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DE INTERES CDI Y DIMF\COLOMBIA FLOREC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50" yWindow="-165" windowWidth="1008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<sst xmlns="http://schemas.openxmlformats.org/spreadsheetml/2006/main" count="3200" uniqueCount="2694">
  <si>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</si>
  <si>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</si>
  <si>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</si>
  <si>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</si>
  <si>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</si>
  <si>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</si>
  <si>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</si>
  <si>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</si>
  <si>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</si>
  <si>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</si>
  <si>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</si>
  <si>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</si>
  <si>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</si>
  <si>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</si>
  <si>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</si>
  <si>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</si>
  <si>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</si>
  <si>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</si>
  <si>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</si>
  <si>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</si>
  <si>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</si>
  <si>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</si>
  <si>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</si>
  <si>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</si>
  <si>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</si>
  <si>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</si>
  <si>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</si>
  <si>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</si>
  <si>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</si>
  <si>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</si>
  <si>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</si>
  <si>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</si>
  <si>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</si>
  <si>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</si>
  <si>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</si>
  <si>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</si>
  <si>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</si>
  <si>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</si>
  <si>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</si>
  <si>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</si>
  <si>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</si>
  <si>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</si>
  <si>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</si>
  <si>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</si>
  <si>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</si>
  <si>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</si>
  <si>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</si>
  <si>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</si>
  <si>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</si>
  <si>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</si>
  <si>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</si>
  <si>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</si>
  <si>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</si>
  <si>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</si>
  <si>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</si>
  <si>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</si>
  <si>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</si>
  <si>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</si>
  <si>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</si>
  <si>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</si>
  <si>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</si>
  <si>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</si>
  <si>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</si>
  <si>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</si>
  <si>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</si>
  <si>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</si>
  <si>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</si>
  <si>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</si>
  <si>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</si>
  <si>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</si>
  <si>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</si>
  <si>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</si>
  <si>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</si>
  <si>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</si>
  <si>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</si>
  <si>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</si>
  <si>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</si>
  <si>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</si>
  <si>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</si>
  <si>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</si>
  <si>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</si>
  <si>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</si>
  <si>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</si>
  <si>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</si>
  <si>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</si>
  <si>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</si>
  <si>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</si>
  <si>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</si>
  <si>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</si>
  <si>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</si>
  <si>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</si>
  <si>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</si>
  <si>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</si>
  <si>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</si>
  <si>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</si>
  <si>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</si>
  <si>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</si>
  <si>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</si>
  <si>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</si>
  <si>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</si>
  <si>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</si>
  <si>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</si>
  <si>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</si>
  <si>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</si>
  <si>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</si>
  <si>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</si>
  <si>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</si>
  <si>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</si>
  <si>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</si>
  <si>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</si>
  <si>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</si>
  <si>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</si>
  <si>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</si>
  <si>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</si>
  <si>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</si>
  <si>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</si>
  <si>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</si>
  <si>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</si>
  <si>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</si>
  <si>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</si>
  <si>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</si>
  <si>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</si>
  <si>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</si>
  <si>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</si>
  <si>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</si>
  <si>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</si>
  <si>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</si>
  <si>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</si>
  <si>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</si>
  <si>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</si>
  <si>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</si>
  <si>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</si>
  <si>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</si>
  <si>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</si>
  <si>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</si>
  <si>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</si>
  <si>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</si>
  <si>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</si>
  <si>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</si>
  <si>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</si>
  <si>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</si>
  <si>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</si>
  <si>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</si>
  <si>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</si>
  <si>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</si>
  <si>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</si>
  <si>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</si>
  <si>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</si>
  <si>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</si>
  <si>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</si>
  <si>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</si>
  <si>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</si>
  <si>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</si>
  <si>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</si>
  <si>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</si>
  <si>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</si>
  <si>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</si>
  <si>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</si>
  <si>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</si>
  <si>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</si>
  <si>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</si>
  <si>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</si>
  <si>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</si>
  <si>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</si>
  <si>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</si>
  <si>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</si>
  <si>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</si>
  <si>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</si>
  <si>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</si>
  <si>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</si>
  <si>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</si>
  <si>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</si>
  <si>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</si>
  <si>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</si>
  <si>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</si>
  <si>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</si>
  <si>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</si>
  <si>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</si>
  <si>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</si>
  <si>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</si>
  <si>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</si>
  <si>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</si>
  <si>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</si>
  <si>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</si>
  <si>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</si>
  <si>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</si>
  <si>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</si>
  <si>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</si>
  <si>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</si>
  <si>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</si>
  <si>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</si>
  <si>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</si>
  <si>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</si>
  <si>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</si>
  <si>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</si>
  <si>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</si>
  <si>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</si>
  <si>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</si>
  <si>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</si>
  <si>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</si>
  <si>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</si>
  <si>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</si>
  <si>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</si>
  <si>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</si>
  <si>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</si>
  <si>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</si>
  <si>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</si>
  <si>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</si>
  <si>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</si>
  <si>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</si>
  <si>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</si>
  <si>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</si>
  <si>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</si>
  <si>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</si>
  <si>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</si>
  <si>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</si>
  <si>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</si>
  <si>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</si>
  <si>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</si>
  <si>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</si>
  <si>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</si>
  <si>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</si>
  <si>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</si>
  <si>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</si>
  <si>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</si>
  <si>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</si>
  <si>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</si>
  <si>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</si>
  <si>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</si>
  <si>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</si>
  <si>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</si>
  <si>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</si>
  <si>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</si>
  <si>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</si>
  <si>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</si>
  <si>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</si>
  <si>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</si>
  <si>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</si>
  <si>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</si>
  <si>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</si>
  <si>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</si>
  <si>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</si>
  <si>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</si>
  <si>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</si>
  <si>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</si>
  <si>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</si>
  <si>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</si>
  <si>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</si>
  <si>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</si>
  <si>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</si>
  <si>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</si>
  <si>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</si>
  <si>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</si>
  <si>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</si>
  <si>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</si>
  <si>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</si>
  <si>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</si>
  <si>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</si>
  <si>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</si>
  <si>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</si>
  <si>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</si>
  <si>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</si>
  <si>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</si>
  <si>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</si>
  <si>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</si>
  <si>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</si>
  <si>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</si>
  <si>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</si>
  <si>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</si>
  <si>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</si>
  <si>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</si>
  <si>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</si>
  <si>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</si>
  <si>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</si>
  <si>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</si>
  <si>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</si>
  <si>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</si>
  <si>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</si>
  <si>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</si>
  <si>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</si>
  <si>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</si>
  <si>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</si>
  <si>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</si>
  <si>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</si>
  <si>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</si>
  <si>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</si>
  <si>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</si>
  <si>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</si>
  <si>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</si>
  <si>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</si>
  <si>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</si>
  <si>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</si>
  <si>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</si>
  <si>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</si>
  <si>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</si>
  <si>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</si>
  <si>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</si>
  <si>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</si>
  <si>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</si>
  <si>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</si>
  <si>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</si>
  <si>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</si>
  <si>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</si>
  <si>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</si>
  <si>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</si>
  <si>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</si>
  <si>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</si>
  <si>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</si>
  <si>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</si>
  <si>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</si>
  <si>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</si>
  <si>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</si>
  <si>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</si>
  <si>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</si>
  <si>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</si>
  <si>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</si>
  <si>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</si>
  <si>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</si>
  <si>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</si>
  <si>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</si>
  <si>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</si>
  <si>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</si>
  <si>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</si>
  <si>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</si>
  <si>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</si>
  <si>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</si>
  <si>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</si>
  <si>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</si>
  <si>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</si>
  <si>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</si>
  <si>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</si>
  <si>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</si>
  <si>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</si>
  <si>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</si>
  <si>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</si>
  <si>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</si>
  <si>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</si>
  <si>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</si>
  <si>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</si>
  <si>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</si>
  <si>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</si>
  <si>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</si>
  <si>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</si>
  <si>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</si>
  <si>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</si>
  <si>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</si>
  <si>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</si>
  <si>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</si>
  <si>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</si>
  <si>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</si>
  <si>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</si>
  <si>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</si>
  <si>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</si>
  <si>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</si>
  <si>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</si>
  <si>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</si>
  <si>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</si>
  <si>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</si>
  <si>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</si>
  <si>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</si>
  <si>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</si>
  <si>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</si>
  <si>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</si>
  <si>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</si>
  <si>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</si>
  <si>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</si>
  <si>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</si>
  <si>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</si>
  <si>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</si>
  <si>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</si>
  <si>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</si>
  <si>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</si>
  <si>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</si>
  <si>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</si>
  <si>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</si>
  <si>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</si>
  <si>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</si>
  <si>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</si>
  <si>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</si>
  <si>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</si>
  <si>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</si>
  <si>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</si>
  <si>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</si>
  <si>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</si>
  <si>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</si>
  <si>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</si>
  <si>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</si>
  <si>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</si>
  <si>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</si>
  <si>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</si>
  <si>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</si>
  <si>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</si>
  <si>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</si>
  <si>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</si>
  <si>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</si>
  <si>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</si>
  <si>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</si>
  <si>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</si>
  <si>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</si>
  <si>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</si>
  <si>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</si>
  <si>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</si>
  <si>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</si>
  <si>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</si>
  <si>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</si>
  <si>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</si>
  <si>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</si>
  <si>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</si>
  <si>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</si>
  <si>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</si>
  <si>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</si>
  <si>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</si>
  <si>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</si>
  <si>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</si>
  <si>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</si>
  <si>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</si>
  <si>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</si>
  <si>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</si>
  <si>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</si>
  <si>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</si>
  <si>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</si>
  <si>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</si>
  <si>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</si>
  <si>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</si>
  <si>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</si>
  <si>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</si>
  <si>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</si>
  <si>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</si>
  <si>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</si>
  <si>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</si>
  <si>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</si>
  <si>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</si>
  <si>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</si>
  <si>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</si>
  <si>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</si>
  <si>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</si>
  <si>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</si>
  <si>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</si>
  <si>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</si>
  <si>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</si>
  <si>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</si>
  <si>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</si>
  <si>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</si>
  <si>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</si>
  <si>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</si>
  <si>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</si>
  <si>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</si>
  <si>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</si>
  <si>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</si>
  <si>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</si>
  <si>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</si>
  <si>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</si>
  <si>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</si>
  <si>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</si>
  <si>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</si>
  <si>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</si>
  <si>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</si>
  <si>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</si>
  <si>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</si>
  <si>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</si>
  <si>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</si>
  <si>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</si>
  <si>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</si>
  <si>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</si>
  <si>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</si>
  <si>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</si>
  <si>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</si>
  <si>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</si>
  <si>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</si>
  <si>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</si>
  <si>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</si>
  <si>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</si>
  <si>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</si>
  <si>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</si>
  <si>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</si>
  <si>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</si>
  <si>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</si>
  <si>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</si>
  <si>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</si>
  <si>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</si>
  <si>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</si>
  <si>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</si>
  <si>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</si>
  <si>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</si>
  <si>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</si>
  <si>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</si>
  <si>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</si>
  <si>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</si>
  <si>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</si>
  <si>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</si>
  <si>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</si>
  <si>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</si>
  <si>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</si>
  <si>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</si>
  <si>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</si>
  <si>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</si>
  <si>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</si>
  <si>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</si>
  <si>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</si>
  <si>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</si>
  <si>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</si>
  <si>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</si>
  <si>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</si>
  <si>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</si>
  <si>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</si>
  <si>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</si>
  <si>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</si>
  <si>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</si>
  <si>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</si>
  <si>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</si>
  <si>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</si>
  <si>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</si>
  <si>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</si>
  <si>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</si>
  <si>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</si>
  <si>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</si>
  <si>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</si>
  <si>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</si>
  <si>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</si>
  <si>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</si>
  <si>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</si>
  <si>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</si>
  <si>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</si>
  <si>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</si>
  <si>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</si>
  <si>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</si>
  <si>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</si>
  <si>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</si>
  <si>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</si>
  <si>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</si>
  <si>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</si>
  <si>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</si>
  <si>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</si>
  <si>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</si>
  <si>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</si>
  <si>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</si>
  <si>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</si>
  <si>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</si>
  <si>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</si>
  <si>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</si>
  <si>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</si>
  <si>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</si>
  <si>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</si>
  <si>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</si>
  <si>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</si>
  <si>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</si>
  <si>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</si>
  <si>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</si>
  <si>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</si>
  <si>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</si>
  <si>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</si>
  <si>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</si>
  <si>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</si>
  <si>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</si>
  <si>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</si>
  <si>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</si>
  <si>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</si>
  <si>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</si>
  <si>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</si>
  <si>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</si>
  <si>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</si>
  <si>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</si>
  <si>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</si>
  <si>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</si>
  <si>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</si>
  <si>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</si>
  <si>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</si>
  <si>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</si>
  <si>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</si>
  <si>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</si>
  <si>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</si>
  <si>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</si>
  <si>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</si>
  <si>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</si>
  <si>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</si>
  <si>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</si>
  <si>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</si>
  <si>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</si>
  <si>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</si>
  <si>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</si>
  <si>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</si>
  <si>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</si>
  <si>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</si>
  <si>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</si>
  <si>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</si>
  <si>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</si>
  <si>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</si>
  <si>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</si>
  <si>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</si>
  <si>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</si>
  <si>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</si>
  <si>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</si>
  <si>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</si>
  <si>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</si>
  <si>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</si>
  <si>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</si>
  <si>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</si>
  <si>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</si>
  <si>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</si>
  <si>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</si>
  <si>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</si>
  <si>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</si>
  <si>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</si>
  <si>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</si>
  <si>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</si>
  <si>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</si>
  <si>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</si>
  <si>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</si>
  <si>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</si>
  <si>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</si>
  <si>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</si>
  <si>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</si>
  <si>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</si>
  <si>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</si>
  <si>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</si>
  <si>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</si>
  <si>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</si>
  <si>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</si>
  <si>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</si>
  <si>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</si>
  <si>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</si>
  <si>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</si>
  <si>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</si>
  <si>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</si>
  <si>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</si>
  <si>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</si>
  <si>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</si>
  <si>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</si>
  <si>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</si>
  <si>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</si>
  <si>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</si>
  <si>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</si>
  <si>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</si>
  <si>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</si>
  <si>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</si>
  <si>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</si>
  <si>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</si>
  <si>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</si>
  <si>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</si>
  <si>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</si>
  <si>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</si>
  <si>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</si>
  <si>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</si>
  <si>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</si>
  <si>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</si>
  <si>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</si>
  <si>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</si>
  <si>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</si>
  <si>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</si>
  <si>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</si>
  <si>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</si>
  <si>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</si>
  <si>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</si>
  <si>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</si>
  <si>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</si>
  <si>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</si>
  <si>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</si>
  <si>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</si>
  <si>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</si>
  <si>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</si>
  <si>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</si>
  <si>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</si>
  <si>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</si>
  <si>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</si>
  <si>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</si>
  <si>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</si>
  <si>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</si>
  <si>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</si>
  <si>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</si>
  <si>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</si>
  <si>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</si>
  <si>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</si>
  <si>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</si>
  <si>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</si>
  <si>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</si>
  <si>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</si>
  <si>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</si>
  <si>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</si>
  <si>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</si>
  <si>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</si>
  <si>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</si>
  <si>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</si>
  <si>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</si>
  <si>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</si>
  <si>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</si>
  <si>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</si>
  <si>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</si>
  <si>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</si>
  <si>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</si>
  <si>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</si>
  <si>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</si>
  <si>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</si>
  <si>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</si>
  <si>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</si>
  <si>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</si>
  <si>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</si>
  <si>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</si>
  <si>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</si>
  <si>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</si>
  <si>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</si>
  <si>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</si>
  <si>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</si>
  <si>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</si>
  <si>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</si>
  <si>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</si>
  <si>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</si>
  <si>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</si>
  <si>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</si>
  <si>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</si>
  <si>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</si>
  <si>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</si>
  <si>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</si>
  <si>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</si>
  <si>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</si>
  <si>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</si>
  <si>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</si>
  <si>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</si>
  <si>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</si>
  <si>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</si>
  <si>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</si>
  <si>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</si>
  <si>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</si>
  <si>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</si>
  <si>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</si>
  <si>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</si>
  <si>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</si>
  <si>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</si>
  <si>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</si>
  <si>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</si>
  <si>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</si>
  <si>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</si>
  <si>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</si>
  <si>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</si>
  <si>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</si>
  <si>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</si>
  <si>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</si>
  <si>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</si>
  <si>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</si>
  <si>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</si>
  <si>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</si>
  <si>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</si>
  <si>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</si>
  <si>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</si>
  <si>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</si>
  <si>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</si>
  <si>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</si>
  <si>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</si>
  <si>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</si>
  <si>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</si>
  <si>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</si>
  <si>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</si>
  <si>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</si>
  <si>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</si>
  <si>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</si>
  <si>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</si>
  <si>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</si>
  <si>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</si>
  <si>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</si>
  <si>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</si>
  <si>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</si>
  <si>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</si>
  <si>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</si>
  <si>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</si>
  <si>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</si>
  <si>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</si>
  <si>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</si>
  <si>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</si>
  <si>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</si>
  <si>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</si>
  <si>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</si>
  <si>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</si>
  <si>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</si>
  <si>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</si>
  <si>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</si>
  <si>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</si>
  <si>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</si>
  <si>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</si>
  <si>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</si>
  <si>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</si>
  <si>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</si>
  <si>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</si>
  <si>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</si>
  <si>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</si>
  <si>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</si>
  <si>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</si>
  <si>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</si>
  <si>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</si>
  <si>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</si>
  <si>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</si>
  <si>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</si>
  <si>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</si>
  <si>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</si>
  <si>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</si>
  <si>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</si>
  <si>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</si>
  <si>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</si>
  <si>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</si>
  <si>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</si>
  <si>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</si>
  <si>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</si>
  <si>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</si>
  <si>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</si>
  <si>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</si>
  <si>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</si>
  <si>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</si>
  <si>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</si>
  <si>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</si>
  <si>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</si>
  <si>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</si>
  <si>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</si>
  <si>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</si>
  <si>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</si>
  <si>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</si>
  <si>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</si>
  <si>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</si>
  <si>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</si>
  <si>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</si>
  <si>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</si>
  <si>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</si>
  <si>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</si>
  <si>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</si>
  <si>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</si>
  <si>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</si>
  <si>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</si>
  <si>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</si>
  <si>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</si>
  <si>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</si>
  <si>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</si>
  <si>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</si>
  <si>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</si>
  <si>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</si>
  <si>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</si>
  <si>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</si>
  <si>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</si>
  <si>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</si>
  <si>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</si>
  <si>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</si>
  <si>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</si>
  <si>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</si>
  <si>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</si>
  <si>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</si>
  <si>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</si>
  <si>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</si>
  <si>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</si>
  <si>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</si>
  <si>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</si>
  <si>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</si>
  <si>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</si>
  <si>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</si>
  <si>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</si>
  <si>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</si>
  <si>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</si>
  <si>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</si>
  <si>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</si>
  <si>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</si>
  <si>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</si>
  <si>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</si>
  <si>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</si>
  <si>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</si>
  <si>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</si>
  <si>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</si>
  <si>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</si>
  <si>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</si>
  <si>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</si>
  <si>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</si>
  <si>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</si>
  <si>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</si>
  <si>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</si>
  <si>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</si>
  <si>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</si>
  <si>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</si>
  <si>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</si>
  <si>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</si>
  <si>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</si>
  <si>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</si>
  <si>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</si>
  <si>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</si>
  <si>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</si>
  <si>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</si>
  <si>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</si>
  <si>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</si>
  <si>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</si>
  <si>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</si>
  <si>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</si>
  <si>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</si>
  <si>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</si>
  <si>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</si>
  <si>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</si>
  <si>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</si>
  <si>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</si>
  <si>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</si>
  <si>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</si>
  <si>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</si>
  <si>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</si>
  <si>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</si>
  <si>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</si>
  <si>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</si>
  <si>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</si>
  <si>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</si>
  <si>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</si>
  <si>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</si>
  <si>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</si>
  <si>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</si>
  <si>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</si>
  <si>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</si>
  <si>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</si>
  <si>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</si>
  <si>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</si>
  <si>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</si>
  <si>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</si>
  <si>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</si>
  <si>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</si>
  <si>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</si>
  <si>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</si>
  <si>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</si>
  <si>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</si>
  <si>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</si>
  <si>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</si>
  <si>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</si>
  <si>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</si>
  <si>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</si>
  <si>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</si>
  <si>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</si>
  <si>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</si>
  <si>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</si>
  <si>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</si>
  <si>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</si>
  <si>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</si>
  <si>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</si>
  <si>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</si>
  <si>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</si>
  <si>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</si>
  <si>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</si>
  <si>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</si>
  <si>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</si>
  <si>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</si>
  <si>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</si>
  <si>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</si>
  <si>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</si>
  <si>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</si>
  <si>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</si>
  <si>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</si>
  <si>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</si>
  <si>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</si>
  <si>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</si>
  <si>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</si>
  <si>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</si>
  <si>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</si>
  <si>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</si>
  <si>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</si>
  <si>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</si>
  <si>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</si>
  <si>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</si>
  <si>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</si>
  <si>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</si>
  <si>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</si>
  <si>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</si>
  <si>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</si>
  <si>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</si>
  <si>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</si>
  <si>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</si>
  <si>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</si>
  <si>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</si>
  <si>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</si>
  <si>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</si>
  <si>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</si>
  <si>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</si>
  <si>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</si>
  <si>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</si>
  <si>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</si>
  <si>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</si>
  <si>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</si>
  <si>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</si>
  <si>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</si>
  <si>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</si>
  <si>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</si>
  <si>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</si>
  <si>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</si>
  <si>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</si>
  <si>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</si>
  <si>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</si>
  <si>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</si>
  <si>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</si>
  <si>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</si>
  <si>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</si>
  <si>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</si>
  <si>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</si>
  <si>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</si>
  <si>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</si>
  <si>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</si>
  <si>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</si>
  <si>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</si>
  <si>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</si>
  <si>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</si>
  <si>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</si>
  <si>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</si>
  <si>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</si>
  <si>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</si>
  <si>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</si>
  <si>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</si>
  <si>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</si>
  <si>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</si>
  <si>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</si>
  <si>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</si>
  <si>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</si>
  <si>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</si>
  <si>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</si>
  <si>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</si>
  <si>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</si>
  <si>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</si>
  <si>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</si>
  <si>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</si>
  <si>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</si>
  <si>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</si>
  <si>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</si>
  <si>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</si>
  <si>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</si>
  <si>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</si>
  <si>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</si>
  <si>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</si>
  <si>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</si>
  <si>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</si>
  <si>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</si>
  <si>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</si>
  <si>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</si>
  <si>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</si>
  <si>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</si>
  <si>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</si>
  <si>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</si>
  <si>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</si>
  <si>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</si>
  <si>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</si>
  <si>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</si>
  <si>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</si>
  <si>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</si>
  <si>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</si>
  <si>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</si>
  <si>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</si>
  <si>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</si>
  <si>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</si>
  <si>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</si>
  <si>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</si>
  <si>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</si>
  <si>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</si>
  <si>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</si>
  <si>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</si>
  <si>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</si>
  <si>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</si>
  <si>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</si>
  <si>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</si>
  <si>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</si>
  <si>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</si>
  <si>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</si>
  <si>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</si>
  <si>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</si>
  <si>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</si>
  <si>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</si>
  <si>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</si>
  <si>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</si>
  <si>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</si>
  <si>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</si>
  <si>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</si>
  <si>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</si>
  <si>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</si>
  <si>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</si>
  <si>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</si>
  <si>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</si>
  <si>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</si>
  <si>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</si>
  <si>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</si>
  <si>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</si>
  <si>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</si>
  <si>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</si>
  <si>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</si>
  <si>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</si>
  <si>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</si>
  <si>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</si>
  <si>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</si>
  <si>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</si>
  <si>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</si>
  <si>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</si>
  <si>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</si>
  <si>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</si>
  <si>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</si>
  <si>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</si>
  <si>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</si>
  <si>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</si>
  <si>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</si>
  <si>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</si>
  <si>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</si>
  <si>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</si>
  <si>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</si>
  <si>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</si>
  <si>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</si>
  <si>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</si>
  <si>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</si>
  <si>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</si>
  <si>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</si>
  <si>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</si>
  <si>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</si>
  <si>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</si>
  <si>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</si>
  <si>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</si>
  <si>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</si>
  <si>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</si>
  <si>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</si>
  <si>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</si>
  <si>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</si>
  <si>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</si>
  <si>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</si>
  <si>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</si>
  <si>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</si>
  <si>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</si>
  <si>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</si>
  <si>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</si>
  <si>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</si>
  <si>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</si>
  <si>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</si>
  <si>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</si>
  <si>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</si>
  <si>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</si>
  <si>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</si>
  <si>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</si>
  <si>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</si>
  <si>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</si>
  <si>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</si>
  <si>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</si>
  <si>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</si>
  <si>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</si>
  <si>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</si>
  <si>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</si>
  <si>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</si>
  <si>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</si>
  <si>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</si>
  <si>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</si>
  <si>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</si>
  <si>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</si>
  <si>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</si>
  <si>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</si>
  <si>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</si>
  <si>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</si>
  <si>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</si>
  <si>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</si>
  <si>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</si>
  <si>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</si>
  <si>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</si>
  <si>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</si>
  <si>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</si>
  <si>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</si>
  <si>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</si>
  <si>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</si>
  <si>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</si>
  <si>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</si>
  <si>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</si>
  <si>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</si>
  <si>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</si>
  <si>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</si>
  <si>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</si>
  <si>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</si>
  <si>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</si>
  <si>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</si>
  <si>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</si>
  <si>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</si>
  <si>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</si>
  <si>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</si>
  <si>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</si>
  <si>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</si>
  <si>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</si>
  <si>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</si>
  <si>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</si>
  <si>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</si>
  <si>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</si>
  <si>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</si>
  <si>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</si>
  <si>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</si>
  <si>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</si>
  <si>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</si>
  <si>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</si>
  <si>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</si>
  <si>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</si>
  <si>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</si>
  <si>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</si>
  <si>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</si>
  <si>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</si>
  <si>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</si>
  <si>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</si>
  <si>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</si>
  <si>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</si>
  <si>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</si>
  <si>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</si>
  <si>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</si>
  <si>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</si>
  <si>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</si>
  <si>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</si>
  <si>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</si>
  <si>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</si>
  <si>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</si>
  <si>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</si>
  <si>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</si>
  <si>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</si>
  <si>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</si>
  <si>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</si>
  <si>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</si>
  <si>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</si>
  <si>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</si>
  <si>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</si>
  <si>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</si>
  <si>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</si>
  <si>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</si>
  <si>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</si>
  <si>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</si>
  <si>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</si>
  <si>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</si>
  <si>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</si>
  <si>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</si>
  <si>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</si>
  <si>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</si>
  <si>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</si>
  <si>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</si>
  <si>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</si>
  <si>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</si>
  <si>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</si>
  <si>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</si>
  <si>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</si>
  <si>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</si>
  <si>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</si>
  <si>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</si>
  <si>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</si>
  <si>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</si>
  <si>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</si>
  <si>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</si>
  <si>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</si>
  <si>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</si>
  <si>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</si>
  <si>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</si>
  <si>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</si>
  <si>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</si>
  <si>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</si>
  <si>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</si>
  <si>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</si>
  <si>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</si>
  <si>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</si>
  <si>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</si>
  <si>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</si>
  <si>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</si>
  <si>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</si>
  <si>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</si>
  <si>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</si>
  <si>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</si>
  <si>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</si>
  <si>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</si>
  <si>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</si>
  <si>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</si>
  <si>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</si>
  <si>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</si>
  <si>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</si>
  <si>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</si>
  <si>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</si>
  <si>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</si>
  <si>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</si>
  <si>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</si>
  <si>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</si>
  <si>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</si>
  <si>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</si>
  <si>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</si>
  <si>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</si>
  <si>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</si>
  <si>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</si>
  <si>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</si>
  <si>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</si>
  <si>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</si>
  <si>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</si>
  <si>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</si>
  <si>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</si>
  <si>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</si>
  <si>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</si>
  <si>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</si>
  <si>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</si>
  <si>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</si>
  <si>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</si>
  <si>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</si>
  <si>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</si>
  <si>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</si>
  <si>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</si>
  <si>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</si>
  <si>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</si>
  <si>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</si>
  <si>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</si>
  <si>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</si>
  <si>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</si>
  <si>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</si>
  <si>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</si>
  <si>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</si>
  <si>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</si>
  <si>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</si>
  <si>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</si>
  <si>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</si>
  <si>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</si>
  <si>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</si>
  <si>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</si>
  <si>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</si>
  <si>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</si>
  <si>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</si>
  <si>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</si>
  <si>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</si>
  <si>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</si>
  <si>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</si>
  <si>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</si>
  <si>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</si>
  <si>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</si>
  <si>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</si>
  <si>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</si>
  <si>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</si>
  <si>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</si>
  <si>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</si>
  <si>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</si>
  <si>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</si>
  <si>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</si>
  <si>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</si>
  <si>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</si>
  <si>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</si>
  <si>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</si>
  <si>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</si>
  <si>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</si>
  <si>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</si>
  <si>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</si>
  <si>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</si>
  <si>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</si>
  <si>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</si>
  <si>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</si>
  <si>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</si>
  <si>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</si>
  <si>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</si>
  <si>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</si>
  <si>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</si>
  <si>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</si>
  <si>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</si>
  <si>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</si>
  <si>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</si>
  <si>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</si>
  <si>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</si>
  <si>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</si>
  <si>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</si>
  <si>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</si>
  <si>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</si>
  <si>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</si>
  <si>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</si>
  <si>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</si>
  <si>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</si>
  <si>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</si>
  <si>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</si>
  <si>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</si>
  <si>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</si>
  <si>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</si>
  <si>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</si>
  <si>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</si>
  <si>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</si>
  <si>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</si>
  <si>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</si>
  <si>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</si>
  <si>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</si>
  <si>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</si>
  <si>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</si>
  <si>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</si>
  <si>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</si>
  <si>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</si>
  <si>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</si>
  <si>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</si>
  <si>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</si>
  <si>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</si>
  <si>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</si>
  <si>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</si>
  <si>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</si>
  <si>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</si>
  <si>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</si>
  <si>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</si>
  <si>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</si>
  <si>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</si>
  <si>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</si>
  <si>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</si>
  <si>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</si>
  <si>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</si>
  <si>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</si>
  <si>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</si>
  <si>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</si>
  <si>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</si>
  <si>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</si>
  <si>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</si>
  <si>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</si>
  <si>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</si>
  <si>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</si>
  <si>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</si>
  <si>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</si>
  <si>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</si>
  <si>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</si>
  <si>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</si>
  <si>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</si>
  <si>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</si>
  <si>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</si>
  <si>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</si>
  <si>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</si>
  <si>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</si>
  <si>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</si>
  <si>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</si>
  <si>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</si>
  <si>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</si>
  <si>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</si>
  <si>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</si>
  <si>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</si>
  <si>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</si>
  <si>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</si>
  <si>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</si>
  <si>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</si>
  <si>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</si>
  <si>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</si>
  <si>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</si>
  <si>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</si>
  <si>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</si>
  <si>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</si>
  <si>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</si>
  <si>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</si>
  <si>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</si>
  <si>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</si>
  <si>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</si>
  <si>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</si>
  <si>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</si>
  <si>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</si>
  <si>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</si>
  <si>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</si>
  <si>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</si>
  <si>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</si>
  <si>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</si>
  <si>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</si>
  <si>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</si>
  <si>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</si>
  <si>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</si>
  <si>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</si>
  <si>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</si>
  <si>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</si>
  <si>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</si>
  <si>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</si>
  <si>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</si>
  <si>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</si>
  <si>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</si>
  <si>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</si>
  <si>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</si>
  <si>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</si>
  <si>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</si>
  <si>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</si>
  <si>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</si>
  <si>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</si>
  <si>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</si>
  <si>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</si>
  <si>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</si>
  <si>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</si>
  <si>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</si>
  <si>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</si>
  <si>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</si>
  <si>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</si>
  <si>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</si>
  <si>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</si>
  <si>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</si>
  <si>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</si>
  <si>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</si>
  <si>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</si>
  <si>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</si>
  <si>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</si>
  <si>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</si>
  <si>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</si>
  <si>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</si>
  <si>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</si>
  <si>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</si>
  <si>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</si>
  <si>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</si>
  <si>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</si>
  <si>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</si>
  <si>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</si>
  <si>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</si>
  <si>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</si>
  <si>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</si>
  <si>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</si>
  <si>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</si>
  <si>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</si>
  <si>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</si>
  <si>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</si>
  <si>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</si>
  <si>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</si>
  <si>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</si>
  <si>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</si>
  <si>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</si>
  <si>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</si>
  <si>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</si>
  <si>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</si>
  <si>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</si>
  <si>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</si>
  <si>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</si>
  <si>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</si>
  <si>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</si>
  <si>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</si>
  <si>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</si>
  <si>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</si>
  <si>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</si>
  <si>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</si>
  <si>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</si>
  <si>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</si>
  <si>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</si>
  <si>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</si>
  <si>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</si>
  <si>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</si>
  <si>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</si>
  <si>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</si>
  <si>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</si>
  <si>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</si>
  <si>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</si>
  <si>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</si>
  <si>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</si>
  <si>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</si>
  <si>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</si>
  <si>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</si>
  <si>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</si>
  <si>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</si>
  <si>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</si>
  <si>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</si>
  <si>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</si>
  <si>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</si>
  <si>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</si>
  <si>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</si>
  <si>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</si>
  <si>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</si>
  <si>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</si>
  <si>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</si>
  <si>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</si>
  <si>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</si>
  <si>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</si>
  <si>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</si>
  <si>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</si>
  <si>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</si>
  <si>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</si>
  <si>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</si>
  <si>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</si>
  <si>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</si>
  <si>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</si>
  <si>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</si>
  <si>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</si>
  <si>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</si>
  <si>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</si>
  <si>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</si>
  <si>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</si>
  <si>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</si>
  <si>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</si>
  <si>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</si>
  <si>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</si>
  <si>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</si>
  <si>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</si>
  <si>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</si>
  <si>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</si>
  <si>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</si>
  <si>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</si>
  <si>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</si>
  <si>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</si>
  <si>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</si>
  <si>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</si>
  <si>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</si>
  <si>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</si>
  <si>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</si>
  <si>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</si>
  <si>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</si>
  <si>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</si>
  <si>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</si>
  <si>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</si>
  <si>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</si>
  <si>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</si>
  <si>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</si>
  <si>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</si>
  <si>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</si>
  <si>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</si>
  <si>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</si>
  <si>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</si>
  <si>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</si>
  <si>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</si>
  <si>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</si>
  <si>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</si>
  <si>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</si>
  <si>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</si>
  <si>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</si>
  <si>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</si>
  <si>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</si>
  <si>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</si>
  <si>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</si>
  <si>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</si>
  <si>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</si>
  <si>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</si>
  <si>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</si>
  <si>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</si>
  <si>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</si>
  <si>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</si>
  <si>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</si>
  <si>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</si>
  <si>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</si>
  <si>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</si>
  <si>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</si>
  <si>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</si>
  <si>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</si>
  <si>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</si>
  <si>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</si>
  <si>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</si>
  <si>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</si>
  <si>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</si>
  <si>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</si>
  <si>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</si>
  <si>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</si>
  <si>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</si>
  <si>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</si>
  <si>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</si>
  <si>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</si>
  <si>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</si>
  <si>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</si>
  <si>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</si>
  <si>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</si>
  <si>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</si>
  <si>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</si>
  <si>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</si>
  <si>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</si>
  <si>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</si>
  <si>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</si>
  <si>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</si>
  <si>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</si>
  <si>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</si>
  <si>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</si>
  <si>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</si>
  <si>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</si>
  <si>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</si>
  <si>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</si>
  <si>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</si>
  <si>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</si>
  <si>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</si>
  <si>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</si>
  <si>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</si>
  <si>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</si>
  <si>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</si>
  <si>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</si>
  <si>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</si>
  <si>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</si>
  <si>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</si>
  <si>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</si>
  <si>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</si>
  <si>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</si>
  <si>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</si>
  <si>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</si>
  <si>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</si>
  <si>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</si>
  <si>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</si>
  <si>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</si>
  <si>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</si>
  <si>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</si>
  <si>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</si>
  <si>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</si>
  <si>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</si>
  <si>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</si>
  <si>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</si>
  <si>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</si>
  <si>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</si>
  <si>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</si>
  <si>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</si>
  <si>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</si>
  <si>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</si>
  <si>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</si>
  <si>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</si>
  <si>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</si>
  <si>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</si>
  <si>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</si>
  <si>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</si>
  <si>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</si>
  <si>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</si>
  <si>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</si>
  <si>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</si>
  <si>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</si>
  <si>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</si>
  <si>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</si>
  <si>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</si>
  <si>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</si>
  <si>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</si>
  <si>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</si>
  <si>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</si>
  <si>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</si>
  <si>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</si>
  <si>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</si>
  <si>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</si>
  <si>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</si>
  <si>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</si>
  <si>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</si>
  <si>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</si>
  <si>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</si>
  <si>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</si>
  <si>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</si>
  <si>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</si>
  <si>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</si>
  <si>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</si>
  <si>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</si>
  <si>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</si>
  <si>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</si>
  <si>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</si>
  <si>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</si>
  <si>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</si>
  <si>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</si>
  <si>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</si>
  <si>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</si>
  <si>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</si>
  <si>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</si>
  <si>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</si>
  <si>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</si>
  <si>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</si>
  <si>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</si>
  <si>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</si>
  <si>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</si>
  <si>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</si>
  <si>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</si>
  <si>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</si>
  <si>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</si>
  <si>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</si>
  <si>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</si>
  <si>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</si>
  <si>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</si>
  <si>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</si>
  <si>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</si>
  <si>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</si>
  <si>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</si>
  <si>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</si>
  <si>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</si>
  <si>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</si>
  <si>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</si>
  <si>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</si>
  <si>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</si>
  <si>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</si>
  <si>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</si>
  <si>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</si>
  <si>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</si>
  <si>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</si>
  <si>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</si>
  <si>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</si>
  <si>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</si>
  <si>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</si>
  <si>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</si>
  <si>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</si>
  <si>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</si>
  <si>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</si>
  <si>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</si>
  <si>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</si>
  <si>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</si>
  <si>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</si>
  <si>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</si>
  <si>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</si>
  <si>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</si>
  <si>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</si>
  <si>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</si>
  <si>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</si>
  <si>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</si>
  <si>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</si>
  <si>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</si>
  <si>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</si>
  <si>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</si>
  <si>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</si>
  <si>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</si>
  <si>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</si>
  <si>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</si>
  <si>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</si>
  <si>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</si>
  <si>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</si>
  <si>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</si>
  <si>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</si>
  <si>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</si>
  <si>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</si>
  <si>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</si>
  <si>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</si>
  <si>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</si>
  <si>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</si>
  <si>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</si>
  <si>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</si>
  <si>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</si>
  <si>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</si>
  <si>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</si>
  <si>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</si>
  <si>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</si>
  <si>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</si>
  <si>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</si>
  <si>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</si>
  <si>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</si>
  <si>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</si>
  <si>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</si>
  <si>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</si>
  <si>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</si>
  <si>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</si>
  <si>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</si>
  <si>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</si>
  <si>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</si>
  <si>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</si>
  <si>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</si>
  <si>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</si>
  <si>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</si>
  <si>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</si>
  <si>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</si>
  <si>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</si>
  <si>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</si>
  <si>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</si>
  <si>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</si>
  <si>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</si>
  <si>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</si>
  <si>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</si>
  <si>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</si>
  <si>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</si>
  <si>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</si>
  <si>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</si>
  <si>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</si>
  <si>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</si>
  <si>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</si>
  <si>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</si>
  <si>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</si>
  <si>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</si>
  <si>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</si>
  <si>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</si>
  <si>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</si>
  <si>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</si>
  <si>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</si>
  <si>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</si>
  <si>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</si>
  <si>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</si>
  <si>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</si>
  <si>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</si>
  <si>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</si>
  <si>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</si>
  <si>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</si>
  <si>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</si>
  <si>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</si>
  <si>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</si>
  <si>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</si>
  <si>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</si>
  <si>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</si>
  <si>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</si>
  <si>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</si>
  <si>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</si>
  <si>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</si>
  <si>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</si>
  <si>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</si>
  <si>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</si>
  <si>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</si>
  <si>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</si>
  <si>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</si>
  <si>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</si>
  <si>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</si>
  <si>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</si>
  <si>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</si>
  <si>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</si>
  <si>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</si>
  <si>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</si>
  <si>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</si>
  <si>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</si>
  <si>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</si>
  <si>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</si>
  <si>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</si>
  <si>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</si>
  <si>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</si>
  <si>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</si>
  <si>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</si>
  <si>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</si>
  <si>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</si>
  <si>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</si>
  <si>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</si>
  <si>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</si>
  <si>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</si>
  <si>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</si>
  <si>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</si>
  <si>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</si>
  <si>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</si>
  <si>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</si>
  <si>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</si>
  <si>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</si>
  <si>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</si>
  <si>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</si>
  <si>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</si>
  <si>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</si>
  <si>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</si>
  <si>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</si>
  <si>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</si>
  <si>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</si>
  <si>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</si>
  <si>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</si>
  <si>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</si>
  <si>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</si>
  <si>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</si>
  <si>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</si>
  <si>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</si>
  <si>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</si>
  <si>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</si>
  <si>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</si>
  <si>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</si>
  <si>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</si>
  <si>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</si>
  <si>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</si>
  <si>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</si>
  <si>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</si>
  <si>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</si>
  <si>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</si>
  <si>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</si>
  <si>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</si>
  <si>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</si>
  <si>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</si>
  <si>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</si>
  <si>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</si>
  <si>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</si>
  <si>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</si>
  <si>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</si>
  <si>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</si>
  <si>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</si>
  <si>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</si>
  <si>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</si>
  <si>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</si>
  <si>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</si>
  <si>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</si>
  <si>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</si>
  <si>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</si>
  <si>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</si>
  <si>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</si>
  <si>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</si>
  <si>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</si>
  <si>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</si>
  <si>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</si>
  <si>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</si>
  <si>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</si>
  <si>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</si>
  <si>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</si>
  <si>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</si>
  <si>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</si>
  <si>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</si>
  <si>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</si>
  <si>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</si>
  <si>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</si>
  <si>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</si>
  <si>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</si>
  <si>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</si>
  <si>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</si>
  <si>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</si>
  <si>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</si>
  <si>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</si>
  <si>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</si>
  <si>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</si>
  <si>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</si>
  <si>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</si>
  <si>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</si>
  <si>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</si>
  <si>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</si>
  <si>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</si>
  <si>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</si>
  <si>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</si>
  <si>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</si>
  <si>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</si>
  <si>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</si>
  <si>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</si>
  <si>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</si>
  <si>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</si>
  <si>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</si>
  <si>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</si>
  <si>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</si>
  <si>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</si>
  <si>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</si>
  <si>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</si>
  <si>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</si>
  <si>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</si>
  <si>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</si>
  <si>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</si>
  <si>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</si>
  <si>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</si>
  <si>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</si>
  <si>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</si>
  <si>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</si>
  <si>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</si>
  <si>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</si>
  <si>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</si>
  <si>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</si>
  <si>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</si>
  <si>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</si>
  <si>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</si>
  <si>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</si>
  <si>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</si>
  <si>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</si>
  <si>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</si>
  <si>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</si>
  <si>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</si>
  <si>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</si>
  <si>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</si>
  <si>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</si>
  <si>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</si>
  <si>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</si>
  <si>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</si>
  <si>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</si>
  <si>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</si>
  <si>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</si>
  <si>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</si>
  <si>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</si>
  <si>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</si>
  <si>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</si>
  <si>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</si>
  <si>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</si>
  <si>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</si>
  <si>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</si>
  <si>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</si>
  <si>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</si>
  <si>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</si>
  <si>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</si>
  <si>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</si>
  <si>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</si>
  <si>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</si>
  <si>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</si>
  <si>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</si>
  <si>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</si>
  <si>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</si>
  <si>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</si>
  <si>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</si>
  <si>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</si>
  <si>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</si>
  <si>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</si>
  <si>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</si>
  <si>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</si>
  <si>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</si>
  <si>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</si>
  <si>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</si>
  <si>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</si>
  <si>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</si>
  <si>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</si>
  <si>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</si>
  <si>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</si>
  <si>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</si>
  <si>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</si>
  <si>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</si>
  <si>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</si>
  <si>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</si>
  <si>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</si>
  <si>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</si>
  <si>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</si>
  <si>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</si>
  <si>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</si>
  <si>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</si>
  <si>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</si>
  <si>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</si>
  <si>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</si>
  <si>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</si>
  <si>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</si>
  <si>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</si>
  <si>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</si>
  <si>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</si>
  <si>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</si>
  <si>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</si>
  <si>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</si>
  <si>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</si>
  <si>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</si>
  <si>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</si>
  <si>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</si>
  <si>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</si>
  <si>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</si>
  <si>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</si>
  <si>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</si>
  <si>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</si>
  <si>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</si>
  <si>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</si>
  <si>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</si>
  <si>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</si>
  <si>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</si>
  <si>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</si>
  <si>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</si>
  <si>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</si>
  <si>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</si>
  <si>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</si>
  <si>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</si>
  <si>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</si>
  <si>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</si>
  <si>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</si>
  <si>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</si>
  <si>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</si>
  <si>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</si>
  <si>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</si>
  <si>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</si>
  <si>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</si>
  <si>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</si>
  <si>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</si>
  <si>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</si>
  <si>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</si>
  <si>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</si>
  <si>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</si>
  <si>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</si>
  <si>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</si>
  <si>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</si>
  <si>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</si>
  <si>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</si>
  <si>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</si>
  <si>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</si>
  <si>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</si>
  <si>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</si>
  <si>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</si>
  <si>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</si>
  <si>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</si>
  <si>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</si>
  <si>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</si>
  <si>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</si>
  <si>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</si>
  <si>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</si>
  <si>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</si>
  <si>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</si>
  <si>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</si>
  <si>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</si>
  <si>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</si>
  <si>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</si>
  <si>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</si>
  <si>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</si>
  <si>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</si>
  <si>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</si>
  <si>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</si>
  <si>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</si>
  <si>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</si>
  <si>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</si>
  <si>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</si>
  <si>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</si>
  <si>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</si>
  <si>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</si>
  <si>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</si>
  <si>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</si>
  <si>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</si>
  <si>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</si>
  <si>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</si>
  <si>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</si>
  <si>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</si>
  <si>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</si>
  <si>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</si>
  <si>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</si>
  <si>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</si>
  <si>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</si>
  <si>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</si>
  <si>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</si>
  <si>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</si>
  <si>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</si>
  <si>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</si>
  <si>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</si>
  <si>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</si>
  <si>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</si>
  <si>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</si>
  <si>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</si>
  <si>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</si>
  <si>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</si>
  <si>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</si>
  <si>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</si>
  <si>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</si>
  <si>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</si>
  <si>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</si>
  <si>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</si>
  <si>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</si>
  <si>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</si>
  <si>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</si>
  <si>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</si>
  <si>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</si>
  <si>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</si>
  <si>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</si>
  <si>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</si>
  <si>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</si>
  <si>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</si>
  <si>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</si>
  <si>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</si>
  <si>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</si>
  <si>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</si>
  <si>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</si>
  <si>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</si>
  <si>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</si>
  <si>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</si>
  <si>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</si>
  <si>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</si>
  <si>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</si>
  <si>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</si>
  <si>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</si>
  <si>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</si>
  <si>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</si>
  <si>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</si>
  <si>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</si>
  <si>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</si>
  <si>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</si>
  <si>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</si>
  <si>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</si>
  <si>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</si>
  <si>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</si>
  <si>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</si>
  <si>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</si>
  <si>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</si>
  <si>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</si>
  <si>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</si>
  <si>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</si>
  <si>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</si>
  <si>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</si>
  <si>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</si>
  <si>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</si>
  <si>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</si>
  <si>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</si>
  <si>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</si>
  <si>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</si>
  <si>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</si>
  <si>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</si>
  <si>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</si>
  <si>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</si>
  <si>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</si>
  <si>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</si>
  <si>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</si>
  <si>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</si>
  <si>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</si>
  <si>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</si>
  <si>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</si>
  <si>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</si>
  <si>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</si>
  <si>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</si>
  <si>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</si>
  <si>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</si>
  <si>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</si>
  <si>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</si>
  <si>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</si>
  <si>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</si>
  <si>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</si>
  <si>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</si>
  <si>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</si>
  <si>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</si>
  <si>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</si>
  <si>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</si>
  <si>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</si>
  <si>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</si>
  <si>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</si>
  <si>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</si>
  <si>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</si>
  <si>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</si>
  <si>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</si>
  <si>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</si>
  <si>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</si>
  <si>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</si>
  <si>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</si>
  <si>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</si>
  <si>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</si>
  <si>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</si>
  <si>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</si>
  <si>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</si>
  <si>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</si>
  <si>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</si>
  <si>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</si>
  <si>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</si>
  <si>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</si>
  <si>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</si>
  <si>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</si>
  <si>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</si>
  <si>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</si>
  <si>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</si>
  <si>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</si>
  <si>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</si>
  <si>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</si>
  <si>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</si>
  <si>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</si>
  <si>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</si>
  <si>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</si>
  <si>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</si>
  <si>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</si>
  <si>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</si>
  <si>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</si>
  <si>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</si>
  <si>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</si>
  <si>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</si>
  <si>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</si>
  <si>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</si>
  <si>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</si>
  <si>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</si>
  <si>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</si>
  <si>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</si>
  <si>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</si>
  <si>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</si>
  <si>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</si>
  <si>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</si>
  <si>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</si>
  <si>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</si>
  <si>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</si>
  <si>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</si>
  <si>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</si>
  <si>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</si>
  <si>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</si>
  <si>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</si>
  <si>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</si>
  <si>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</si>
  <si>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</si>
  <si>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</si>
  <si>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</si>
  <si>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</si>
  <si>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</si>
  <si>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</si>
  <si>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</si>
  <si>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</si>
  <si>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</si>
  <si>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</si>
  <si>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</si>
  <si>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</si>
  <si>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</si>
  <si>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</si>
  <si>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</si>
  <si>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</si>
  <si>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</si>
  <si>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</si>
  <si>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</si>
  <si>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</si>
  <si>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</si>
  <si>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</si>
  <si>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</si>
  <si>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</si>
  <si>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</si>
  <si>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</si>
  <si>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</si>
  <si>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</si>
  <si>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</si>
  <si>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</si>
  <si>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</si>
  <si>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</si>
  <si>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</si>
  <si>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</si>
  <si>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</si>
  <si>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</si>
  <si>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</si>
  <si>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</si>
  <si>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</si>
  <si>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</si>
  <si>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</si>
  <si>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</si>
  <si>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</si>
  <si>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</si>
  <si>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</si>
  <si>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</si>
  <si>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</si>
  <si>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</si>
  <si>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</si>
  <si>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</si>
  <si>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</si>
  <si>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</si>
  <si>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</si>
  <si>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</si>
  <si>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</si>
  <si>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</si>
  <si>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</si>
  <si>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</si>
  <si>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</si>
  <si>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</si>
  <si>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</si>
  <si>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</si>
  <si>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</si>
  <si>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</si>
  <si>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</si>
  <si>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</si>
  <si>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</si>
  <si>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</si>
  <si>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</si>
  <si>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</si>
  <si>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</si>
  <si>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</si>
  <si>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</si>
  <si>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</si>
  <si>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</si>
  <si>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</si>
  <si>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</si>
  <si>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</si>
  <si>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</si>
  <si>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</si>
  <si>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</si>
  <si>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</si>
  <si>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</si>
  <si>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</si>
  <si>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</si>
  <si>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</si>
  <si>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</si>
  <si>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</si>
  <si>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</si>
  <si>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</si>
  <si>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</si>
  <si>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</si>
  <si>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</si>
  <si>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</si>
  <si>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</si>
  <si>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</si>
  <si>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</si>
  <si>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</si>
  <si>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</si>
  <si>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</si>
  <si>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</si>
  <si>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</si>
  <si>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</si>
  <si>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</si>
  <si>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</si>
  <si>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</si>
  <si>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</si>
  <si>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</si>
  <si>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</si>
  <si>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</si>
  <si>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</si>
  <si>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</si>
  <si>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</si>
  <si>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</si>
  <si>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</si>
  <si>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</si>
  <si>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</si>
  <si>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</si>
  <si>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</si>
  <si>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</si>
  <si>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</si>
  <si>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</si>
  <si>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</si>
  <si>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</si>
  <si>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</si>
  <si>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</si>
  <si>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</si>
  <si>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</si>
  <si>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</si>
  <si>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</si>
  <si>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</si>
  <si>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</si>
  <si>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</si>
  <si>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</si>
  <si>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</si>
  <si>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</si>
  <si>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</si>
  <si>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</si>
  <si>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</si>
  <si>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</si>
  <si>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</si>
  <si>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</si>
  <si>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</si>
  <si>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</si>
  <si>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</si>
  <si>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</si>
  <si>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</si>
  <si>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</si>
  <si>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</si>
  <si>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</si>
  <si>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</si>
  <si>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</si>
  <si>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</si>
  <si>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</si>
  <si>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</si>
  <si>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</si>
  <si>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</si>
  <si>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</si>
  <si>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</si>
  <si>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</si>
  <si>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</si>
  <si>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</si>
  <si>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</si>
  <si>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</si>
  <si>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</si>
  <si>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</si>
  <si>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</si>
  <si>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</si>
  <si>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</si>
  <si>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</si>
  <si>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</si>
  <si>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</si>
  <si>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</si>
  <si>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</si>
  <si>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</si>
  <si>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</si>
  <si>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</si>
  <si>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</si>
  <si>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</si>
  <si>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</si>
  <si>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</si>
  <si>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</si>
  <si>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</si>
  <si>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</si>
  <si>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</si>
  <si>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</si>
  <si>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</si>
  <si>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</si>
  <si>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</si>
  <si>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</si>
  <si>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</si>
  <si>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</si>
  <si>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</si>
  <si>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</si>
  <si>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</si>
  <si>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</si>
  <si>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</si>
  <si>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</si>
  <si>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</si>
  <si>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</si>
  <si>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</si>
  <si>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</si>
  <si>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</si>
  <si>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</si>
  <si>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</si>
  <si>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</si>
  <si>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</si>
  <si>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</si>
  <si>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</si>
  <si>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</si>
  <si>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</si>
  <si>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</si>
  <si>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</si>
  <si>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</si>
  <si>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</si>
  <si>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</si>
  <si>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</si>
  <si>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</si>
  <si>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</si>
  <si>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</si>
  <si>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</si>
  <si>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</si>
  <si>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</si>
  <si>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</si>
  <si>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</si>
  <si>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</si>
  <si>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</si>
  <si>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</si>
  <si>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</si>
  <si>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</si>
  <si>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</si>
  <si>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</si>
  <si>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</si>
  <si>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</si>
  <si>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</si>
  <si>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</si>
  <si>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</si>
  <si>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</si>
  <si>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</si>
  <si>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</si>
  <si>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</si>
  <si>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</si>
  <si>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</si>
  <si>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</si>
  <si>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</si>
  <si>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</si>
  <si>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</si>
  <si>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</si>
  <si>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</si>
  <si>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</si>
  <si>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</si>
  <si>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</si>
  <si>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</si>
  <si>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</si>
  <si>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</si>
  <si>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</si>
  <si>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</si>
  <si>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</si>
  <si>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</si>
  <si>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</si>
  <si>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</si>
  <si>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</si>
  <si>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</si>
  <si>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</si>
  <si>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</si>
  <si>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</si>
  <si>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</si>
  <si>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</si>
  <si>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</si>
  <si>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</si>
  <si>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</si>
  <si>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</si>
  <si>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</si>
  <si>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</si>
  <si>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</si>
  <si>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</si>
  <si>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</si>
  <si>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</si>
  <si>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</si>
  <si>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</si>
  <si>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</si>
  <si>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</si>
  <si>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</si>
  <si>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</si>
  <si>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</si>
  <si>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</si>
  <si>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</si>
  <si>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</si>
  <si>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</si>
  <si>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</si>
  <si>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</si>
  <si>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</si>
  <si>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</si>
  <si>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</si>
  <si>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</si>
  <si>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</si>
  <si>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</si>
  <si>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</si>
  <si>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</si>
  <si>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</si>
  <si>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</si>
  <si>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</si>
  <si>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</si>
  <si>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</si>
  <si>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</si>
  <si>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</si>
  <si>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</si>
  <si>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</si>
  <si>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</si>
  <si>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</si>
  <si>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</si>
  <si>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</si>
  <si>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</si>
  <si>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</si>
  <si>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</si>
  <si>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</si>
  <si>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</si>
  <si>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</si>
  <si>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</si>
  <si>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</si>
  <si>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</si>
  <si>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</si>
  <si>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</si>
  <si>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</si>
  <si>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</si>
  <si>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</si>
  <si>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</si>
  <si>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</si>
  <si>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</si>
  <si>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</si>
  <si>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</si>
  <si>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</si>
  <si>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</si>
  <si>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</si>
  <si>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</si>
  <si>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</si>
  <si>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</si>
  <si>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</si>
  <si>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</si>
  <si>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</si>
  <si>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</si>
  <si>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</si>
  <si>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</si>
  <si>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</si>
  <si>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</si>
  <si>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</si>
  <si>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</si>
  <si>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</si>
  <si>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</si>
  <si>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</si>
  <si>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</si>
  <si>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</si>
  <si>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</si>
  <si>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</si>
  <si>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</si>
  <si>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</si>
  <si>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</si>
  <si>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</si>
  <si>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</si>
  <si>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</si>
  <si>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</si>
  <si>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</si>
  <si>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</si>
  <si>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</si>
  <si>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</si>
  <si>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</si>
  <si>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</si>
  <si>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</si>
  <si>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</si>
  <si>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</si>
  <si>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</si>
  <si>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</si>
  <si>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</si>
  <si>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</si>
  <si>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</si>
  <si>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</si>
  <si>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</si>
  <si>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</si>
  <si>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</si>
  <si>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</si>
  <si>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</si>
  <si>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</si>
  <si>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</si>
  <si>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</si>
  <si>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</si>
  <si>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</si>
  <si>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</si>
  <si>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</si>
  <si>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</si>
  <si>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</si>
  <si>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</si>
  <si>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</si>
  <si>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</si>
  <si>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</si>
  <si>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</si>
  <si>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</si>
  <si>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</si>
  <si>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</si>
  <si>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</si>
  <si>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</si>
  <si>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</si>
  <si>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</si>
  <si>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</si>
  <si>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</si>
  <si>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</si>
  <si>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</si>
  <si>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</si>
  <si>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</si>
  <si>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2021-52-10001350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</si>
</sst>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59" zoomScaleNormal="59"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110</v>
      </c>
      <c r="I15" s="32" t="s">
        <v>2624</v>
      </c>
      <c r="J15" s="108" t="s">
        <v>2626</v>
      </c>
      <c r="L15" s="208" t="s">
        <v>8</v>
      </c>
      <c r="M15" s="208"/>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900896160</v>
      </c>
      <c r="C20" s="5"/>
      <c r="D20" s="73"/>
      <c r="E20" s="5"/>
      <c r="F20" s="5"/>
      <c r="G20" s="5"/>
      <c r="H20" s="185"/>
      <c r="I20" s="147" t="s">
        <v>110</v>
      </c>
      <c r="J20" s="148" t="s">
        <v>819</v>
      </c>
      <c r="K20" s="149">
        <v>3986974630</v>
      </c>
      <c r="L20" s="150">
        <v>44246</v>
      </c>
      <c r="M20" s="150">
        <v>44561</v>
      </c>
      <c r="N20" s="133">
        <f>+(M20-L20)/30</f>
        <v>10.5</v>
      </c>
      <c r="O20" s="136"/>
      <c r="U20" s="132"/>
      <c r="V20" s="105">
        <f ca="1">NOW()</f>
        <v>44194.459232407411</v>
      </c>
      <c r="W20" s="105">
        <f ca="1">NOW()</f>
        <v>44194.459232407411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COLOMBIA FLORECE</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5">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5">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5">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5">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5">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5">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5">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5">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5">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5">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5">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5">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5">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5">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5">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5">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5">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5">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5">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5">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5">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5">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5">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5">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5">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5">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5">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5">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5">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5">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5">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5">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5">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5">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5">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5">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5">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5">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5">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9">
        <v>0.02</v>
      </c>
      <c r="F179" s="168">
        <v>0.08</v>
      </c>
      <c r="G179" s="163">
        <f>IF(F179&gt;0,SUM(E179+F179),"")</f>
        <v>0.1</v>
      </c>
      <c r="H179" s="5"/>
      <c r="I179" s="220" t="s">
        <v>2670</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0.1</v>
      </c>
      <c r="D185" s="91" t="s">
        <v>2628</v>
      </c>
      <c r="E185" s="94">
        <f>+(C185*SUM(K20:K35))</f>
        <v>398697463</v>
      </c>
      <c r="F185" s="92"/>
      <c r="G185" s="93"/>
      <c r="H185" s="88"/>
      <c r="I185" s="90" t="s">
        <v>2627</v>
      </c>
      <c r="J185" s="164">
        <f>+SUM(M179:M183)</f>
        <v>0.05</v>
      </c>
      <c r="K185" s="201" t="s">
        <v>2628</v>
      </c>
      <c r="L185" s="201"/>
      <c r="M185" s="94">
        <f>+J185*(SUM(K20:K35))</f>
        <v>199348731.5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42578</v>
      </c>
      <c r="D193" s="5"/>
      <c r="E193" s="124">
        <v>2013</v>
      </c>
      <c r="F193" s="5"/>
      <c r="G193" s="5"/>
      <c r="H193" s="145" t="s">
        <v>2688</v>
      </c>
      <c r="J193" s="5"/>
      <c r="K193" s="125">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2691</v>
      </c>
      <c r="L211" s="21"/>
      <c r="M211" s="21"/>
      <c r="N211" s="21"/>
      <c r="O211" s="8"/>
    </row>
    <row r="212" spans="1:15" x14ac:dyDescent="0.25">
      <c r="A212" s="9"/>
      <c r="B212" s="27" t="s">
        <v>2619</v>
      </c>
      <c r="C212" s="145" t="s">
        <v>2688</v>
      </c>
      <c r="D212" s="21"/>
      <c r="G212" s="27" t="s">
        <v>2621</v>
      </c>
      <c r="H212" s="146" t="s">
        <v>2689</v>
      </c>
      <c r="J212" s="27" t="s">
        <v>2623</v>
      </c>
      <c r="K212" s="14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dcmitype/"/>
    <ds:schemaRef ds:uri="4fb10211-09fb-4e80-9f0b-184718d5d98c"/>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2020-12-29T00:51:54Z</cp:lastPrinted>
  <dcterms:created xsi:type="dcterms:W3CDTF">2020-10-14T21:57:42Z</dcterms:created>
  <dcterms:modified xsi:type="dcterms:W3CDTF">2020-12-29T16:01:48Z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