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mc:AlternateContent xmlns:mc="http://schemas.openxmlformats.org/markup-compatibility/2006">
    <mc:Choice Requires="x15">
      <x15ac:absPath xmlns:x15ac="http://schemas.microsoft.com/office/spreadsheetml/2010/11/ac" url="C:\Users\USUARIO\Desktop\MANIFESTACIONES DE INTERES CDI Y DIMF\COLOMBIA FLORECE\"/>
    </mc:Choice>
  </mc:AlternateContent>
  <xr:revisionPtr revIDLastSave="5" documentId="8_{DB06922D-2341-9941-A0E8-254B6AEA28B0}" xr6:coauthVersionLast="46" xr6:coauthVersionMax="46" xr10:uidLastSave="{FBC5D2E2-D98F-9B46-9218-2155D2554985}"/>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<sst xmlns="http://schemas.openxmlformats.org/spreadsheetml/2006/main" count="3200" uniqueCount="2694">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</sst>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otalsRowShown="0" headerRowDxfId="42" tableBorderDxfId="41">
  <tableColumns count="15">
    <tableColumn id="1" xr3:uid="{00000000-0010-0000-0000-000001000000}" name="No." dataDxfId="40"/>
    <tableColumn id="2" xr3:uid="{00000000-0010-0000-0000-000002000000}" name="Entidad contratante" dataDxfId="39"/>
    <tableColumn id="3" xr3:uid="{00000000-0010-0000-0000-000003000000}" name="Sector" dataDxfId="38"/>
    <tableColumn id="4" xr3:uid="{00000000-0010-0000-0000-000004000000}" name="Número de contrato" dataDxfId="37"/>
    <tableColumn id="5" xr3:uid="{00000000-0010-0000-0000-000005000000}" name="Fecha  Inicio (dd/mm/aaaa)" dataDxfId="36"/>
    <tableColumn id="6" xr3:uid="{00000000-0010-0000-0000-000006000000}" name="Fecha  terminación (dd/mm/aaaa)" dataDxfId="35"/>
    <tableColumn id="7" xr3:uid="{00000000-0010-0000-0000-000007000000}" name="Experiencia (meses)" dataDxfId="34"/>
    <tableColumn id="8" xr3:uid="{00000000-0010-0000-0000-000008000000}" name="Objeto del contrato" dataDxfId="33"/>
    <tableColumn id="9" xr3:uid="{00000000-0010-0000-0000-000009000000}" name="Departamento" dataDxfId="32"/>
    <tableColumn id="10" xr3:uid="{00000000-0010-0000-0000-00000A000000}" name="Municipio" dataDxfId="31"/>
    <tableColumn id="11" xr3:uid="{00000000-0010-0000-0000-00000B000000}" name="Valor del contrato" dataDxfId="30"/>
    <tableColumn id="12" xr3:uid="{00000000-0010-0000-0000-00000C000000}" name="Unión Temporal / Consorcio" dataDxfId="29"/>
    <tableColumn id="13" xr3:uid="{00000000-0010-0000-0000-00000D000000}" name="% participación" dataDxfId="28"/>
    <tableColumn id="14" xr3:uid="{00000000-0010-0000-0000-00000E000000}" name="Estado" dataDxfId="27"/>
    <tableColumn id="15" xr3:uid="{00000000-0010-0000-0000-00000F000000}"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otalsRowShown="0" headerRowDxfId="25" tableBorderDxfId="24">
  <tableColumns count="15">
    <tableColumn id="1" xr3:uid="{00000000-0010-0000-0100-000001000000}" name="No." dataDxfId="23"/>
    <tableColumn id="2" xr3:uid="{00000000-0010-0000-0100-000002000000}" name="Entidad contratante" dataDxfId="22"/>
    <tableColumn id="3" xr3:uid="{00000000-0010-0000-0100-000003000000}" name="Sector" dataDxfId="21"/>
    <tableColumn id="4" xr3:uid="{00000000-0010-0000-0100-000004000000}" name="Número de contrato" dataDxfId="20"/>
    <tableColumn id="5" xr3:uid="{00000000-0010-0000-0100-000005000000}" name="Fecha  Inicio (dd/mm/aaaa)" dataDxfId="19"/>
    <tableColumn id="6" xr3:uid="{00000000-0010-0000-0100-000006000000}" name="Fecha  terminación (dd/mm/aaaa)" dataDxfId="18"/>
    <tableColumn id="7" xr3:uid="{00000000-0010-0000-0100-000007000000}" name="Experiencia (meses)" dataDxfId="17"/>
    <tableColumn id="8" xr3:uid="{00000000-0010-0000-0100-000008000000}" name="Objeto del contrato" dataDxfId="16"/>
    <tableColumn id="9" xr3:uid="{00000000-0010-0000-0100-000009000000}" name="Departamento" dataDxfId="15"/>
    <tableColumn id="10" xr3:uid="{00000000-0010-0000-0100-00000A000000}" name="Municipio" dataDxfId="14"/>
    <tableColumn id="11" xr3:uid="{00000000-0010-0000-0100-00000B000000}" name="Valor del contrato" dataDxfId="13"/>
    <tableColumn id="12" xr3:uid="{00000000-0010-0000-0100-00000C000000}" name="Valor en SMMLV" dataDxfId="12"/>
    <tableColumn id="13" xr3:uid="{00000000-0010-0000-0100-00000D000000}" name="Unión Temporal / Consorcio" dataDxfId="11"/>
    <tableColumn id="14" xr3:uid="{00000000-0010-0000-0100-00000E000000}" name="% participación" dataDxfId="10"/>
    <tableColumn id="15" xr3:uid="{00000000-0010-0000-0100-00000F000000}"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otalsRowShown="0" headerRowDxfId="8" dataDxfId="7" tableBorderDxfId="6">
  <autoFilter ref="I19:N35" xr:uid="{00000000-0009-0000-0100-000047000000}"/>
  <tableColumns count="6">
    <tableColumn id="1" xr3:uid="{00000000-0010-0000-0200-000001000000}" name="Departamento" dataDxfId="5"/>
    <tableColumn id="2" xr3:uid="{00000000-0010-0000-0200-000002000000}" name="Municipio" dataDxfId="4"/>
    <tableColumn id="3" xr3:uid="{00000000-0010-0000-0200-000003000000}" name="Valor invitación" dataDxfId="3"/>
    <tableColumn id="4" xr3:uid="{00000000-0010-0000-0200-000004000000}" name="Fecha inicio" dataDxfId="2"/>
    <tableColumn id="5" xr3:uid="{00000000-0010-0000-0200-000005000000}" name="Fecha final" dataDxfId="1"/>
    <tableColumn id="6" xr3:uid="{00000000-0010-0000-0200-000006000000}"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9" zoomScaleNormal="59" zoomScaleSheetLayoutView="40" zoomScalePageLayoutView="40" workbookViewId="0">
      <selection activeCell="K20" sqref="K20"/>
    </sheetView>
  </sheetViews>
  <sheetFormatPr defaultColWidth="0" defaultRowHeight="15" zeroHeight="1" outlineLevelRow="1" x14ac:dyDescent="0.2"/>
  <cols>
    <col min="1" max="1" width="6.9921875" style="4" customWidth="1"/>
    <col min="2" max="2" width="55.2890625" style="4" customWidth="1"/>
    <col min="3" max="3" width="31.4765625" style="4" customWidth="1"/>
    <col min="4" max="4" width="23.40625" style="4" customWidth="1"/>
    <col min="5" max="5" width="28.65234375" style="4" customWidth="1"/>
    <col min="6" max="6" width="34.97265625" style="4" customWidth="1"/>
    <col min="7" max="7" width="23.40625" style="4" customWidth="1"/>
    <col min="8" max="8" width="79.3671875" style="4" customWidth="1"/>
    <col min="9" max="9" width="42.375" style="4" customWidth="1"/>
    <col min="10" max="10" width="27.84375" style="4" customWidth="1"/>
    <col min="11" max="12" width="21.38671875" style="4" customWidth="1"/>
    <col min="13" max="13" width="12.375" style="4" customWidth="1"/>
    <col min="14" max="14" width="22.46484375" style="4" customWidth="1"/>
    <col min="15" max="15" width="29.19140625" style="4" customWidth="1"/>
    <col min="16" max="16" width="4.3046875" style="75" customWidth="1"/>
    <col min="17" max="17" width="9.4140625" style="4" hidden="1"/>
    <col min="18" max="18" width="14.390625" style="4" hidden="1"/>
    <col min="19" max="19" width="15.19921875" style="4" hidden="1"/>
    <col min="20" max="20" width="12.9140625" style="4" hidden="1"/>
    <col min="21" max="21" width="16.94921875" style="4" hidden="1"/>
    <col min="22" max="22" width="7.93359375" style="4" hidden="1"/>
    <col min="23" max="23" width="15.46875" style="4" hidden="1"/>
    <col min="24" max="24" width="18.0234375" style="4" hidden="1"/>
    <col min="25" max="25" width="14.796875" style="4" hidden="1"/>
    <col min="26" max="26" width="13.71875" style="4" hidden="1"/>
    <col min="27" max="27" width="11.8359375" style="4" hidden="1"/>
    <col min="28" max="28" width="20.17578125" style="4" hidden="1"/>
    <col min="29" max="16383" width="1.74609375" style="4" hidden="1"/>
    <col min="16384" max="16384" width="9.953125" style="4" hidden="1"/>
  </cols>
  <sheetData>
    <row r="1" spans="1:20" ht="15.75" thickBot="1" x14ac:dyDescent="0.25"/>
    <row r="2" spans="1:20" ht="33" customHeight="1" x14ac:dyDescent="0.2">
      <c r="A2" s="13"/>
      <c r="B2" s="15"/>
      <c r="C2" s="217" t="s">
        <v>2653</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4" t="s">
        <v>2693</v>
      </c>
      <c r="D15" s="35"/>
      <c r="E15" s="35"/>
      <c r="F15" s="5"/>
      <c r="G15" s="32" t="s">
        <v>1168</v>
      </c>
      <c r="H15" s="103" t="s">
        <v>110</v>
      </c>
      <c r="I15" s="32" t="s">
        <v>2624</v>
      </c>
      <c r="J15" s="108" t="s">
        <v>2626</v>
      </c>
      <c r="L15" s="223" t="s">
        <v>8</v>
      </c>
      <c r="M15" s="223"/>
      <c r="N15" s="126" t="s">
        <v>2663</v>
      </c>
      <c r="O15" s="8"/>
      <c r="Q15" s="51"/>
      <c r="R15" s="51"/>
      <c r="S15" s="51"/>
      <c r="T15" s="51"/>
    </row>
    <row r="16" spans="1:20" ht="15.75"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6" customHeight="1" x14ac:dyDescent="0.2">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
      <c r="A20" s="9"/>
      <c r="B20" s="109">
        <v>900896160</v>
      </c>
      <c r="C20" s="5"/>
      <c r="D20" s="73"/>
      <c r="E20" s="5"/>
      <c r="F20" s="5"/>
      <c r="G20" s="5"/>
      <c r="H20" s="242"/>
      <c r="I20" s="147" t="s">
        <v>110</v>
      </c>
      <c r="J20" s="148" t="s">
        <v>769</v>
      </c>
      <c r="K20" s="149">
        <v>1235889418</v>
      </c>
      <c r="L20" s="150"/>
      <c r="M20" s="150">
        <v>44561</v>
      </c>
      <c r="N20" s="133">
        <f>+(M20-L20)/30</f>
        <v>1485.3666666666666</v>
      </c>
      <c r="O20" s="136"/>
      <c r="U20" s="132"/>
      <c r="V20" s="105">
        <f ca="1">NOW()</f>
        <v>44200.938694097225</v>
      </c>
      <c r="W20" s="105">
        <f ca="1">NOW()</f>
        <v>44200.938694097225</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7"/>
      <c r="I37" s="128"/>
      <c r="J37" s="128"/>
      <c r="K37" s="128"/>
      <c r="L37" s="128"/>
      <c r="M37" s="128"/>
      <c r="N37" s="128"/>
      <c r="O37" s="129"/>
    </row>
    <row r="38" spans="1:16" ht="21" customHeight="1" x14ac:dyDescent="0.2">
      <c r="A38" s="9"/>
      <c r="B38" s="237" t="str">
        <f>VLOOKUP(B20,EAS!A2:B1439,2,0)</f>
        <v>FUNDACIÓN COLOMBIA FLORECE</v>
      </c>
      <c r="C38" s="237"/>
      <c r="D38" s="237"/>
      <c r="E38" s="237"/>
      <c r="F38" s="237"/>
      <c r="G38" s="5"/>
      <c r="H38" s="130"/>
      <c r="I38" s="246" t="s">
        <v>7</v>
      </c>
      <c r="J38" s="246"/>
      <c r="K38" s="246"/>
      <c r="L38" s="246"/>
      <c r="M38" s="246"/>
      <c r="N38" s="246"/>
      <c r="O38" s="131"/>
    </row>
    <row r="39" spans="1:16" ht="42.95" customHeight="1" thickBot="1" x14ac:dyDescent="0.25">
      <c r="A39" s="10"/>
      <c r="B39" s="11"/>
      <c r="C39" s="11"/>
      <c r="D39" s="11"/>
      <c r="E39" s="11"/>
      <c r="F39" s="11"/>
      <c r="G39" s="11"/>
      <c r="H39" s="10"/>
      <c r="I39" s="232" t="s">
        <v>2677</v>
      </c>
      <c r="J39" s="232"/>
      <c r="K39" s="232"/>
      <c r="L39" s="232"/>
      <c r="M39" s="232"/>
      <c r="N39" s="232"/>
      <c r="O39" s="12"/>
    </row>
    <row r="40" spans="1:16" ht="15.75"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2654</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1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2655</v>
      </c>
      <c r="B110" s="185"/>
      <c r="C110" s="185"/>
      <c r="D110" s="185"/>
      <c r="E110" s="185"/>
      <c r="F110" s="185"/>
      <c r="G110" s="185"/>
      <c r="H110" s="185"/>
      <c r="I110" s="185"/>
      <c r="J110" s="185"/>
      <c r="K110" s="185"/>
      <c r="L110" s="185"/>
      <c r="M110" s="185"/>
      <c r="N110" s="185"/>
      <c r="O110" s="186"/>
    </row>
    <row r="111" spans="1:16" ht="15.75"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25">
      <c r="O161" s="173"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2657</v>
      </c>
      <c r="C168" s="233"/>
      <c r="D168" s="233"/>
      <c r="E168" s="8"/>
      <c r="F168" s="5"/>
      <c r="H168" s="81" t="s">
        <v>2656</v>
      </c>
      <c r="I168" s="214"/>
      <c r="J168" s="215"/>
      <c r="K168" s="215"/>
      <c r="L168" s="215"/>
      <c r="M168" s="215"/>
      <c r="N168" s="215"/>
      <c r="O168" s="216"/>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2667</v>
      </c>
      <c r="B172" s="204"/>
      <c r="C172" s="204"/>
      <c r="D172" s="204"/>
      <c r="E172" s="204"/>
      <c r="F172" s="204"/>
      <c r="G172" s="204"/>
      <c r="H172" s="204"/>
      <c r="I172" s="204"/>
      <c r="J172" s="204"/>
      <c r="K172" s="204"/>
      <c r="L172" s="204"/>
      <c r="M172" s="204"/>
      <c r="N172" s="204"/>
      <c r="O172" s="205"/>
      <c r="P172" s="76"/>
    </row>
    <row r="173" spans="1:28" ht="15" customHeight="1" x14ac:dyDescent="0.2">
      <c r="A173" s="197" t="s">
        <v>2673</v>
      </c>
      <c r="B173" s="198"/>
      <c r="C173" s="198"/>
      <c r="D173" s="198"/>
      <c r="E173" s="198"/>
      <c r="F173" s="198"/>
      <c r="G173" s="198"/>
      <c r="H173" s="198"/>
      <c r="I173" s="198"/>
      <c r="J173" s="198"/>
      <c r="K173" s="198"/>
      <c r="L173" s="198"/>
      <c r="M173" s="198"/>
      <c r="N173" s="198"/>
      <c r="O173" s="199"/>
    </row>
    <row r="174" spans="1:28" ht="24"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
      <c r="A179" s="9"/>
      <c r="B179" s="190" t="s">
        <v>2668</v>
      </c>
      <c r="C179" s="190"/>
      <c r="D179" s="190"/>
      <c r="E179" s="169">
        <v>0.02</v>
      </c>
      <c r="F179" s="168">
        <v>0.08</v>
      </c>
      <c r="G179" s="163">
        <f>IF(F179&gt;0,SUM(E179+F179),"")</f>
        <v>0.1</v>
      </c>
      <c r="H179" s="5"/>
      <c r="I179" s="190" t="s">
        <v>2670</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4">
        <f>+SUM(G179:G182)</f>
        <v>0.1</v>
      </c>
      <c r="D185" s="91" t="s">
        <v>2628</v>
      </c>
      <c r="E185" s="94">
        <f>+(C185*SUM(K20:K35))</f>
        <v>123588941.80000001</v>
      </c>
      <c r="F185" s="92"/>
      <c r="G185" s="93"/>
      <c r="H185" s="88"/>
      <c r="I185" s="90" t="s">
        <v>2627</v>
      </c>
      <c r="J185" s="164">
        <f>+SUM(M179:M183)</f>
        <v>0.05</v>
      </c>
      <c r="K185" s="235" t="s">
        <v>2628</v>
      </c>
      <c r="L185" s="235"/>
      <c r="M185" s="94">
        <f>+J185*(SUM(K20:K35))</f>
        <v>61794470.900000006</v>
      </c>
      <c r="N185" s="95"/>
      <c r="O185" s="96"/>
    </row>
    <row r="186" spans="1:28" ht="15.75" thickBot="1" x14ac:dyDescent="0.25">
      <c r="A186" s="10"/>
      <c r="B186" s="97"/>
      <c r="C186" s="97"/>
      <c r="D186" s="97"/>
      <c r="E186" s="97"/>
      <c r="F186" s="97"/>
      <c r="G186" s="97"/>
      <c r="H186" s="97"/>
      <c r="I186" s="166" t="s">
        <v>2672</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5.75" thickBot="1" x14ac:dyDescent="0.25">
      <c r="A190" s="200"/>
      <c r="B190" s="201"/>
      <c r="C190" s="201"/>
      <c r="D190" s="201"/>
      <c r="E190" s="201"/>
      <c r="F190" s="201"/>
      <c r="G190" s="201"/>
      <c r="H190" s="201"/>
      <c r="I190" s="201"/>
      <c r="J190" s="201"/>
      <c r="K190" s="201"/>
      <c r="L190" s="201"/>
      <c r="M190" s="201"/>
      <c r="N190" s="201"/>
      <c r="O190" s="202"/>
    </row>
    <row r="191" spans="1:28" ht="21.75"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4" t="s">
        <v>2636</v>
      </c>
      <c r="C192" s="194"/>
      <c r="E192" s="5" t="s">
        <v>20</v>
      </c>
      <c r="H192" s="26" t="s">
        <v>24</v>
      </c>
      <c r="J192" s="5" t="s">
        <v>2637</v>
      </c>
      <c r="K192" s="5"/>
      <c r="M192" s="5"/>
      <c r="N192" s="5"/>
      <c r="O192" s="8"/>
      <c r="Q192" s="152"/>
      <c r="R192" s="153"/>
      <c r="S192" s="153"/>
      <c r="T192" s="152"/>
    </row>
    <row r="193" spans="1:18" x14ac:dyDescent="0.2">
      <c r="A193" s="9"/>
      <c r="C193" s="123">
        <v>42578</v>
      </c>
      <c r="D193" s="5"/>
      <c r="E193" s="124">
        <v>2013</v>
      </c>
      <c r="F193" s="5"/>
      <c r="G193" s="5"/>
      <c r="H193" s="145" t="s">
        <v>2688</v>
      </c>
      <c r="J193" s="5"/>
      <c r="K193" s="125">
        <v>42719</v>
      </c>
      <c r="L193" s="5"/>
      <c r="M193" s="5"/>
      <c r="N193" s="5"/>
      <c r="O193" s="8"/>
    </row>
    <row r="194" spans="1:18" x14ac:dyDescent="0.2">
      <c r="A194" s="9"/>
      <c r="B194" s="25" t="s">
        <v>2629</v>
      </c>
      <c r="C194" s="5"/>
      <c r="E194" s="5"/>
      <c r="F194" s="5"/>
      <c r="G194" s="5"/>
      <c r="H194" s="5"/>
      <c r="I194" s="5"/>
      <c r="J194" s="5"/>
      <c r="M194" s="5"/>
      <c r="N194" s="5"/>
      <c r="O194" s="50"/>
    </row>
    <row r="195" spans="1:18" ht="15.75"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1.75"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4" t="s">
        <v>2658</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3.25"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2692</v>
      </c>
      <c r="J211" s="27" t="s">
        <v>2622</v>
      </c>
      <c r="K211" s="146" t="s">
        <v>2691</v>
      </c>
      <c r="L211" s="21"/>
      <c r="M211" s="21"/>
      <c r="N211" s="21"/>
      <c r="O211" s="8"/>
    </row>
    <row r="212" spans="1:15" x14ac:dyDescent="0.2">
      <c r="A212" s="9"/>
      <c r="B212" s="27" t="s">
        <v>2619</v>
      </c>
      <c r="C212" s="145" t="s">
        <v>2688</v>
      </c>
      <c r="D212" s="21"/>
      <c r="G212" s="27" t="s">
        <v>2621</v>
      </c>
      <c r="H212" s="146" t="s">
        <v>2689</v>
      </c>
      <c r="J212" s="27" t="s">
        <v>2623</v>
      </c>
      <c r="K212" s="145" t="s">
        <v>2690</v>
      </c>
      <c r="L212" s="21"/>
      <c r="M212" s="21"/>
      <c r="N212" s="21"/>
      <c r="O212" s="50"/>
    </row>
    <row r="213" spans="1:15" ht="15.75"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9453125" defaultRowHeight="15" x14ac:dyDescent="0.2"/>
  <cols>
    <col min="6" max="6" width="21.253906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75" defaultRowHeight="15" x14ac:dyDescent="0.2"/>
  <cols>
    <col min="1" max="1" width="23.4062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9453125" defaultRowHeight="15" x14ac:dyDescent="0.2"/>
  <cols>
    <col min="1" max="1" width="21.25390625" bestFit="1" customWidth="1"/>
    <col min="2" max="35" width="7.39843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3.25"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9.5"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75"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75"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75"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75"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75"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75"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75"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75"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75"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75"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75"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75"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75"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75"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75"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75"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75"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75"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75"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x14ac:dyDescent="0.2">
      <c r="D37" s="3" t="s">
        <v>75</v>
      </c>
      <c r="H37" s="3" t="s">
        <v>243</v>
      </c>
      <c r="I37" s="3" t="s">
        <v>289</v>
      </c>
      <c r="M37" s="3" t="s">
        <v>451</v>
      </c>
      <c r="Q37" s="3" t="s">
        <v>550</v>
      </c>
      <c r="T37" s="3" t="s">
        <v>693</v>
      </c>
      <c r="X37" s="3" t="s">
        <v>798</v>
      </c>
      <c r="Y37" s="3" t="s">
        <v>857</v>
      </c>
      <c r="AD37" s="3" t="s">
        <v>915</v>
      </c>
      <c r="AF37" s="3" t="s">
        <v>1023</v>
      </c>
      <c r="AG37" s="3" t="s">
        <v>1062</v>
      </c>
    </row>
    <row r="38" spans="1:33" ht="19.5" x14ac:dyDescent="0.2">
      <c r="D38" s="3" t="s">
        <v>76</v>
      </c>
      <c r="H38" s="3" t="s">
        <v>244</v>
      </c>
      <c r="I38" s="3" t="s">
        <v>290</v>
      </c>
      <c r="M38" s="3" t="s">
        <v>452</v>
      </c>
      <c r="Q38" s="3" t="s">
        <v>551</v>
      </c>
      <c r="T38" s="3" t="s">
        <v>694</v>
      </c>
      <c r="X38" s="3" t="s">
        <v>799</v>
      </c>
      <c r="Y38" s="3" t="s">
        <v>858</v>
      </c>
      <c r="AD38" s="3" t="s">
        <v>916</v>
      </c>
      <c r="AF38" s="3" t="s">
        <v>1024</v>
      </c>
      <c r="AG38" s="3" t="s">
        <v>1063</v>
      </c>
    </row>
    <row r="39" spans="1:33" ht="19.5" x14ac:dyDescent="0.2">
      <c r="D39" s="3" t="s">
        <v>77</v>
      </c>
      <c r="H39" s="3" t="s">
        <v>245</v>
      </c>
      <c r="I39" s="3" t="s">
        <v>291</v>
      </c>
      <c r="M39" s="3" t="s">
        <v>453</v>
      </c>
      <c r="Q39" s="3" t="s">
        <v>552</v>
      </c>
      <c r="T39" s="3" t="s">
        <v>695</v>
      </c>
      <c r="X39" s="3" t="s">
        <v>800</v>
      </c>
      <c r="Y39" s="3" t="s">
        <v>859</v>
      </c>
      <c r="AD39" s="3" t="s">
        <v>917</v>
      </c>
      <c r="AF39" s="3" t="s">
        <v>1025</v>
      </c>
      <c r="AG39" s="3" t="s">
        <v>1064</v>
      </c>
    </row>
    <row r="40" spans="1:33" ht="27.75" x14ac:dyDescent="0.2">
      <c r="D40" s="3" t="s">
        <v>78</v>
      </c>
      <c r="H40" s="3" t="s">
        <v>246</v>
      </c>
      <c r="I40" s="3" t="s">
        <v>292</v>
      </c>
      <c r="M40" s="3" t="s">
        <v>454</v>
      </c>
      <c r="Q40" s="3" t="s">
        <v>90</v>
      </c>
      <c r="X40" s="3" t="s">
        <v>801</v>
      </c>
      <c r="Y40" s="3" t="s">
        <v>149</v>
      </c>
      <c r="AD40" s="3" t="s">
        <v>91</v>
      </c>
      <c r="AF40" s="3" t="s">
        <v>1026</v>
      </c>
      <c r="AG40" s="3" t="s">
        <v>1065</v>
      </c>
    </row>
    <row r="41" spans="1:33" ht="19.5" x14ac:dyDescent="0.2">
      <c r="D41" s="3" t="s">
        <v>79</v>
      </c>
      <c r="H41" s="3" t="s">
        <v>247</v>
      </c>
      <c r="I41" s="3" t="s">
        <v>293</v>
      </c>
      <c r="M41" s="3" t="s">
        <v>455</v>
      </c>
      <c r="Q41" s="3" t="s">
        <v>553</v>
      </c>
      <c r="X41" s="3" t="s">
        <v>572</v>
      </c>
      <c r="Y41" s="3" t="s">
        <v>860</v>
      </c>
      <c r="AD41" s="3" t="s">
        <v>918</v>
      </c>
      <c r="AF41" s="3" t="s">
        <v>1027</v>
      </c>
      <c r="AG41" s="3" t="s">
        <v>1066</v>
      </c>
    </row>
    <row r="42" spans="1:33" ht="27.75" x14ac:dyDescent="0.2">
      <c r="D42" s="3" t="s">
        <v>80</v>
      </c>
      <c r="H42" s="3" t="s">
        <v>248</v>
      </c>
      <c r="I42" s="3" t="s">
        <v>294</v>
      </c>
      <c r="M42" s="3" t="s">
        <v>456</v>
      </c>
      <c r="Q42" s="3" t="s">
        <v>554</v>
      </c>
      <c r="X42" s="3" t="s">
        <v>110</v>
      </c>
      <c r="Y42" s="3" t="s">
        <v>861</v>
      </c>
      <c r="AD42" s="3" t="s">
        <v>919</v>
      </c>
      <c r="AF42" s="3" t="s">
        <v>132</v>
      </c>
      <c r="AG42" s="3" t="s">
        <v>1067</v>
      </c>
    </row>
    <row r="43" spans="1:33" ht="45" x14ac:dyDescent="0.2">
      <c r="D43" s="3" t="s">
        <v>81</v>
      </c>
      <c r="H43" s="3" t="s">
        <v>249</v>
      </c>
      <c r="I43" s="3" t="s">
        <v>295</v>
      </c>
      <c r="M43" s="3" t="s">
        <v>457</v>
      </c>
      <c r="Q43" s="3" t="s">
        <v>555</v>
      </c>
      <c r="X43" s="3" t="s">
        <v>802</v>
      </c>
      <c r="AD43" s="3" t="s">
        <v>920</v>
      </c>
      <c r="AF43" s="3" t="s">
        <v>1013</v>
      </c>
      <c r="AG43" s="3" t="s">
        <v>1068</v>
      </c>
    </row>
    <row r="44" spans="1:33" ht="19.5"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27.75" x14ac:dyDescent="0.2">
      <c r="D46" s="3" t="s">
        <v>141</v>
      </c>
      <c r="H46" s="3" t="s">
        <v>252</v>
      </c>
      <c r="I46" s="3" t="s">
        <v>298</v>
      </c>
      <c r="Q46" s="3" t="s">
        <v>558</v>
      </c>
      <c r="X46" s="3" t="s">
        <v>805</v>
      </c>
      <c r="AD46" s="3" t="s">
        <v>923</v>
      </c>
      <c r="AF46" s="3" t="s">
        <v>1029</v>
      </c>
    </row>
    <row r="47" spans="1:33" ht="19.5" x14ac:dyDescent="0.2">
      <c r="D47" s="3" t="s">
        <v>83</v>
      </c>
      <c r="H47" s="3" t="s">
        <v>253</v>
      </c>
      <c r="I47" s="3" t="s">
        <v>99</v>
      </c>
      <c r="Q47" s="3" t="s">
        <v>559</v>
      </c>
      <c r="X47" s="3" t="s">
        <v>806</v>
      </c>
      <c r="AD47" s="3" t="s">
        <v>924</v>
      </c>
      <c r="AF47" s="3" t="s">
        <v>1030</v>
      </c>
    </row>
    <row r="48" spans="1:33" ht="19.5" x14ac:dyDescent="0.2">
      <c r="D48" s="3" t="s">
        <v>84</v>
      </c>
      <c r="H48" s="3" t="s">
        <v>254</v>
      </c>
      <c r="I48" s="3" t="s">
        <v>300</v>
      </c>
      <c r="Q48" s="3" t="s">
        <v>560</v>
      </c>
      <c r="X48" s="3" t="s">
        <v>807</v>
      </c>
      <c r="AD48" s="3" t="s">
        <v>481</v>
      </c>
      <c r="AF48" s="3" t="s">
        <v>1031</v>
      </c>
    </row>
    <row r="49" spans="4:32" ht="19.5" x14ac:dyDescent="0.2">
      <c r="D49" s="3" t="s">
        <v>85</v>
      </c>
      <c r="I49" s="3" t="s">
        <v>302</v>
      </c>
      <c r="Q49" s="3" t="s">
        <v>561</v>
      </c>
      <c r="X49" s="3" t="s">
        <v>808</v>
      </c>
      <c r="AD49" s="3" t="s">
        <v>925</v>
      </c>
      <c r="AF49" s="3" t="s">
        <v>1032</v>
      </c>
    </row>
    <row r="50" spans="4:32" ht="19.5" x14ac:dyDescent="0.2">
      <c r="D50" s="3" t="s">
        <v>86</v>
      </c>
      <c r="I50" s="3" t="s">
        <v>301</v>
      </c>
      <c r="Q50" s="3" t="s">
        <v>562</v>
      </c>
      <c r="X50" s="3" t="s">
        <v>809</v>
      </c>
      <c r="AD50" s="3" t="s">
        <v>926</v>
      </c>
    </row>
    <row r="51" spans="4:32" ht="19.5" x14ac:dyDescent="0.2">
      <c r="D51" s="3" t="s">
        <v>87</v>
      </c>
      <c r="I51" s="3" t="s">
        <v>299</v>
      </c>
      <c r="Q51" s="3" t="s">
        <v>563</v>
      </c>
      <c r="X51" s="3" t="s">
        <v>588</v>
      </c>
      <c r="AD51" s="3" t="s">
        <v>927</v>
      </c>
    </row>
    <row r="52" spans="4:32" ht="19.5" x14ac:dyDescent="0.2">
      <c r="D52" s="3" t="s">
        <v>88</v>
      </c>
      <c r="I52" s="3" t="s">
        <v>304</v>
      </c>
      <c r="Q52" s="3" t="s">
        <v>564</v>
      </c>
      <c r="X52" s="3" t="s">
        <v>810</v>
      </c>
      <c r="AD52" s="3" t="s">
        <v>928</v>
      </c>
    </row>
    <row r="53" spans="4:32" ht="19.5"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7.75" x14ac:dyDescent="0.2">
      <c r="D55" s="3" t="s">
        <v>91</v>
      </c>
      <c r="I55" s="3" t="s">
        <v>307</v>
      </c>
      <c r="Q55" s="3" t="s">
        <v>437</v>
      </c>
      <c r="X55" s="3" t="s">
        <v>590</v>
      </c>
      <c r="AD55" s="3" t="s">
        <v>931</v>
      </c>
    </row>
    <row r="56" spans="4:32" ht="19.5" x14ac:dyDescent="0.2">
      <c r="D56" s="3" t="s">
        <v>92</v>
      </c>
      <c r="I56" s="3" t="s">
        <v>308</v>
      </c>
      <c r="Q56" s="3" t="s">
        <v>567</v>
      </c>
      <c r="X56" s="3" t="s">
        <v>813</v>
      </c>
      <c r="AD56" s="3" t="s">
        <v>932</v>
      </c>
    </row>
    <row r="57" spans="4:32" ht="19.5"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19.5" x14ac:dyDescent="0.2">
      <c r="D60" s="3" t="s">
        <v>96</v>
      </c>
      <c r="I60" s="3" t="s">
        <v>312</v>
      </c>
      <c r="Q60" s="3" t="s">
        <v>571</v>
      </c>
      <c r="X60" s="3" t="s">
        <v>138</v>
      </c>
      <c r="AD60" s="3" t="s">
        <v>936</v>
      </c>
    </row>
    <row r="61" spans="4:32" ht="27.75"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19.5" x14ac:dyDescent="0.2">
      <c r="D63" s="3" t="s">
        <v>99</v>
      </c>
      <c r="I63" s="3" t="s">
        <v>315</v>
      </c>
      <c r="Q63" s="3" t="s">
        <v>573</v>
      </c>
      <c r="X63" s="3" t="s">
        <v>817</v>
      </c>
      <c r="AD63" s="3" t="s">
        <v>939</v>
      </c>
    </row>
    <row r="64" spans="4:32" ht="19.5" x14ac:dyDescent="0.2">
      <c r="D64" s="3" t="s">
        <v>100</v>
      </c>
      <c r="I64" s="3" t="s">
        <v>316</v>
      </c>
      <c r="Q64" s="3" t="s">
        <v>574</v>
      </c>
      <c r="X64" s="3" t="s">
        <v>818</v>
      </c>
      <c r="AD64" s="3" t="s">
        <v>940</v>
      </c>
    </row>
    <row r="65" spans="4:30" ht="27.75" x14ac:dyDescent="0.2">
      <c r="D65" s="3" t="s">
        <v>101</v>
      </c>
      <c r="I65" s="3" t="s">
        <v>317</v>
      </c>
      <c r="Q65" s="3" t="s">
        <v>575</v>
      </c>
      <c r="X65" s="3" t="s">
        <v>820</v>
      </c>
      <c r="AD65" s="3" t="s">
        <v>941</v>
      </c>
    </row>
    <row r="66" spans="4:30" ht="19.5" x14ac:dyDescent="0.2">
      <c r="D66" s="3" t="s">
        <v>102</v>
      </c>
      <c r="I66" s="3" t="s">
        <v>318</v>
      </c>
      <c r="Q66" s="3" t="s">
        <v>576</v>
      </c>
      <c r="X66" s="3" t="s">
        <v>821</v>
      </c>
      <c r="AD66" s="3" t="s">
        <v>942</v>
      </c>
    </row>
    <row r="67" spans="4:30" ht="19.5" x14ac:dyDescent="0.2">
      <c r="D67" s="3" t="s">
        <v>103</v>
      </c>
      <c r="I67" s="3" t="s">
        <v>319</v>
      </c>
      <c r="Q67" s="3" t="s">
        <v>577</v>
      </c>
      <c r="AD67" s="3" t="s">
        <v>943</v>
      </c>
    </row>
    <row r="68" spans="4:30" x14ac:dyDescent="0.2">
      <c r="D68" s="3" t="s">
        <v>104</v>
      </c>
      <c r="I68" s="3" t="s">
        <v>320</v>
      </c>
      <c r="Q68" s="3" t="s">
        <v>578</v>
      </c>
      <c r="AD68" s="3" t="s">
        <v>122</v>
      </c>
    </row>
    <row r="69" spans="4:30" ht="27.75" x14ac:dyDescent="0.2">
      <c r="D69" s="3" t="s">
        <v>105</v>
      </c>
      <c r="I69" s="3" t="s">
        <v>321</v>
      </c>
      <c r="Q69" s="3" t="s">
        <v>579</v>
      </c>
      <c r="AD69" s="3" t="s">
        <v>944</v>
      </c>
    </row>
    <row r="70" spans="4:30" ht="19.5" x14ac:dyDescent="0.2">
      <c r="D70" s="3" t="s">
        <v>106</v>
      </c>
      <c r="I70" s="3" t="s">
        <v>322</v>
      </c>
      <c r="Q70" s="3" t="s">
        <v>580</v>
      </c>
      <c r="AD70" s="3" t="s">
        <v>945</v>
      </c>
    </row>
    <row r="71" spans="4:30" ht="19.5" x14ac:dyDescent="0.2">
      <c r="D71" s="3" t="s">
        <v>38</v>
      </c>
      <c r="I71" s="3" t="s">
        <v>323</v>
      </c>
      <c r="Q71" s="3" t="s">
        <v>581</v>
      </c>
      <c r="AD71" s="3" t="s">
        <v>946</v>
      </c>
    </row>
    <row r="72" spans="4:30" ht="19.5" x14ac:dyDescent="0.2">
      <c r="D72" s="3" t="s">
        <v>107</v>
      </c>
      <c r="I72" s="3" t="s">
        <v>324</v>
      </c>
      <c r="Q72" s="3" t="s">
        <v>582</v>
      </c>
      <c r="AD72" s="3" t="s">
        <v>947</v>
      </c>
    </row>
    <row r="73" spans="4:30" ht="19.5" x14ac:dyDescent="0.2">
      <c r="D73" s="3" t="s">
        <v>108</v>
      </c>
      <c r="I73" s="3" t="s">
        <v>325</v>
      </c>
      <c r="Q73" s="3" t="s">
        <v>583</v>
      </c>
      <c r="AD73" s="3" t="s">
        <v>948</v>
      </c>
    </row>
    <row r="74" spans="4:30" ht="27.75" x14ac:dyDescent="0.2">
      <c r="D74" s="3" t="s">
        <v>109</v>
      </c>
      <c r="I74" s="3" t="s">
        <v>326</v>
      </c>
      <c r="Q74" s="3" t="s">
        <v>584</v>
      </c>
      <c r="AD74" s="3" t="s">
        <v>949</v>
      </c>
    </row>
    <row r="75" spans="4:30" ht="19.5" x14ac:dyDescent="0.2">
      <c r="D75" s="3" t="s">
        <v>110</v>
      </c>
      <c r="I75" s="3" t="s">
        <v>327</v>
      </c>
      <c r="Q75" s="3" t="s">
        <v>585</v>
      </c>
      <c r="AD75" s="3" t="s">
        <v>950</v>
      </c>
    </row>
    <row r="76" spans="4:30" ht="36" x14ac:dyDescent="0.2">
      <c r="D76" s="3" t="s">
        <v>112</v>
      </c>
      <c r="I76" s="3" t="s">
        <v>328</v>
      </c>
      <c r="Q76" s="3" t="s">
        <v>586</v>
      </c>
      <c r="AD76" s="3" t="s">
        <v>951</v>
      </c>
    </row>
    <row r="77" spans="4:30" ht="19.5" x14ac:dyDescent="0.2">
      <c r="D77" s="3" t="s">
        <v>111</v>
      </c>
      <c r="I77" s="3" t="s">
        <v>329</v>
      </c>
      <c r="Q77" s="3" t="s">
        <v>588</v>
      </c>
      <c r="AD77" s="3" t="s">
        <v>138</v>
      </c>
    </row>
    <row r="78" spans="4:30" ht="45" x14ac:dyDescent="0.2">
      <c r="D78" s="3" t="s">
        <v>113</v>
      </c>
      <c r="I78" s="3" t="s">
        <v>330</v>
      </c>
      <c r="Q78" s="3" t="s">
        <v>589</v>
      </c>
      <c r="AD78" s="3" t="s">
        <v>952</v>
      </c>
    </row>
    <row r="79" spans="4:30" ht="27.75" x14ac:dyDescent="0.2">
      <c r="D79" s="3" t="s">
        <v>114</v>
      </c>
      <c r="I79" s="3" t="s">
        <v>331</v>
      </c>
      <c r="Q79" s="3" t="s">
        <v>590</v>
      </c>
      <c r="AD79" s="3" t="s">
        <v>953</v>
      </c>
    </row>
    <row r="80" spans="4:30" ht="27.75" x14ac:dyDescent="0.2">
      <c r="D80" s="3" t="s">
        <v>115</v>
      </c>
      <c r="I80" s="3" t="s">
        <v>332</v>
      </c>
      <c r="Q80" s="3" t="s">
        <v>591</v>
      </c>
      <c r="AD80" s="3" t="s">
        <v>954</v>
      </c>
    </row>
    <row r="81" spans="4:30" ht="27.75" x14ac:dyDescent="0.2">
      <c r="D81" s="3" t="s">
        <v>116</v>
      </c>
      <c r="I81" s="3" t="s">
        <v>333</v>
      </c>
      <c r="Q81" s="3" t="s">
        <v>128</v>
      </c>
      <c r="AD81" s="3" t="s">
        <v>955</v>
      </c>
    </row>
    <row r="82" spans="4:30" ht="27.75" x14ac:dyDescent="0.2">
      <c r="D82" s="3" t="s">
        <v>117</v>
      </c>
      <c r="I82" s="3" t="s">
        <v>334</v>
      </c>
      <c r="Q82" s="3" t="s">
        <v>592</v>
      </c>
      <c r="AD82" s="3" t="s">
        <v>453</v>
      </c>
    </row>
    <row r="83" spans="4:30" ht="19.5" x14ac:dyDescent="0.2">
      <c r="D83" s="3" t="s">
        <v>118</v>
      </c>
      <c r="I83" s="3" t="s">
        <v>335</v>
      </c>
      <c r="Q83" s="3" t="s">
        <v>593</v>
      </c>
      <c r="AD83" s="3" t="s">
        <v>956</v>
      </c>
    </row>
    <row r="84" spans="4:30" ht="27.75" x14ac:dyDescent="0.2">
      <c r="D84" s="3" t="s">
        <v>119</v>
      </c>
      <c r="I84" s="3" t="s">
        <v>336</v>
      </c>
      <c r="Q84" s="3" t="s">
        <v>594</v>
      </c>
      <c r="AD84" s="3" t="s">
        <v>957</v>
      </c>
    </row>
    <row r="85" spans="4:30" ht="19.5" x14ac:dyDescent="0.2">
      <c r="D85" s="3" t="s">
        <v>120</v>
      </c>
      <c r="I85" s="3" t="s">
        <v>337</v>
      </c>
      <c r="Q85" s="3" t="s">
        <v>595</v>
      </c>
      <c r="AD85" s="3" t="s">
        <v>958</v>
      </c>
    </row>
    <row r="86" spans="4:30" ht="27.75" x14ac:dyDescent="0.2">
      <c r="D86" s="3" t="s">
        <v>121</v>
      </c>
      <c r="I86" s="3" t="s">
        <v>338</v>
      </c>
      <c r="Q86" s="3" t="s">
        <v>596</v>
      </c>
      <c r="AD86" s="3" t="s">
        <v>959</v>
      </c>
    </row>
    <row r="87" spans="4:30" ht="27.75" x14ac:dyDescent="0.2">
      <c r="D87" s="3" t="s">
        <v>122</v>
      </c>
      <c r="I87" s="3" t="s">
        <v>339</v>
      </c>
      <c r="Q87" s="3" t="s">
        <v>597</v>
      </c>
      <c r="AD87" s="3" t="s">
        <v>960</v>
      </c>
    </row>
    <row r="88" spans="4:30" ht="19.5" x14ac:dyDescent="0.2">
      <c r="D88" s="3" t="s">
        <v>123</v>
      </c>
      <c r="I88" s="3" t="s">
        <v>341</v>
      </c>
      <c r="Q88" s="3" t="s">
        <v>598</v>
      </c>
      <c r="AD88" s="3" t="s">
        <v>253</v>
      </c>
    </row>
    <row r="89" spans="4:30" ht="27.75" x14ac:dyDescent="0.2">
      <c r="D89" s="3" t="s">
        <v>124</v>
      </c>
      <c r="I89" s="3" t="s">
        <v>342</v>
      </c>
      <c r="Q89" s="3" t="s">
        <v>599</v>
      </c>
      <c r="AD89" s="3" t="s">
        <v>961</v>
      </c>
    </row>
    <row r="90" spans="4:30" ht="19.5" x14ac:dyDescent="0.2">
      <c r="D90" s="3" t="s">
        <v>125</v>
      </c>
      <c r="I90" s="3" t="s">
        <v>343</v>
      </c>
      <c r="Q90" s="3" t="s">
        <v>600</v>
      </c>
    </row>
    <row r="91" spans="4:30" ht="45" x14ac:dyDescent="0.2">
      <c r="D91" s="3" t="s">
        <v>126</v>
      </c>
      <c r="I91" s="3" t="s">
        <v>340</v>
      </c>
      <c r="Q91" s="3" t="s">
        <v>601</v>
      </c>
    </row>
    <row r="92" spans="4:30" ht="19.5" x14ac:dyDescent="0.2">
      <c r="D92" s="3" t="s">
        <v>127</v>
      </c>
      <c r="I92" s="3" t="s">
        <v>344</v>
      </c>
      <c r="Q92" s="3" t="s">
        <v>602</v>
      </c>
    </row>
    <row r="93" spans="4:30" ht="27.75" x14ac:dyDescent="0.2">
      <c r="D93" s="3" t="s">
        <v>128</v>
      </c>
      <c r="I93" s="3" t="s">
        <v>345</v>
      </c>
      <c r="Q93" s="3" t="s">
        <v>603</v>
      </c>
    </row>
    <row r="94" spans="4:30" ht="27.75" x14ac:dyDescent="0.2">
      <c r="D94" s="3" t="s">
        <v>129</v>
      </c>
      <c r="I94" s="3" t="s">
        <v>346</v>
      </c>
      <c r="Q94" s="3" t="s">
        <v>604</v>
      </c>
    </row>
    <row r="95" spans="4:30" ht="27.75" x14ac:dyDescent="0.2">
      <c r="D95" s="3" t="s">
        <v>130</v>
      </c>
      <c r="I95" s="3" t="s">
        <v>347</v>
      </c>
      <c r="Q95" s="3" t="s">
        <v>605</v>
      </c>
    </row>
    <row r="96" spans="4:30" ht="27.75" x14ac:dyDescent="0.2">
      <c r="D96" s="3" t="s">
        <v>131</v>
      </c>
      <c r="I96" s="3" t="s">
        <v>349</v>
      </c>
      <c r="Q96" s="3" t="s">
        <v>606</v>
      </c>
    </row>
    <row r="97" spans="4:17" x14ac:dyDescent="0.2">
      <c r="D97" s="3" t="s">
        <v>132</v>
      </c>
      <c r="I97" s="3" t="s">
        <v>348</v>
      </c>
      <c r="Q97" s="3" t="s">
        <v>607</v>
      </c>
    </row>
    <row r="98" spans="4:17" ht="45" x14ac:dyDescent="0.2">
      <c r="D98" s="3" t="s">
        <v>133</v>
      </c>
      <c r="I98" s="3" t="s">
        <v>350</v>
      </c>
      <c r="Q98" s="3" t="s">
        <v>608</v>
      </c>
    </row>
    <row r="99" spans="4:17" ht="36" x14ac:dyDescent="0.2">
      <c r="D99" s="3" t="s">
        <v>134</v>
      </c>
      <c r="I99" s="3" t="s">
        <v>351</v>
      </c>
      <c r="Q99" s="3" t="s">
        <v>609</v>
      </c>
    </row>
    <row r="100" spans="4:17" ht="19.5" x14ac:dyDescent="0.2">
      <c r="D100" s="3" t="s">
        <v>135</v>
      </c>
      <c r="I100" s="3" t="s">
        <v>352</v>
      </c>
      <c r="Q100" s="3" t="s">
        <v>610</v>
      </c>
    </row>
    <row r="101" spans="4:17" ht="19.5" x14ac:dyDescent="0.2">
      <c r="D101" s="3" t="s">
        <v>136</v>
      </c>
      <c r="I101" s="3" t="s">
        <v>354</v>
      </c>
      <c r="Q101" s="3" t="s">
        <v>611</v>
      </c>
    </row>
    <row r="102" spans="4:17" ht="27.75" x14ac:dyDescent="0.2">
      <c r="D102" s="3" t="s">
        <v>137</v>
      </c>
      <c r="I102" s="3" t="s">
        <v>353</v>
      </c>
      <c r="Q102" s="3" t="s">
        <v>612</v>
      </c>
    </row>
    <row r="103" spans="4:17" ht="19.5" x14ac:dyDescent="0.2">
      <c r="D103" s="3" t="s">
        <v>138</v>
      </c>
      <c r="I103" s="3" t="s">
        <v>355</v>
      </c>
      <c r="Q103" s="3" t="s">
        <v>613</v>
      </c>
    </row>
    <row r="104" spans="4:17" ht="36" x14ac:dyDescent="0.2">
      <c r="D104" s="3" t="s">
        <v>48</v>
      </c>
      <c r="I104" s="3" t="s">
        <v>356</v>
      </c>
      <c r="Q104" s="3" t="s">
        <v>614</v>
      </c>
    </row>
    <row r="105" spans="4:17" ht="27.75" x14ac:dyDescent="0.2">
      <c r="D105" s="3" t="s">
        <v>139</v>
      </c>
      <c r="I105" s="3" t="s">
        <v>357</v>
      </c>
      <c r="Q105" s="3" t="s">
        <v>615</v>
      </c>
    </row>
    <row r="106" spans="4:17" ht="19.5"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ht="19.5"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19.5" x14ac:dyDescent="0.2">
      <c r="D112" s="3" t="s">
        <v>147</v>
      </c>
      <c r="I112" s="3" t="s">
        <v>364</v>
      </c>
      <c r="Q112" s="3" t="s">
        <v>621</v>
      </c>
    </row>
    <row r="113" spans="4:17" ht="19.5"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ht="19.5" x14ac:dyDescent="0.2">
      <c r="D117" s="3" t="s">
        <v>152</v>
      </c>
      <c r="I117" s="3" t="s">
        <v>368</v>
      </c>
      <c r="Q117" s="3" t="s">
        <v>626</v>
      </c>
    </row>
    <row r="118" spans="4:17" ht="19.5" x14ac:dyDescent="0.2">
      <c r="D118" s="3" t="s">
        <v>153</v>
      </c>
      <c r="I118" s="3" t="s">
        <v>369</v>
      </c>
      <c r="Q118" s="3" t="s">
        <v>627</v>
      </c>
    </row>
    <row r="119" spans="4:17" ht="19.5" x14ac:dyDescent="0.2">
      <c r="D119" s="3" t="s">
        <v>154</v>
      </c>
      <c r="I119" s="3" t="s">
        <v>370</v>
      </c>
    </row>
    <row r="120" spans="4:17" x14ac:dyDescent="0.2">
      <c r="D120" s="3" t="s">
        <v>155</v>
      </c>
      <c r="I120" s="3" t="s">
        <v>371</v>
      </c>
    </row>
    <row r="121" spans="4:17" x14ac:dyDescent="0.2">
      <c r="D121" s="3" t="s">
        <v>156</v>
      </c>
      <c r="I121" s="3" t="s">
        <v>372</v>
      </c>
    </row>
    <row r="122" spans="4:17" ht="27.75" x14ac:dyDescent="0.2">
      <c r="D122" s="3" t="s">
        <v>157</v>
      </c>
      <c r="I122" s="3" t="s">
        <v>373</v>
      </c>
    </row>
    <row r="123" spans="4:17" ht="19.5" x14ac:dyDescent="0.2">
      <c r="D123" s="3" t="s">
        <v>158</v>
      </c>
      <c r="I123" s="3" t="s">
        <v>303</v>
      </c>
    </row>
    <row r="124" spans="4:17" ht="19.5" x14ac:dyDescent="0.2">
      <c r="D124" s="3" t="s">
        <v>159</v>
      </c>
      <c r="I124" s="3" t="s">
        <v>374</v>
      </c>
    </row>
    <row r="125" spans="4:17" ht="19.5"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9453125" defaultRowHeight="15" x14ac:dyDescent="0.2"/>
  <cols>
    <col min="1" max="1" width="11.43359375" style="16"/>
    <col min="2" max="2" width="103.4492187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2000/xmln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0/xmlns/"/>
    <ds:schemaRef ds:uri="http://www.w3.org/2001/XMLSchema"/>
    <ds:schemaRef ds:uri="4fb10211-09fb-4e80-9f0b-184718d5d98c"/>
    <ds:schemaRef ds:uri="a65d333d-5b59-4810-bc94-b80d9325abbc"/>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