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20000104.0_900886573\"/>
    </mc:Choice>
  </mc:AlternateContent>
  <xr:revisionPtr revIDLastSave="0" documentId="13_ncr:1_{66799D39-9121-4937-A4E9-803D520F44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<sst xmlns="http://schemas.openxmlformats.org/spreadsheetml/2006/main" count="3113" uniqueCount="2701">
  <si>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</si>
  <si>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</si>
  <si>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</si>
  <si>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</si>
  <si>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</si>
  <si>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</si>
  <si>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</si>
  <si>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</si>
  <si>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</si>
  <si>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</si>
  <si>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</si>
  <si>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</si>
  <si>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</si>
  <si>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</si>
  <si>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</si>
  <si>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</si>
  <si>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</si>
  <si>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</si>
  <si>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</si>
  <si>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</si>
  <si>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</si>
  <si>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</si>
  <si>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</si>
  <si>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</si>
  <si>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</si>
  <si>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</si>
  <si>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</si>
  <si>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</si>
  <si>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</si>
  <si>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</si>
  <si>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</si>
  <si>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</si>
  <si>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</si>
  <si>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</si>
  <si>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</si>
  <si>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</si>
  <si>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</si>
  <si>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</si>
  <si>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</si>
  <si>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</si>
  <si>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</si>
  <si>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</si>
  <si>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</si>
  <si>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</si>
  <si>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</si>
  <si>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</si>
  <si>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</si>
  <si>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</si>
  <si>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</si>
  <si>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</si>
  <si>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</si>
  <si>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</si>
  <si>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</si>
  <si>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</si>
  <si>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</si>
  <si>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</si>
  <si>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</si>
  <si>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</si>
  <si>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</si>
  <si>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</si>
  <si>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</si>
  <si>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</si>
  <si>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</si>
  <si>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</si>
  <si>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</si>
  <si>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</si>
  <si>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</si>
  <si>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</si>
  <si>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</si>
  <si>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</si>
  <si>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</si>
  <si>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</si>
  <si>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</si>
  <si>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</si>
  <si>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</si>
  <si>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</si>
  <si>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</si>
  <si>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</si>
  <si>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</si>
  <si>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</si>
  <si>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</si>
  <si>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</si>
  <si>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</si>
  <si>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</si>
  <si>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</si>
  <si>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</si>
  <si>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</si>
  <si>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</si>
  <si>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</si>
  <si>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</si>
  <si>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</si>
  <si>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</si>
  <si>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</si>
  <si>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</si>
  <si>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</si>
  <si>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</si>
  <si>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</si>
  <si>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</si>
  <si>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</si>
  <si>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</si>
  <si>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</si>
  <si>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</si>
  <si>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</si>
  <si>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</si>
  <si>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</si>
  <si>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</si>
  <si>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</si>
  <si>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</si>
  <si>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</si>
  <si>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</si>
  <si>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</si>
  <si>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</si>
  <si>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</si>
  <si>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</si>
  <si>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</si>
  <si>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</si>
  <si>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</si>
  <si>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</si>
  <si>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</si>
  <si>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</si>
  <si>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</si>
  <si>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</si>
  <si>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</si>
  <si>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</si>
  <si>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</si>
  <si>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</si>
  <si>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</si>
  <si>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</si>
  <si>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</si>
  <si>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</si>
  <si>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</si>
  <si>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</si>
  <si>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</si>
  <si>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</si>
  <si>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</si>
  <si>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</si>
  <si>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</si>
  <si>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</si>
  <si>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</si>
  <si>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</si>
  <si>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</si>
  <si>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</si>
  <si>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</si>
  <si>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</si>
  <si>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</si>
  <si>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</si>
  <si>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</si>
  <si>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</si>
  <si>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</si>
  <si>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</si>
  <si>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</si>
  <si>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</si>
  <si>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</si>
  <si>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</si>
  <si>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</si>
  <si>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</si>
  <si>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</si>
  <si>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</si>
  <si>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</si>
  <si>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</si>
  <si>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</si>
  <si>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</si>
  <si>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</si>
  <si>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</si>
  <si>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</si>
  <si>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</si>
  <si>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</si>
  <si>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</si>
  <si>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</si>
  <si>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</si>
  <si>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</si>
  <si>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</si>
  <si>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</si>
  <si>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</si>
  <si>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</si>
  <si>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</si>
  <si>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</si>
  <si>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</si>
  <si>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</si>
  <si>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</si>
  <si>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</si>
  <si>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</si>
  <si>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</si>
  <si>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</si>
  <si>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</si>
  <si>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</si>
  <si>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</si>
  <si>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</si>
  <si>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</si>
  <si>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</si>
  <si>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</si>
  <si>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</si>
  <si>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</si>
  <si>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</si>
  <si>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</si>
  <si>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</si>
  <si>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</si>
  <si>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</si>
  <si>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</si>
  <si>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</si>
  <si>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</si>
  <si>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</si>
  <si>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</si>
  <si>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</si>
  <si>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</si>
  <si>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</si>
  <si>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</si>
  <si>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</si>
  <si>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</si>
  <si>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</si>
  <si>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</si>
  <si>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</si>
  <si>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</si>
  <si>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</si>
  <si>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</si>
  <si>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</si>
  <si>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</si>
  <si>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</si>
  <si>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</si>
  <si>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</si>
  <si>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</si>
  <si>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</si>
  <si>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</si>
  <si>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</si>
  <si>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</si>
  <si>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</si>
  <si>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</si>
  <si>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</si>
  <si>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</si>
  <si>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</si>
  <si>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</si>
  <si>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</si>
  <si>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</si>
  <si>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</si>
  <si>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</si>
  <si>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</si>
  <si>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</si>
  <si>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</si>
  <si>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</si>
  <si>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</si>
  <si>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</si>
  <si>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</si>
  <si>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</si>
  <si>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</si>
  <si>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</si>
  <si>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</si>
  <si>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</si>
  <si>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</si>
  <si>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</si>
  <si>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</si>
  <si>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</si>
  <si>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</si>
  <si>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</si>
  <si>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</si>
  <si>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</si>
  <si>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</si>
  <si>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</si>
  <si>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</si>
  <si>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</si>
  <si>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</si>
  <si>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</si>
  <si>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</si>
  <si>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</si>
  <si>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</si>
  <si>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</si>
  <si>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</si>
  <si>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</si>
  <si>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</si>
  <si>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</si>
  <si>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</si>
  <si>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</si>
  <si>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</si>
  <si>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</si>
  <si>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</si>
  <si>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</si>
  <si>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</si>
  <si>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</si>
  <si>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</si>
  <si>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</si>
  <si>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</si>
  <si>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</si>
  <si>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</si>
  <si>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</si>
  <si>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</si>
  <si>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</si>
  <si>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</si>
  <si>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</si>
  <si>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</si>
  <si>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</si>
  <si>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</si>
  <si>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</si>
  <si>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</si>
  <si>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</si>
  <si>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</si>
  <si>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</si>
  <si>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</si>
  <si>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</si>
  <si>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</si>
  <si>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</si>
  <si>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</si>
  <si>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</si>
  <si>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</si>
  <si>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</si>
  <si>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</si>
  <si>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</si>
  <si>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</si>
  <si>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</si>
  <si>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</si>
  <si>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</si>
  <si>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</si>
  <si>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</si>
  <si>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</si>
  <si>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</si>
  <si>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</si>
  <si>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</si>
  <si>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</si>
  <si>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</si>
  <si>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</si>
  <si>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</si>
  <si>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</si>
  <si>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</si>
  <si>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</si>
  <si>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</si>
  <si>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</si>
  <si>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</si>
  <si>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</si>
  <si>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</si>
  <si>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</si>
  <si>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</si>
  <si>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</si>
  <si>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</si>
  <si>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</si>
  <si>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</si>
  <si>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</si>
  <si>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</si>
  <si>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</si>
  <si>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</si>
  <si>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</si>
  <si>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</si>
  <si>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</si>
  <si>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</si>
  <si>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</si>
  <si>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</si>
  <si>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</si>
  <si>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</si>
  <si>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</si>
  <si>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</si>
  <si>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</si>
  <si>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</si>
  <si>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</si>
  <si>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</si>
  <si>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</si>
  <si>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</si>
  <si>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</si>
  <si>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</si>
  <si>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</si>
  <si>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</si>
  <si>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</si>
  <si>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</si>
  <si>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</si>
  <si>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</si>
  <si>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</si>
  <si>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</si>
  <si>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</si>
  <si>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</si>
  <si>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</si>
  <si>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</si>
  <si>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</si>
  <si>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</si>
  <si>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</si>
  <si>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</si>
  <si>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</si>
  <si>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</si>
  <si>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</si>
  <si>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</si>
  <si>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</si>
  <si>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</si>
  <si>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</si>
  <si>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</si>
  <si>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</si>
  <si>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</si>
  <si>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</si>
  <si>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</si>
  <si>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</si>
  <si>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</si>
  <si>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</si>
  <si>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</si>
  <si>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</si>
  <si>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</si>
  <si>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</si>
  <si>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</si>
  <si>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</si>
  <si>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</si>
  <si>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</si>
  <si>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</si>
  <si>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</si>
  <si>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</si>
  <si>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</si>
  <si>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</si>
  <si>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</si>
  <si>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</si>
  <si>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</si>
  <si>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</si>
  <si>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</si>
  <si>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</si>
  <si>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</si>
  <si>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</si>
  <si>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</si>
  <si>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</si>
  <si>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</si>
  <si>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</si>
  <si>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</si>
  <si>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</si>
  <si>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</si>
  <si>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</si>
  <si>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</si>
  <si>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</si>
  <si>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</si>
  <si>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</si>
  <si>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</si>
  <si>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</si>
  <si>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</si>
  <si>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</si>
  <si>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</si>
  <si>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</si>
  <si>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</si>
  <si>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</si>
  <si>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</si>
  <si>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</si>
  <si>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</si>
  <si>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</si>
  <si>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</si>
  <si>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</si>
  <si>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</si>
  <si>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</si>
  <si>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</si>
  <si>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</si>
  <si>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</si>
  <si>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</si>
  <si>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</si>
  <si>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</si>
  <si>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</si>
  <si>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</si>
  <si>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</si>
  <si>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</si>
  <si>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</si>
  <si>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</si>
  <si>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</si>
  <si>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</si>
  <si>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</si>
  <si>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</si>
  <si>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</si>
  <si>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</si>
  <si>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</si>
  <si>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</si>
  <si>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</si>
  <si>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</si>
  <si>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</si>
  <si>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</si>
  <si>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</si>
  <si>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</si>
  <si>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</si>
  <si>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</si>
  <si>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</si>
  <si>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</si>
  <si>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</si>
  <si>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</si>
  <si>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</si>
  <si>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</si>
  <si>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</si>
  <si>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</si>
  <si>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</si>
  <si>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</si>
  <si>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</si>
  <si>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</si>
  <si>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</si>
  <si>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</si>
  <si>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</si>
  <si>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</si>
  <si>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</si>
  <si>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</si>
  <si>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</si>
  <si>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</si>
  <si>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</si>
  <si>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</si>
  <si>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</si>
  <si>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</si>
  <si>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</si>
  <si>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</si>
  <si>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</si>
  <si>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</si>
  <si>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</si>
  <si>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</si>
  <si>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</si>
  <si>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</si>
  <si>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</si>
  <si>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</si>
  <si>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</si>
  <si>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</si>
  <si>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</si>
  <si>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</si>
  <si>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</si>
  <si>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</si>
  <si>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</si>
  <si>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</si>
  <si>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</si>
  <si>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</si>
  <si>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</si>
  <si>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</si>
  <si>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</si>
  <si>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</si>
  <si>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</si>
  <si>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</si>
  <si>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</si>
  <si>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</si>
  <si>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</si>
  <si>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</si>
  <si>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</si>
  <si>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</si>
  <si>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</si>
  <si>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</si>
  <si>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</si>
  <si>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</si>
  <si>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</si>
  <si>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</si>
  <si>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</si>
  <si>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</si>
  <si>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</si>
  <si>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</si>
  <si>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</si>
  <si>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</si>
  <si>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</si>
  <si>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</si>
  <si>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</si>
  <si>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</si>
  <si>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</si>
  <si>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</si>
  <si>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</si>
  <si>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</si>
  <si>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</si>
  <si>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</si>
  <si>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</si>
  <si>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</si>
  <si>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</si>
  <si>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</si>
  <si>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</si>
  <si>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</si>
  <si>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</si>
  <si>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</si>
  <si>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</si>
  <si>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</si>
  <si>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</si>
  <si>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</si>
  <si>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</si>
  <si>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</si>
  <si>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</si>
  <si>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</si>
  <si>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</si>
  <si>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</si>
  <si>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</si>
  <si>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</si>
  <si>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</si>
  <si>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</si>
  <si>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</si>
  <si>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</si>
  <si>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</si>
  <si>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</si>
  <si>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</si>
  <si>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</si>
  <si>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</si>
  <si>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</si>
  <si>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</si>
  <si>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</si>
  <si>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</si>
  <si>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</si>
  <si>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</si>
  <si>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</si>
  <si>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</si>
  <si>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</si>
  <si>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</si>
  <si>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</si>
  <si>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</si>
  <si>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</si>
  <si>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</si>
  <si>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</si>
  <si>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</si>
  <si>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</si>
  <si>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</si>
  <si>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</si>
  <si>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</si>
  <si>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</si>
  <si>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</si>
  <si>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</si>
  <si>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</si>
  <si>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</si>
  <si>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</si>
  <si>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</si>
  <si>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</si>
  <si>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</si>
  <si>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</si>
  <si>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</si>
  <si>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</si>
  <si>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</si>
  <si>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</si>
  <si>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</si>
  <si>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</si>
  <si>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</si>
  <si>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</si>
  <si>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</si>
  <si>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</si>
  <si>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</si>
  <si>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</si>
  <si>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</si>
  <si>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</si>
  <si>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</si>
  <si>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</si>
  <si>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</si>
  <si>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</si>
  <si>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</si>
  <si>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</si>
  <si>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</si>
  <si>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</si>
  <si>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</si>
  <si>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</si>
  <si>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</si>
  <si>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</si>
  <si>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</si>
  <si>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</si>
  <si>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</si>
  <si>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</si>
  <si>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</si>
  <si>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</si>
  <si>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</si>
  <si>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</si>
  <si>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</si>
  <si>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</si>
  <si>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</si>
  <si>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</si>
  <si>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</si>
  <si>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</si>
  <si>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</si>
  <si>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</si>
  <si>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</si>
  <si>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</si>
  <si>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</si>
  <si>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</si>
  <si>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</si>
  <si>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</si>
  <si>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</si>
  <si>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</si>
  <si>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</si>
  <si>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</si>
  <si>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</si>
  <si>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</si>
  <si>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</si>
  <si>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</si>
  <si>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</si>
  <si>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</si>
  <si>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</si>
  <si>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</si>
  <si>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</si>
  <si>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</si>
  <si>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</si>
  <si>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</si>
  <si>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</si>
  <si>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</si>
  <si>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</si>
  <si>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</si>
  <si>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</si>
  <si>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</si>
  <si>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</si>
  <si>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</si>
  <si>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</si>
  <si>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</si>
  <si>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</si>
  <si>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</si>
  <si>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</si>
  <si>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</si>
  <si>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</si>
  <si>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</si>
  <si>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</si>
  <si>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</si>
  <si>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</si>
  <si>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</si>
  <si>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</si>
  <si>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</si>
  <si>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</si>
  <si>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</si>
  <si>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</si>
  <si>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</si>
  <si>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</si>
  <si>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</si>
  <si>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</si>
  <si>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</si>
  <si>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</si>
  <si>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</si>
  <si>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</si>
  <si>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</si>
  <si>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</si>
  <si>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</si>
  <si>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</si>
  <si>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</si>
  <si>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</si>
  <si>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</si>
  <si>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</si>
  <si>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</si>
  <si>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</si>
  <si>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</si>
  <si>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</si>
  <si>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</si>
  <si>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</si>
  <si>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</si>
  <si>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</si>
  <si>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</si>
  <si>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</si>
  <si>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</si>
  <si>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</si>
  <si>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</si>
  <si>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</si>
  <si>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</si>
  <si>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</si>
  <si>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</si>
  <si>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</si>
  <si>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</si>
  <si>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</si>
  <si>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</si>
  <si>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</si>
  <si>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</si>
  <si>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</si>
  <si>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</si>
  <si>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</si>
  <si>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</si>
  <si>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</si>
  <si>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</si>
  <si>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</si>
  <si>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</si>
  <si>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</si>
  <si>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</si>
  <si>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</si>
  <si>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</si>
  <si>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</si>
  <si>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</si>
  <si>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</si>
  <si>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</si>
  <si>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</si>
  <si>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</si>
  <si>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</si>
  <si>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</si>
  <si>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</si>
  <si>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</si>
  <si>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</si>
  <si>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</si>
  <si>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</si>
  <si>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</si>
  <si>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</si>
  <si>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</si>
  <si>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</si>
  <si>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</si>
  <si>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</si>
  <si>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</si>
  <si>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</si>
  <si>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</si>
  <si>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</si>
  <si>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</si>
  <si>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</si>
  <si>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</si>
  <si>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</si>
  <si>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</si>
  <si>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</si>
  <si>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</si>
  <si>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</si>
  <si>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</si>
  <si>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</si>
  <si>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</si>
  <si>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</si>
  <si>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</si>
  <si>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</si>
  <si>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</si>
  <si>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</si>
  <si>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</si>
  <si>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</si>
  <si>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</si>
  <si>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</si>
  <si>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</si>
  <si>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</si>
  <si>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</si>
  <si>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</si>
  <si>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</si>
  <si>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</si>
  <si>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</si>
  <si>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</si>
  <si>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</si>
  <si>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</si>
  <si>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</si>
  <si>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</si>
  <si>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</si>
  <si>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</si>
  <si>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</si>
  <si>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</si>
  <si>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</si>
  <si>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</si>
  <si>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</si>
  <si>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</si>
  <si>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</si>
  <si>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</si>
  <si>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</si>
  <si>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</si>
  <si>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</si>
  <si>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</si>
  <si>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</si>
  <si>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</si>
  <si>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</si>
  <si>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</si>
  <si>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</si>
  <si>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</si>
  <si>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</si>
  <si>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</si>
  <si>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</si>
  <si>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</si>
  <si>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</si>
  <si>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</si>
  <si>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</si>
  <si>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</si>
  <si>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</si>
  <si>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</si>
  <si>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</si>
  <si>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</si>
  <si>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</si>
  <si>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</si>
  <si>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</si>
  <si>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</si>
  <si>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</si>
  <si>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</si>
  <si>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</si>
  <si>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</si>
  <si>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</si>
  <si>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</si>
  <si>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</si>
  <si>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</si>
  <si>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</si>
  <si>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</si>
  <si>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</si>
  <si>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</si>
  <si>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</si>
  <si>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</si>
  <si>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</si>
  <si>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</si>
  <si>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</si>
  <si>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</si>
  <si>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</si>
  <si>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</si>
  <si>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</si>
  <si>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</si>
  <si>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</si>
  <si>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</si>
  <si>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</si>
  <si>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</si>
  <si>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</si>
  <si>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</si>
  <si>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</si>
  <si>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</si>
  <si>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</si>
  <si>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</si>
  <si>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</si>
  <si>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</si>
  <si>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</si>
  <si>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</si>
  <si>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</si>
  <si>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</si>
  <si>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</si>
  <si>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</si>
  <si>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</si>
  <si>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</si>
  <si>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</si>
  <si>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</si>
  <si>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</si>
  <si>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</si>
  <si>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</si>
  <si>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</si>
  <si>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</si>
  <si>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</si>
  <si>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</si>
  <si>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</si>
  <si>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</si>
  <si>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</si>
  <si>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</si>
  <si>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</si>
  <si>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</si>
  <si>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</si>
  <si>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</si>
  <si>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</si>
  <si>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</si>
  <si>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</si>
  <si>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</si>
  <si>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</si>
  <si>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</si>
  <si>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</si>
  <si>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</si>
  <si>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</si>
  <si>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</si>
  <si>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</si>
  <si>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</si>
  <si>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</si>
  <si>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</si>
  <si>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</si>
  <si>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</si>
  <si>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</si>
  <si>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</si>
  <si>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</si>
  <si>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</si>
  <si>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</si>
  <si>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</si>
  <si>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</si>
  <si>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</si>
  <si>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</si>
  <si>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</si>
  <si>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</si>
  <si>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</si>
  <si>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</si>
  <si>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</si>
  <si>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</si>
  <si>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</si>
  <si>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</si>
  <si>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</si>
  <si>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</si>
  <si>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</si>
  <si>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</si>
  <si>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</si>
  <si>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</si>
  <si>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</si>
  <si>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</si>
  <si>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</si>
  <si>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</si>
  <si>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</si>
  <si>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</si>
  <si>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</si>
  <si>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</si>
  <si>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</si>
  <si>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</si>
  <si>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</si>
  <si>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</si>
  <si>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</si>
  <si>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</si>
  <si>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</si>
  <si>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</si>
  <si>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</si>
  <si>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</si>
  <si>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</si>
  <si>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</si>
  <si>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</si>
  <si>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</si>
  <si>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</si>
  <si>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</si>
  <si>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</si>
  <si>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</si>
  <si>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</si>
  <si>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</si>
  <si>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</si>
  <si>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</si>
  <si>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</si>
  <si>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</si>
  <si>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</si>
  <si>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</si>
  <si>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</si>
  <si>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</si>
  <si>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</si>
  <si>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</si>
  <si>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</si>
  <si>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</si>
  <si>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</si>
  <si>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</si>
  <si>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</si>
  <si>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</si>
  <si>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</si>
  <si>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</si>
  <si>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</si>
  <si>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</si>
  <si>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</si>
  <si>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</si>
  <si>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</si>
  <si>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</si>
  <si>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</si>
  <si>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</si>
  <si>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</si>
  <si>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</si>
  <si>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</si>
  <si>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</si>
  <si>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</si>
  <si>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</si>
  <si>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</si>
  <si>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</si>
  <si>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</si>
  <si>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</si>
  <si>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</si>
  <si>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</si>
  <si>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</si>
  <si>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</si>
  <si>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</si>
  <si>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</si>
  <si>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</si>
  <si>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</si>
  <si>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</si>
  <si>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</si>
  <si>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</si>
  <si>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</si>
  <si>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</si>
  <si>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</si>
  <si>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</si>
  <si>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</si>
  <si>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</si>
  <si>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</si>
  <si>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</si>
  <si>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</si>
  <si>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</si>
  <si>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</si>
  <si>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</si>
  <si>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</si>
  <si>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</si>
  <si>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</si>
  <si>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</si>
  <si>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</si>
  <si>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</si>
  <si>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</si>
  <si>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</si>
  <si>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</si>
  <si>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</si>
  <si>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</si>
  <si>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</si>
  <si>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</si>
  <si>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</si>
  <si>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</si>
  <si>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</si>
  <si>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</si>
  <si>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</si>
  <si>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</si>
  <si>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</si>
  <si>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</si>
  <si>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</si>
  <si>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</si>
  <si>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</si>
  <si>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</si>
  <si>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</si>
  <si>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</si>
  <si>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</si>
  <si>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</si>
  <si>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</si>
  <si>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</si>
  <si>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</si>
  <si>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</si>
  <si>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</si>
  <si>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</si>
  <si>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</si>
  <si>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</si>
  <si>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</si>
  <si>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</si>
  <si>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</si>
  <si>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</si>
  <si>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</si>
  <si>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</si>
  <si>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</si>
  <si>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</si>
  <si>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</si>
  <si>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</si>
  <si>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</si>
  <si>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</si>
  <si>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</si>
  <si>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</si>
  <si>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</si>
  <si>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</si>
  <si>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</si>
  <si>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</si>
  <si>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</si>
  <si>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</si>
  <si>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</si>
  <si>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</si>
  <si>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</si>
  <si>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</si>
  <si>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</si>
  <si>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</si>
  <si>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</si>
  <si>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</si>
  <si>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</si>
  <si>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</si>
  <si>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</si>
  <si>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</si>
  <si>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</si>
  <si>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</si>
  <si>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</si>
  <si>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</si>
  <si>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</si>
  <si>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</si>
  <si>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</si>
  <si>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</si>
  <si>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</si>
  <si>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</si>
  <si>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</si>
  <si>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</si>
  <si>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</si>
  <si>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</si>
  <si>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</si>
  <si>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</si>
  <si>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</si>
  <si>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</si>
  <si>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</si>
  <si>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</si>
  <si>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</si>
  <si>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</si>
  <si>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</si>
  <si>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</si>
  <si>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</si>
  <si>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</si>
  <si>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</si>
  <si>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</si>
  <si>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</si>
  <si>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</si>
  <si>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</si>
  <si>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</si>
  <si>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</si>
  <si>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</si>
  <si>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</si>
  <si>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</si>
  <si>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</si>
  <si>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</si>
  <si>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</si>
  <si>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</si>
  <si>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</si>
  <si>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</si>
  <si>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</si>
  <si>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</si>
  <si>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</si>
  <si>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</si>
  <si>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</si>
  <si>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</si>
  <si>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</si>
  <si>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</si>
  <si>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</si>
  <si>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</si>
  <si>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</si>
  <si>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</si>
  <si>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</si>
  <si>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</si>
  <si>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</si>
  <si>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</si>
  <si>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</si>
  <si>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</si>
  <si>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</si>
  <si>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</si>
  <si>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</si>
  <si>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</si>
  <si>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</si>
  <si>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</si>
  <si>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</si>
  <si>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</si>
  <si>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</si>
  <si>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</si>
  <si>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</si>
  <si>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</si>
  <si>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</si>
  <si>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</si>
  <si>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</si>
  <si>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</si>
  <si>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</si>
  <si>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</si>
  <si>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</si>
  <si>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</si>
  <si>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</si>
  <si>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</si>
  <si>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</si>
  <si>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</si>
  <si>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</si>
  <si>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</si>
  <si>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</si>
  <si>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</si>
  <si>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</si>
  <si>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</si>
  <si>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</si>
  <si>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</si>
  <si>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</si>
  <si>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</si>
  <si>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</si>
  <si>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</si>
  <si>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</si>
  <si>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</si>
  <si>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</si>
  <si>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</si>
  <si>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</si>
  <si>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</si>
  <si>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</si>
  <si>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</si>
  <si>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</si>
  <si>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</si>
  <si>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</si>
  <si>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</si>
  <si>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</si>
  <si>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</si>
  <si>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</si>
  <si>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</si>
  <si>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</si>
  <si>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</si>
  <si>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</si>
  <si>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</si>
  <si>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</si>
  <si>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</si>
  <si>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</si>
  <si>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</si>
  <si>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</si>
  <si>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</si>
  <si>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</si>
  <si>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</si>
  <si>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</si>
  <si>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</si>
  <si>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</si>
  <si>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</si>
  <si>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</si>
  <si>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</si>
  <si>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</si>
  <si>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</si>
  <si>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</si>
  <si>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</si>
  <si>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</si>
  <si>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</si>
  <si>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</si>
  <si>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</si>
  <si>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</si>
  <si>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</si>
  <si>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</si>
  <si>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</si>
  <si>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</si>
  <si>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</si>
  <si>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</si>
  <si>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</si>
  <si>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</si>
  <si>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</si>
  <si>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</si>
  <si>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</si>
  <si>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</si>
  <si>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</si>
  <si>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</si>
  <si>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</si>
  <si>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</si>
  <si>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</si>
  <si>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</si>
  <si>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</si>
  <si>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</si>
  <si>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</si>
  <si>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</si>
  <si>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</si>
  <si>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</si>
  <si>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</si>
  <si>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</si>
  <si>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</si>
  <si>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</si>
  <si>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</si>
  <si>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</si>
  <si>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</si>
  <si>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</si>
  <si>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</si>
  <si>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</si>
  <si>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</si>
  <si>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</si>
  <si>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</si>
  <si>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</si>
  <si>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</si>
  <si>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</si>
  <si>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</si>
  <si>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</si>
  <si>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</si>
  <si>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</si>
  <si>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</si>
  <si>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</si>
  <si>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</si>
  <si>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</si>
  <si>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</si>
  <si>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</si>
  <si>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</si>
  <si>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</si>
  <si>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</si>
  <si>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</si>
  <si>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</si>
  <si>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</si>
  <si>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</si>
  <si>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</si>
  <si>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</si>
  <si>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</si>
  <si>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</si>
  <si>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</si>
  <si>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</si>
  <si>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</si>
  <si>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</si>
  <si>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</si>
  <si>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</si>
  <si>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</si>
  <si>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</si>
  <si>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</si>
  <si>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</si>
  <si>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</si>
  <si>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</si>
  <si>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</si>
  <si>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</si>
  <si>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</si>
  <si>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</si>
  <si>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</si>
  <si>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</si>
  <si>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</si>
  <si>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</si>
  <si>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</si>
  <si>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</si>
  <si>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</si>
  <si>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</si>
  <si>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</si>
  <si>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</si>
  <si>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</si>
  <si>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</si>
  <si>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</si>
  <si>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</si>
  <si>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</si>
  <si>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</si>
  <si>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</si>
  <si>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</si>
  <si>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</si>
  <si>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</si>
  <si>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</si>
  <si>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</si>
  <si>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</si>
  <si>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</si>
  <si>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</si>
  <si>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</si>
  <si>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</si>
  <si>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</si>
  <si>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</si>
  <si>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</si>
  <si>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</si>
  <si>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</si>
  <si>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</si>
  <si>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</si>
  <si>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</si>
  <si>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</si>
  <si>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</si>
  <si>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</si>
  <si>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</si>
  <si>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</si>
  <si>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</si>
  <si>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</si>
  <si>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</si>
  <si>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</si>
  <si>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</si>
  <si>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</si>
  <si>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</si>
  <si>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</si>
  <si>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</si>
  <si>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</si>
  <si>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</si>
  <si>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</si>
  <si>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</si>
  <si>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</si>
  <si>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</si>
  <si>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</si>
  <si>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</si>
  <si>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</si>
  <si>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</si>
  <si>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</si>
  <si>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</si>
  <si>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</si>
  <si>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</si>
  <si>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</si>
  <si>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</si>
  <si>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</si>
  <si>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</si>
  <si>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</si>
  <si>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</si>
  <si>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</si>
  <si>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</si>
  <si>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</si>
  <si>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</si>
  <si>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</si>
  <si>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</si>
  <si>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</si>
  <si>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</si>
  <si>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</si>
  <si>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</si>
  <si>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</si>
  <si>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</si>
  <si>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</si>
  <si>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</si>
  <si>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</si>
  <si>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</si>
  <si>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</si>
  <si>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</si>
  <si>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</si>
  <si>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</si>
  <si>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</si>
  <si>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</si>
  <si>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</si>
  <si>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</si>
  <si>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</si>
  <si>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</si>
  <si>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</si>
  <si>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</si>
  <si>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</si>
  <si>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</si>
  <si>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</si>
  <si>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</si>
  <si>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</si>
  <si>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</si>
  <si>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</si>
  <si>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</si>
  <si>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</si>
  <si>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</si>
  <si>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</si>
  <si>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</si>
  <si>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</si>
  <si>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</si>
  <si>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</si>
  <si>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</si>
  <si>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</si>
  <si>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</si>
  <si>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</si>
  <si>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</si>
  <si>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</si>
  <si>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</si>
  <si>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</si>
  <si>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</si>
  <si>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</si>
  <si>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</si>
  <si>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</si>
  <si>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</si>
  <si>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</si>
  <si>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</si>
  <si>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</si>
  <si>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</si>
  <si>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</si>
  <si>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</si>
  <si>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</si>
  <si>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</si>
  <si>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</si>
  <si>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</si>
  <si>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</si>
  <si>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</si>
  <si>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</si>
  <si>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</si>
  <si>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</si>
  <si>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</si>
  <si>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</si>
  <si>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</si>
  <si>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</si>
  <si>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</si>
  <si>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</si>
  <si>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</si>
  <si>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</si>
  <si>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</si>
  <si>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</si>
  <si>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</si>
  <si>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</si>
  <si>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</si>
  <si>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</si>
  <si>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</si>
  <si>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</si>
  <si>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</si>
  <si>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</si>
  <si>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</si>
  <si>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</si>
  <si>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</si>
  <si>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</si>
  <si>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</si>
  <si>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</si>
  <si>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</si>
  <si>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</si>
  <si>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</si>
  <si>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</si>
  <si>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</si>
  <si>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</si>
  <si>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</si>
  <si>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</si>
  <si>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</si>
  <si>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</si>
  <si>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</si>
  <si>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</si>
  <si>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</si>
  <si>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</si>
  <si>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</si>
  <si>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</si>
  <si>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</si>
  <si>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</si>
  <si>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</si>
  <si>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</si>
  <si>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</si>
  <si>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</si>
  <si>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</si>
  <si>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</si>
  <si>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</si>
  <si>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</si>
  <si>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</si>
  <si>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</si>
  <si>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</si>
  <si>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</si>
  <si>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</si>
  <si>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</si>
  <si>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</si>
  <si>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</si>
  <si>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</si>
  <si>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</si>
  <si>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</si>
  <si>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</si>
  <si>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</si>
  <si>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</si>
  <si>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</si>
  <si>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</si>
  <si>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</si>
  <si>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</si>
  <si>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</si>
  <si>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</si>
  <si>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</si>
  <si>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</si>
  <si>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</si>
  <si>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</si>
  <si>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</si>
  <si>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</si>
  <si>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</si>
  <si>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</si>
  <si>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</si>
  <si>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</si>
  <si>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</si>
  <si>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</si>
  <si>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</si>
  <si>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</si>
  <si>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</si>
  <si>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</si>
  <si>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</si>
  <si>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</si>
  <si>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</si>
  <si>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</si>
  <si>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</si>
  <si>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</si>
  <si>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</si>
  <si>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</si>
  <si>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</si>
  <si>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</si>
  <si>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</si>
  <si>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</si>
  <si>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</si>
  <si>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</si>
  <si>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</si>
  <si>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</si>
  <si>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</si>
  <si>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</si>
  <si>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</si>
  <si>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</si>
  <si>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</si>
  <si>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</si>
  <si>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</si>
  <si>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</si>
  <si>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</si>
  <si>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</si>
  <si>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</si>
  <si>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</si>
  <si>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</si>
  <si>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</si>
  <si>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</si>
  <si>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</si>
  <si>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</si>
  <si>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</si>
  <si>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</si>
  <si>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</si>
  <si>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</si>
  <si>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</si>
  <si>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</si>
  <si>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</si>
  <si>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</si>
  <si>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</si>
  <si>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</si>
  <si>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</si>
  <si>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</si>
  <si>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</si>
  <si>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</si>
  <si>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</si>
  <si>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</si>
  <si>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</si>
  <si>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</si>
  <si>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</si>
  <si>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</si>
  <si>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</si>
  <si>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</si>
  <si>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</si>
  <si>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</si>
  <si>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</si>
  <si>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</si>
  <si>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</si>
  <si>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</si>
  <si>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</si>
  <si>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</si>
  <si>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</si>
  <si>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</si>
  <si>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</si>
  <si>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</si>
  <si>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</si>
  <si>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</si>
  <si>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</si>
  <si>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</si>
  <si>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</si>
  <si>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</si>
  <si>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</si>
  <si>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</si>
  <si>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</si>
  <si>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</si>
  <si>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</si>
  <si>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</si>
  <si>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</si>
  <si>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</si>
  <si>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</si>
  <si>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</si>
  <si>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</si>
  <si>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</si>
  <si>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</si>
  <si>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</si>
  <si>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</si>
  <si>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</si>
  <si>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</si>
  <si>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</si>
  <si>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</si>
  <si>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</si>
  <si>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</si>
  <si>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</si>
  <si>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</si>
  <si>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</si>
  <si>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</si>
  <si>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</si>
  <si>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</si>
  <si>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</si>
  <si>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</si>
  <si>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</si>
  <si>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</si>
  <si>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</si>
  <si>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</si>
  <si>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</si>
  <si>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</si>
  <si>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</si>
  <si>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</si>
  <si>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</si>
  <si>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</si>
  <si>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</si>
  <si>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</si>
  <si>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</si>
  <si>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</si>
  <si>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</si>
  <si>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</si>
  <si>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</si>
  <si>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</si>
  <si>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</si>
  <si>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</si>
  <si>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</si>
  <si>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</si>
  <si>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</si>
  <si>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</si>
  <si>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</si>
  <si>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</si>
  <si>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</si>
  <si>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</si>
  <si>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</si>
  <si>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</si>
  <si>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</si>
  <si>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</si>
  <si>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</si>
  <si>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</si>
  <si>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</si>
  <si>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</si>
  <si>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</si>
  <si>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</si>
  <si>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</si>
  <si>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</si>
  <si>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</si>
  <si>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</si>
  <si>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</si>
  <si>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</si>
  <si>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</si>
  <si>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</si>
  <si>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</si>
  <si>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</si>
  <si>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</si>
  <si>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</si>
  <si>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</si>
  <si>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</si>
  <si>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</si>
  <si>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</si>
  <si>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</si>
  <si>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</si>
  <si>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</si>
  <si>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</si>
  <si>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</si>
  <si>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</si>
  <si>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</si>
  <si>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</si>
  <si>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</si>
  <si>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</si>
  <si>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</si>
  <si>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</si>
  <si>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</si>
  <si>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</si>
  <si>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</si>
  <si>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</si>
  <si>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</si>
  <si>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</si>
  <si>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</si>
  <si>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</si>
  <si>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</si>
  <si>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</si>
  <si>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</si>
  <si>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</si>
  <si>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</si>
  <si>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</si>
  <si>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</si>
  <si>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</si>
  <si>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</si>
  <si>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</si>
  <si>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</si>
  <si>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</si>
  <si>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</si>
  <si>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</si>
  <si>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</si>
  <si>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</si>
  <si>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</si>
  <si>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</si>
  <si>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</si>
  <si>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</si>
  <si>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</si>
  <si>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</si>
  <si>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</si>
  <si>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</si>
  <si>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</si>
  <si>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</si>
  <si>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</si>
  <si>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</si>
  <si>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</si>
  <si>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</si>
  <si>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</si>
  <si>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</si>
  <si>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</si>
  <si>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</si>
  <si>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</si>
  <si>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</si>
  <si>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</si>
  <si>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</si>
  <si>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</si>
  <si>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</si>
  <si>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</si>
  <si>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</si>
  <si>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</si>
  <si>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</si>
  <si>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</si>
  <si>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</si>
  <si>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</si>
  <si>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</si>
  <si>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</si>
  <si>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</si>
  <si>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</si>
  <si>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</si>
  <si>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</si>
  <si>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</si>
  <si>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</si>
  <si>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</si>
  <si>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</si>
  <si>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</si>
  <si>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</si>
  <si>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</si>
  <si>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</si>
  <si>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</si>
  <si>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</si>
  <si>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</si>
  <si>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</si>
  <si>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</si>
  <si>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</si>
  <si>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</si>
  <si>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</si>
  <si>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</si>
  <si>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</si>
  <si>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</si>
  <si>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</si>
  <si>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</si>
  <si>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</si>
  <si>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</si>
  <si>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</si>
  <si>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</si>
  <si>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</si>
  <si>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</si>
  <si>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</si>
  <si>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</si>
  <si>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</si>
  <si>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</si>
  <si>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</si>
  <si>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</si>
  <si>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</si>
  <si>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</si>
  <si>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</si>
  <si>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</si>
  <si>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</si>
  <si>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</si>
  <si>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</si>
  <si>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</si>
  <si>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</si>
  <si>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</si>
  <si>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</si>
  <si>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</si>
  <si>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</si>
  <si>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</si>
  <si>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</si>
  <si>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</si>
  <si>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</si>
  <si>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</si>
  <si>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</si>
  <si>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</si>
  <si>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</si>
  <si>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</si>
  <si>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</si>
  <si>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</si>
  <si>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</si>
  <si>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</si>
  <si>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</si>
  <si>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</si>
  <si>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</si>
  <si>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</si>
  <si>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</si>
  <si>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</si>
  <si>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</si>
  <si>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</si>
  <si>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</si>
  <si>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</si>
  <si>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</si>
  <si>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</si>
  <si>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</si>
  <si>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</si>
  <si>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</si>
  <si>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</si>
  <si>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</si>
  <si>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</si>
  <si>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</si>
  <si>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</si>
  <si>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</si>
  <si>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</si>
  <si>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</si>
  <si>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</si>
  <si>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</si>
  <si>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</si>
  <si>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</si>
  <si>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</si>
  <si>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</si>
  <si>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</si>
  <si>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</si>
  <si>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</si>
  <si>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</si>
  <si>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</si>
  <si>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</si>
  <si>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</si>
  <si>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</si>
  <si>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</si>
  <si>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</si>
  <si>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</si>
  <si>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</si>
  <si>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</si>
  <si>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</si>
  <si>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</si>
  <si>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</si>
  <si>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</si>
  <si>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</si>
  <si>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</si>
  <si>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</si>
  <si>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</si>
  <si>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</si>
  <si>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</si>
  <si>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</si>
  <si>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</si>
  <si>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</si>
  <si>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</si>
  <si>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</si>
  <si>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</si>
  <si>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</si>
  <si>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</si>
  <si>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</si>
  <si>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</si>
  <si>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</si>
  <si>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</si>
  <si>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</si>
  <si>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</si>
  <si>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</si>
  <si>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</si>
  <si>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</si>
  <si>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</si>
  <si>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</si>
  <si>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</si>
  <si>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</si>
  <si>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</si>
  <si>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</si>
  <si>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</si>
  <si>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</si>
  <si>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</si>
  <si>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</si>
  <si>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</si>
  <si>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</si>
  <si>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</si>
  <si>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</si>
  <si>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</si>
  <si>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</si>
  <si>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</si>
  <si>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</si>
  <si>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</si>
  <si>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</si>
  <si>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</si>
  <si>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</si>
  <si>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</si>
  <si>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</si>
  <si>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</si>
  <si>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</si>
  <si>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</si>
  <si>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</si>
  <si>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</si>
  <si>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</si>
  <si>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</si>
  <si>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</si>
  <si>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</si>
  <si>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</si>
  <si>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</si>
  <si>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</si>
  <si>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</si>
  <si>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</si>
  <si>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</si>
  <si>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</si>
  <si>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</si>
  <si>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</si>
  <si>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</si>
  <si>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</si>
  <si>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</si>
  <si>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</si>
  <si>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</si>
  <si>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</si>
  <si>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</si>
  <si>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</si>
  <si>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</si>
  <si>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</si>
  <si>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</si>
  <si>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</si>
  <si>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</si>
  <si>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</si>
  <si>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</si>
  <si>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</si>
  <si>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</si>
  <si>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</si>
  <si>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</si>
  <si>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</si>
  <si>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</si>
  <si>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</si>
  <si>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</si>
  <si>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</si>
  <si>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</si>
  <si>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</si>
  <si>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</si>
  <si>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</si>
  <si>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</si>
  <si>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</si>
  <si>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</si>
  <si>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</si>
  <si>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</si>
  <si>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</si>
  <si>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</si>
  <si>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</si>
  <si>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</si>
  <si>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</si>
  <si>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</si>
  <si>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</si>
  <si>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</si>
  <si>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</si>
  <si>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</si>
  <si>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</si>
  <si>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</si>
  <si>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</si>
  <si>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</si>
  <si>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</si>
  <si>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</si>
  <si>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</si>
  <si>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</si>
  <si>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</si>
  <si>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</si>
  <si>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</si>
  <si>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</si>
  <si>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</si>
  <si>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</si>
  <si>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</si>
  <si>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</si>
  <si>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</si>
  <si>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</si>
  <si>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</si>
  <si>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</si>
  <si>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</si>
  <si>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</si>
  <si>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</si>
  <si>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</si>
  <si>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</si>
  <si>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</si>
  <si>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</si>
  <si>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</si>
  <si>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</si>
  <si>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</si>
  <si>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</si>
  <si>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</si>
  <si>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</si>
  <si>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</si>
  <si>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</si>
  <si>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</si>
  <si>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</si>
  <si>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</si>
  <si>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</si>
  <si>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</si>
  <si>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</si>
  <si>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</si>
  <si>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</si>
  <si>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</si>
  <si>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</si>
  <si>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</si>
  <si>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</si>
  <si>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</si>
  <si>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</si>
  <si>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</si>
  <si>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</si>
  <si>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</si>
  <si>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</si>
  <si>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</si>
  <si>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</si>
  <si>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</si>
  <si>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</si>
  <si>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</si>
  <si>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</si>
  <si>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</si>
  <si>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</si>
  <si>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</si>
  <si>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</si>
  <si>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</si>
  <si>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</si>
  <si>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</si>
  <si>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</si>
  <si>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</si>
  <si>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</si>
  <si>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</si>
  <si>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</si>
  <si>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</si>
  <si>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</si>
  <si>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</si>
  <si>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</si>
  <si>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</si>
  <si>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</si>
  <si>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</si>
  <si>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</si>
  <si>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</si>
  <si>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</si>
  <si>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</si>
  <si>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</si>
  <si>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</si>
  <si>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</si>
  <si>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</si>
  <si>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</si>
  <si>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</si>
  <si>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</si>
  <si>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</si>
  <si>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</si>
  <si>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</si>
  <si>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</si>
  <si>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</si>
  <si>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</si>
  <si>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</si>
  <si>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</si>
  <si>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</si>
  <si>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</si>
  <si>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</si>
  <si>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</si>
  <si>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</si>
  <si>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</si>
  <si>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</si>
  <si>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</si>
  <si>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</si>
  <si>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</si>
  <si>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</si>
  <si>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</si>
  <si>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</si>
  <si>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</si>
  <si>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</si>
  <si>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</si>
  <si>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</si>
  <si>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</si>
  <si>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</si>
  <si>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</si>
  <si>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</si>
  <si>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</si>
  <si>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</si>
  <si>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</si>
  <si>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</si>
  <si>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</si>
  <si>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</si>
  <si>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</si>
  <si>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</si>
  <si>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</si>
  <si>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</si>
  <si>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</si>
  <si>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</si>
  <si>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</si>
  <si>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</si>
  <si>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</si>
  <si>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</si>
  <si>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</si>
  <si>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</si>
  <si>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</si>
  <si>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</si>
  <si>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</si>
  <si>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</si>
  <si>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</si>
  <si>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</si>
  <si>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</si>
  <si>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</si>
  <si>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</si>
  <si>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</si>
  <si>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</si>
  <si>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</si>
  <si>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</si>
  <si>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</si>
  <si>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</si>
  <si>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</si>
  <si>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</si>
  <si>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</si>
  <si>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</si>
  <si>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</si>
  <si>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</si>
  <si>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</si>
  <si>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</si>
  <si>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</si>
  <si>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</si>
  <si>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</si>
  <si>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</si>
  <si>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</si>
  <si>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</si>
  <si>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</si>
  <si>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</si>
  <si>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</si>
  <si>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</si>
  <si>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</si>
  <si>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</si>
  <si>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</si>
  <si>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</si>
  <si>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</si>
  <si>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</si>
  <si>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</si>
  <si>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</si>
  <si>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</si>
  <si>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</si>
  <si>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</si>
  <si>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</si>
  <si>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</si>
  <si>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</si>
  <si>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</si>
  <si>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</si>
  <si>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</si>
  <si>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</si>
  <si>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</si>
  <si>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</si>
  <si>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</si>
  <si>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</si>
  <si>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</si>
  <si>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</si>
  <si>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</si>
  <si>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</si>
  <si>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</si>
  <si>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</si>
  <si>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</si>
  <si>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</si>
  <si>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</si>
  <si>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</si>
  <si>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</si>
  <si>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</si>
  <si>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</si>
  <si>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</si>
  <si>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</si>
  <si>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</si>
  <si>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</si>
  <si>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</si>
  <si>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</si>
  <si>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</si>
  <si>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</si>
  <si>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</si>
  <si>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</si>
  <si>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</si>
  <si>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</si>
  <si>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</si>
  <si>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</si>
  <si>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</si>
  <si>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</si>
  <si>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</si>
  <si>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</si>
  <si>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</si>
  <si>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</si>
  <si>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</si>
  <si>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</si>
  <si>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</si>
  <si>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</si>
  <si>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</si>
  <si>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</si>
  <si>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</si>
  <si>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</si>
  <si>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</si>
  <si>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</si>
  <si>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</si>
  <si>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</si>
  <si>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</si>
  <si>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</si>
  <si>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</si>
  <si>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</si>
  <si>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</si>
  <si>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</si>
  <si>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</si>
  <si>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</si>
  <si>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</si>
  <si>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</si>
  <si>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</si>
  <si>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</si>
  <si>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</si>
  <si>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</si>
  <si>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</si>
  <si>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</si>
  <si>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</si>
  <si>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</si>
  <si>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</si>
  <si>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</si>
  <si>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</si>
  <si>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</si>
  <si>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</si>
  <si>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</si>
  <si>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</si>
  <si>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</si>
  <si>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</si>
  <si>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</si>
  <si>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</si>
  <si>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</si>
  <si>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</si>
  <si>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</si>
  <si>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</si>
  <si>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</si>
  <si>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</si>
  <si>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</si>
  <si>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</si>
  <si>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</si>
  <si>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</si>
  <si>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</si>
  <si>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</si>
  <si>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</si>
  <si>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</si>
  <si>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</si>
  <si>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</si>
  <si>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</si>
  <si>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</si>
  <si>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</si>
  <si>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</si>
  <si>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</si>
  <si>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</si>
  <si>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</si>
  <si>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</si>
  <si>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</si>
  <si>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</si>
  <si>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</si>
  <si>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</si>
  <si>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</si>
  <si>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</si>
  <si>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</si>
  <si>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</si>
  <si>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</si>
  <si>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</si>
  <si>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</si>
  <si>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</si>
  <si>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</si>
  <si>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</si>
  <si>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</si>
  <si>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</si>
  <si>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</si>
  <si>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</si>
  <si>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</si>
  <si>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</si>
  <si>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</si>
  <si>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</si>
  <si>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</si>
  <si>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</si>
  <si>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</si>
  <si>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</si>
  <si>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</si>
  <si>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</si>
  <si>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</si>
  <si>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</si>
  <si>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</si>
  <si>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</si>
  <si>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</si>
  <si>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</si>
  <si>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</si>
  <si>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</si>
  <si>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</si>
  <si>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</si>
  <si>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</si>
  <si>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</si>
  <si>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</si>
  <si>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</si>
  <si>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</si>
  <si>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</si>
  <si>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</si>
  <si>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</si>
  <si>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</si>
  <si>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</si>
  <si>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</si>
  <si>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</si>
  <si>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</si>
  <si>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</si>
  <si>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</si>
  <si>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</si>
  <si>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</si>
  <si>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</si>
  <si>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</si>
  <si>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</si>
  <si>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</si>
  <si>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</si>
  <si>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</si>
  <si>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</si>
  <si>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</si>
  <si>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</si>
  <si>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</si>
  <si>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</si>
  <si>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</si>
  <si>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</si>
  <si>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</si>
  <si>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</si>
  <si>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</si>
  <si>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</si>
  <si>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</si>
  <si>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</si>
  <si>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</si>
  <si>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</si>
  <si>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</si>
  <si>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</si>
  <si>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</si>
  <si>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</si>
  <si>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</si>
  <si>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</si>
  <si>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</si>
  <si>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</si>
  <si>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</si>
  <si>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</si>
  <si>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</si>
  <si>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</si>
  <si>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</si>
  <si>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</si>
  <si>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</si>
  <si>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</si>
  <si>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</si>
  <si>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</si>
  <si>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</si>
  <si>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</si>
  <si>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</si>
  <si>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</si>
  <si>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</si>
  <si>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</si>
  <si>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</si>
  <si>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</si>
  <si>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</si>
  <si>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</si>
  <si>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</si>
  <si>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</si>
  <si>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</si>
  <si>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</si>
  <si>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</si>
  <si>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</si>
  <si>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</si>
  <si>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</si>
  <si>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</si>
  <si>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</si>
  <si>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</si>
  <si>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</si>
  <si>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</si>
  <si>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</si>
  <si>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</si>
  <si>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</si>
  <si>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</si>
  <si>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</si>
  <si>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</si>
  <si>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</si>
  <si>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</si>
  <si>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</si>
  <si>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</si>
  <si>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</si>
  <si>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</si>
  <si>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</si>
  <si>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</si>
  <si>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</si>
  <si>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</si>
  <si>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</si>
  <si>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</si>
  <si>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</si>
  <si>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</si>
  <si>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</si>
  <si>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</si>
  <si>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</si>
  <si>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</si>
  <si>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</si>
  <si>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</si>
  <si>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</si>
  <si>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</si>
  <si>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</si>
  <si>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</si>
  <si>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</si>
  <si>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</si>
  <si>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</si>
  <si>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</si>
  <si>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</si>
  <si>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</si>
  <si>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</si>
  <si>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</si>
  <si>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</si>
  <si>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</si>
  <si>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</si>
  <si>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</si>
  <si>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</si>
  <si>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</si>
  <si>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</si>
  <si>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</si>
  <si>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</si>
  <si>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</si>
  <si>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</si>
  <si>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</si>
  <si>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</si>
  <si>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</si>
  <si>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</si>
  <si>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</si>
  <si>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</si>
  <si>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</si>
  <si>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</si>
  <si>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</si>
  <si>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</si>
  <si>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</si>
  <si>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</si>
  <si>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</si>
  <si>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</si>
  <si>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</si>
  <si>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</si>
  <si>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</si>
  <si>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</si>
  <si>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</si>
  <si>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</si>
  <si>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</si>
  <si>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</si>
  <si>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</si>
  <si>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</si>
  <si>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</si>
  <si>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</si>
  <si>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</si>
  <si>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</si>
  <si>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</si>
  <si>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</si>
  <si>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</si>
  <si>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</si>
  <si>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</si>
  <si>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</si>
  <si>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</si>
  <si>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</si>
  <si>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</si>
  <si>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</si>
  <si>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</si>
  <si>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</si>
  <si>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</si>
  <si>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</si>
  <si>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</si>
  <si>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</si>
  <si>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</si>
  <si>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</si>
  <si>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</si>
  <si>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</si>
  <si>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</si>
  <si>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</si>
  <si>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</si>
  <si>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</si>
  <si>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</si>
  <si>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</si>
  <si>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</si>
  <si>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</si>
  <si>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</si>
  <si>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</si>
  <si>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</si>
  <si>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</si>
  <si>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</si>
  <si>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</si>
  <si>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</si>
  <si>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</si>
  <si>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</si>
  <si>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</si>
  <si>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</si>
  <si>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</si>
  <si>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</si>
  <si>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</si>
  <si>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</si>
  <si>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</si>
  <si>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</si>
  <si>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</si>
  <si>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</si>
  <si>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</si>
  <si>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</si>
  <si>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</si>
  <si>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</si>
  <si>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</si>
  <si>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</si>
  <si>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</si>
  <si>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</si>
  <si>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</si>
  <si>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</si>
  <si>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</si>
  <si>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</si>
  <si>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</si>
  <si>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</si>
  <si>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</si>
  <si>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</si>
  <si>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</si>
  <si>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</si>
  <si>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</si>
  <si>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</si>
  <si>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</si>
  <si>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</si>
  <si>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</si>
  <si>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</si>
  <si>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</si>
  <si>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</si>
  <si>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</si>
  <si>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</si>
  <si>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</si>
  <si>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</si>
  <si>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</si>
  <si>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</si>
  <si>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</si>
  <si>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</si>
  <si>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</si>
  <si>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</si>
  <si>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</si>
  <si>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</si>
  <si>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</si>
  <si>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</si>
  <si>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</si>
  <si>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</si>
  <si>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</si>
  <si>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</si>
  <si>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</si>
  <si>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</si>
  <si>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</si>
  <si>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</si>
  <si>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</si>
  <si>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</si>
  <si>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</si>
  <si>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</si>
  <si>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</si>
  <si>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</si>
  <si>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</si>
  <si>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</si>
  <si>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</si>
  <si>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</si>
  <si>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</si>
  <si>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</si>
  <si>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</si>
  <si>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</si>
  <si>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</si>
  <si>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</si>
  <si>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</si>
  <si>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</si>
  <si>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</si>
  <si>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</si>
  <si>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</si>
  <si>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</si>
  <si>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</si>
  <si>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</si>
  <si>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</si>
  <si>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</si>
  <si>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</si>
  <si>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</si>
  <si>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</si>
  <si>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</si>
  <si>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</si>
  <si>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</si>
  <si>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</si>
  <si>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</si>
  <si>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</si>
  <si>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</si>
  <si>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</si>
  <si>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</si>
  <si>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</si>
  <si>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</si>
  <si>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</si>
  <si>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</si>
  <si>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</si>
  <si>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</si>
  <si>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</si>
  <si>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</si>
  <si>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</si>
  <si>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</si>
  <si>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</si>
  <si>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</si>
  <si>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</si>
  <si>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</si>
  <si>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</si>
  <si>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</si>
  <si>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</si>
  <si>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</si>
  <si>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</si>
  <si>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</si>
  <si>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</si>
  <si>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</si>
  <si>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</si>
  <si>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</si>
  <si>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</si>
  <si>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</si>
  <si>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</si>
  <si>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</si>
  <si>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</si>
  <si>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</si>
  <si>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</si>
  <si>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</si>
  <si>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</si>
  <si>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</si>
  <si>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</si>
  <si>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</si>
  <si>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</si>
  <si>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</si>
  <si>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</si>
  <si>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</si>
  <si>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</si>
  <si>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</si>
  <si>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</si>
  <si>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</si>
  <si>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</si>
  <si>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</si>
  <si>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</si>
  <si>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</si>
  <si>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</si>
  <si>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</si>
  <si>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</si>
  <si>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</si>
  <si>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</si>
  <si>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</si>
  <si>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</si>
  <si>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</si>
  <si>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</si>
  <si>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</si>
  <si>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</si>
  <si>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</si>
  <si>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</si>
  <si>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</si>
  <si>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</si>
  <si>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</si>
  <si>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</si>
  <si>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</si>
  <si>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</si>
  <si>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</si>
  <si>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</si>
  <si>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</si>
  <si>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</si>
  <si>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</si>
  <si>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</si>
  <si>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</si>
  <si>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</si>
  <si>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</si>
  <si>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</si>
  <si>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</si>
  <si>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</si>
  <si>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</si>
  <si>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</si>
  <si>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</si>
  <si>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</si>
  <si>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</si>
  <si>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</si>
  <si>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</si>
  <si>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</si>
  <si>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</si>
  <si>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</si>
  <si>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</si>
  <si>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</si>
  <si>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</si>
  <si>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</si>
  <si>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</si>
  <si>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</si>
  <si>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</si>
  <si>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</si>
  <si>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</si>
  <si>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</si>
  <si>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</si>
  <si>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</si>
  <si>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</si>
  <si>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</si>
  <si>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</si>
  <si>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</si>
  <si>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</si>
  <si>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</si>
  <si>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</si>
  <si>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</si>
  <si>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</si>
  <si>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</si>
  <si>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</si>
  <si>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</si>
  <si>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2021-52-20000104.0</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</si>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</sst>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8" zoomScale="90" zoomScaleNormal="9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184"/>
      <c r="I20" s="146" t="s">
        <v>110</v>
      </c>
      <c r="J20" s="147" t="s">
        <v>796</v>
      </c>
      <c r="K20" s="148">
        <v>1494668516</v>
      </c>
      <c r="L20" s="149"/>
      <c r="M20" s="149">
        <v>44561</v>
      </c>
      <c r="N20" s="132">
        <f>+(M20-L20)/30</f>
        <v>1485.3666666666666</v>
      </c>
      <c r="O20" s="135"/>
      <c r="U20" s="131"/>
      <c r="V20" s="105">
        <f ca="1">NOW()</f>
        <v>44193.790684722226</v>
      </c>
      <c r="W20" s="105">
        <f ca="1">NOW()</f>
        <v>44193.790684722226</v>
      </c>
    </row>
    <row r="21" spans="1:23" ht="30" customHeight="1" outlineLevel="1" x14ac:dyDescent="0.25">
      <c r="A21" s="9"/>
      <c r="B21" s="71"/>
      <c r="C21" s="5"/>
      <c r="D21" s="5"/>
      <c r="E21" s="5"/>
      <c r="F21" s="5"/>
      <c r="G21" s="5"/>
      <c r="H21" s="70"/>
      <c r="I21" s="146" t="s">
        <v>110</v>
      </c>
      <c r="J21" s="147" t="s">
        <v>138</v>
      </c>
      <c r="K21" s="148"/>
      <c r="L21" s="149"/>
      <c r="M21" s="149"/>
      <c r="N21" s="132">
        <f t="shared" ref="N21:N35" si="0">+(M21-L21)/30</f>
        <v>0</v>
      </c>
      <c r="O21" s="136"/>
    </row>
    <row r="22" spans="1:23" ht="30" customHeight="1" outlineLevel="1" x14ac:dyDescent="0.25">
      <c r="A22" s="9"/>
      <c r="B22" s="71"/>
      <c r="C22" s="5"/>
      <c r="D22" s="5"/>
      <c r="E22" s="5"/>
      <c r="F22" s="5"/>
      <c r="G22" s="5"/>
      <c r="H22" s="70"/>
      <c r="I22" s="146" t="s">
        <v>110</v>
      </c>
      <c r="J22" s="147" t="s">
        <v>572</v>
      </c>
      <c r="K22" s="148"/>
      <c r="L22" s="149"/>
      <c r="M22" s="149"/>
      <c r="N22" s="133">
        <f t="shared" ref="N22:N33" si="1">+(M22-L22)/30</f>
        <v>0</v>
      </c>
      <c r="O22" s="136"/>
    </row>
    <row r="23" spans="1:23" ht="30" customHeight="1" outlineLevel="1" x14ac:dyDescent="0.25">
      <c r="A23" s="9"/>
      <c r="B23" s="101"/>
      <c r="C23" s="21"/>
      <c r="D23" s="21"/>
      <c r="E23" s="21"/>
      <c r="F23" s="5"/>
      <c r="G23" s="5"/>
      <c r="H23" s="70"/>
      <c r="I23" s="146" t="s">
        <v>110</v>
      </c>
      <c r="J23" s="147" t="s">
        <v>819</v>
      </c>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t="s">
        <v>110</v>
      </c>
      <c r="J24" s="147" t="s">
        <v>804</v>
      </c>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SOCIAL Y DEPORTIVA EL PROGRESO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8"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8" t="s">
        <v>2699</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0.02</v>
      </c>
      <c r="G179" s="162">
        <f>IF(F179&gt;0,SUM(E179+F179),"")</f>
        <v>0.04</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59786740.640000001</v>
      </c>
      <c r="F185" s="92"/>
      <c r="G185" s="93"/>
      <c r="H185" s="88"/>
      <c r="I185" s="90" t="s">
        <v>2627</v>
      </c>
      <c r="J185" s="163">
        <f>+SUM(M179:M183)</f>
        <v>0.02</v>
      </c>
      <c r="K185" s="200" t="s">
        <v>2628</v>
      </c>
      <c r="L185" s="200"/>
      <c r="M185" s="94">
        <f>+J185*(SUM(K20:K35))</f>
        <v>29893370.32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2697</v>
      </c>
      <c r="J211" s="27" t="s">
        <v>2622</v>
      </c>
      <c r="K211" s="145" t="s">
        <v>2697</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Fernando Correa</cp:lastModifiedBy>
  <cp:lastPrinted>2020-12-28T23:57:52Z</cp:lastPrinted>
  <dcterms:created xsi:type="dcterms:W3CDTF">2020-10-14T21:57:42Z</dcterms:created>
  <dcterms:modified xsi:type="dcterms:W3CDTF">2020-12-28T23:59:15Z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