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SINDY\2021-52-10001352_900886573\"/>
    </mc:Choice>
  </mc:AlternateContent>
  <xr:revisionPtr revIDLastSave="0" documentId="13_ncr:1_{26779D9B-8941-41B0-BFCB-4234A9C147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<sst xmlns="http://schemas.openxmlformats.org/spreadsheetml/2006/main" count="3105" uniqueCount="2701">
  <si>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</si>
  <si>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</si>
  <si>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</si>
  <si>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</si>
  <si>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</si>
  <si>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</si>
  <si>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</si>
  <si>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</si>
  <si>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</si>
  <si>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</si>
  <si>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</si>
  <si>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</si>
  <si>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</si>
  <si>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</si>
  <si>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</si>
  <si>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</si>
  <si>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</si>
  <si>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</si>
  <si>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</si>
  <si>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</si>
  <si>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</si>
  <si>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</si>
  <si>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</si>
  <si>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</si>
  <si>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</si>
  <si>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</si>
  <si>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</si>
  <si>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</si>
  <si>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</si>
  <si>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</si>
  <si>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</si>
  <si>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</si>
  <si>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</si>
  <si>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</si>
  <si>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</si>
  <si>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</si>
  <si>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</si>
  <si>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</si>
  <si>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</si>
  <si>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</si>
  <si>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</si>
  <si>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</si>
  <si>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</si>
  <si>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</si>
  <si>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</si>
  <si>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</si>
  <si>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</si>
  <si>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</si>
  <si>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</si>
  <si>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</si>
  <si>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</si>
  <si>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</si>
  <si>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</si>
  <si>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</si>
  <si>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</si>
  <si>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</si>
  <si>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</si>
  <si>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</si>
  <si>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</si>
  <si>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</si>
  <si>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</si>
  <si>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</si>
  <si>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</si>
  <si>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</si>
  <si>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</si>
  <si>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</si>
  <si>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</si>
  <si>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</si>
  <si>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</si>
  <si>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</si>
  <si>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</si>
  <si>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</si>
  <si>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</si>
  <si>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</si>
  <si>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</si>
  <si>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</si>
  <si>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</si>
  <si>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</si>
  <si>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</si>
  <si>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</si>
  <si>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</si>
  <si>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</si>
  <si>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</si>
  <si>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</si>
  <si>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</si>
  <si>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</si>
  <si>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</si>
  <si>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</si>
  <si>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</si>
  <si>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</si>
  <si>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</si>
  <si>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</si>
  <si>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</si>
  <si>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</si>
  <si>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</si>
  <si>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</si>
  <si>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</si>
  <si>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</si>
  <si>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</si>
  <si>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</si>
  <si>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</si>
  <si>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</si>
  <si>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</si>
  <si>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</si>
  <si>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</si>
  <si>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</si>
  <si>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</si>
  <si>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</si>
  <si>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</si>
  <si>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</si>
  <si>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</si>
  <si>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</si>
  <si>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</si>
  <si>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</si>
  <si>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</si>
  <si>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</si>
  <si>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</si>
  <si>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</si>
  <si>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</si>
  <si>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</si>
  <si>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</si>
  <si>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</si>
  <si>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</si>
  <si>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</si>
  <si>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</si>
  <si>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</si>
  <si>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</si>
  <si>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</si>
  <si>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</si>
  <si>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</si>
  <si>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</si>
  <si>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</si>
  <si>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</si>
  <si>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</si>
  <si>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</si>
  <si>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</si>
  <si>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</si>
  <si>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</si>
  <si>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</si>
  <si>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</si>
  <si>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</si>
  <si>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</si>
  <si>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</si>
  <si>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</si>
  <si>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</si>
  <si>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</si>
  <si>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</si>
  <si>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</si>
  <si>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</si>
  <si>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</si>
  <si>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</si>
  <si>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</si>
  <si>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</si>
  <si>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</si>
  <si>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</si>
  <si>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</si>
  <si>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</si>
  <si>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</si>
  <si>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</si>
  <si>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</si>
  <si>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</si>
  <si>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</si>
  <si>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</si>
  <si>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</si>
  <si>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</si>
  <si>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</si>
  <si>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</si>
  <si>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</si>
  <si>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</si>
  <si>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</si>
  <si>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</si>
  <si>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</si>
  <si>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</si>
  <si>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</si>
  <si>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</si>
  <si>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</si>
  <si>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</si>
  <si>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</si>
  <si>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</si>
  <si>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</si>
  <si>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</si>
  <si>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</si>
  <si>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</si>
  <si>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</si>
  <si>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</si>
  <si>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</si>
  <si>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</si>
  <si>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</si>
  <si>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</si>
  <si>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</si>
  <si>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</si>
  <si>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</si>
  <si>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</si>
  <si>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</si>
  <si>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</si>
  <si>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</si>
  <si>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</si>
  <si>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</si>
  <si>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</si>
  <si>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</si>
  <si>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</si>
  <si>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</si>
  <si>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</si>
  <si>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</si>
  <si>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</si>
  <si>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</si>
  <si>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</si>
  <si>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</si>
  <si>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</si>
  <si>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</si>
  <si>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</si>
  <si>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</si>
  <si>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</si>
  <si>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</si>
  <si>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</si>
  <si>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</si>
  <si>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</si>
  <si>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</si>
  <si>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</si>
  <si>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</si>
  <si>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</si>
  <si>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</si>
  <si>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</si>
  <si>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</si>
  <si>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</si>
  <si>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</si>
  <si>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</si>
  <si>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</si>
  <si>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</si>
  <si>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</si>
  <si>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</si>
  <si>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</si>
  <si>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</si>
  <si>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</si>
  <si>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</si>
  <si>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</si>
  <si>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</si>
  <si>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</si>
  <si>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</si>
  <si>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</si>
  <si>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</si>
  <si>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</si>
  <si>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</si>
  <si>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</si>
  <si>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</si>
  <si>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</si>
  <si>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</si>
  <si>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</si>
  <si>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</si>
  <si>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</si>
  <si>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</si>
  <si>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</si>
  <si>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</si>
  <si>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</si>
  <si>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</si>
  <si>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</si>
  <si>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</si>
  <si>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</si>
  <si>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</si>
  <si>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</si>
  <si>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</si>
  <si>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</si>
  <si>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</si>
  <si>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</si>
  <si>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</si>
  <si>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</si>
  <si>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</si>
  <si>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</si>
  <si>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</si>
  <si>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</si>
  <si>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</si>
  <si>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</si>
  <si>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</si>
  <si>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</si>
  <si>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</si>
  <si>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</si>
  <si>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</si>
  <si>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</si>
  <si>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</si>
  <si>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</si>
  <si>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</si>
  <si>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</si>
  <si>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</si>
  <si>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</si>
  <si>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</si>
  <si>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</si>
  <si>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</si>
  <si>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</si>
  <si>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</si>
  <si>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</si>
  <si>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</si>
  <si>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</si>
  <si>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</si>
  <si>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</si>
  <si>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</si>
  <si>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</si>
  <si>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</si>
  <si>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</si>
  <si>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</si>
  <si>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</si>
  <si>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</si>
  <si>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</si>
  <si>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</si>
  <si>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</si>
  <si>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</si>
  <si>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</si>
  <si>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</si>
  <si>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</si>
  <si>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</si>
  <si>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</si>
  <si>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</si>
  <si>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</si>
  <si>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</si>
  <si>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</si>
  <si>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</si>
  <si>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</si>
  <si>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</si>
  <si>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</si>
  <si>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</si>
  <si>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</si>
  <si>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</si>
  <si>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</si>
  <si>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</si>
  <si>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</si>
  <si>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</si>
  <si>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</si>
  <si>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</si>
  <si>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</si>
  <si>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</si>
  <si>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</si>
  <si>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</si>
  <si>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</si>
  <si>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</si>
  <si>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</si>
  <si>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</si>
  <si>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</si>
  <si>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</si>
  <si>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</si>
  <si>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</si>
  <si>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</si>
  <si>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</si>
  <si>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</si>
  <si>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</si>
  <si>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</si>
  <si>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</si>
  <si>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</si>
  <si>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</si>
  <si>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</si>
  <si>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</si>
  <si>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</si>
  <si>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</si>
  <si>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</si>
  <si>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</si>
  <si>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</si>
  <si>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</si>
  <si>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</si>
  <si>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</si>
  <si>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</si>
  <si>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</si>
  <si>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</si>
  <si>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</si>
  <si>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</si>
  <si>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</si>
  <si>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</si>
  <si>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</si>
  <si>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</si>
  <si>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</si>
  <si>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</si>
  <si>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</si>
  <si>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</si>
  <si>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</si>
  <si>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</si>
  <si>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</si>
  <si>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</si>
  <si>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</si>
  <si>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</si>
  <si>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</si>
  <si>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</si>
  <si>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</si>
  <si>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</si>
  <si>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</si>
  <si>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</si>
  <si>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</si>
  <si>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</si>
  <si>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</si>
  <si>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</si>
  <si>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</si>
  <si>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</si>
  <si>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</si>
  <si>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</si>
  <si>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</si>
  <si>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</si>
  <si>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</si>
  <si>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</si>
  <si>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</si>
  <si>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</si>
  <si>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</si>
  <si>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</si>
  <si>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</si>
  <si>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</si>
  <si>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</si>
  <si>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</si>
  <si>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</si>
  <si>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</si>
  <si>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</si>
  <si>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</si>
  <si>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</si>
  <si>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</si>
  <si>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</si>
  <si>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</si>
  <si>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</si>
  <si>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</si>
  <si>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</si>
  <si>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</si>
  <si>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</si>
  <si>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</si>
  <si>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</si>
  <si>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</si>
  <si>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</si>
  <si>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</si>
  <si>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</si>
  <si>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</si>
  <si>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</si>
  <si>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</si>
  <si>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</si>
  <si>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</si>
  <si>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</si>
  <si>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</si>
  <si>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</si>
  <si>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</si>
  <si>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</si>
  <si>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</si>
  <si>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</si>
  <si>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</si>
  <si>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</si>
  <si>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</si>
  <si>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</si>
  <si>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</si>
  <si>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</si>
  <si>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</si>
  <si>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</si>
  <si>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</si>
  <si>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</si>
  <si>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</si>
  <si>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</si>
  <si>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</si>
  <si>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</si>
  <si>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</si>
  <si>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</si>
  <si>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</si>
  <si>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</si>
  <si>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</si>
  <si>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</si>
  <si>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</si>
  <si>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</si>
  <si>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</si>
  <si>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</si>
  <si>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</si>
  <si>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</si>
  <si>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</si>
  <si>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</si>
  <si>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</si>
  <si>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</si>
  <si>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</si>
  <si>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</si>
  <si>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</si>
  <si>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</si>
  <si>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</si>
  <si>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</si>
  <si>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</si>
  <si>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</si>
  <si>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</si>
  <si>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</si>
  <si>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</si>
  <si>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</si>
  <si>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</si>
  <si>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</si>
  <si>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</si>
  <si>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</si>
  <si>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</si>
  <si>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</si>
  <si>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</si>
  <si>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</si>
  <si>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</si>
  <si>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</si>
  <si>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</si>
  <si>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</si>
  <si>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</si>
  <si>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</si>
  <si>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</si>
  <si>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</si>
  <si>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</si>
  <si>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</si>
  <si>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</si>
  <si>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</si>
  <si>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</si>
  <si>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</si>
  <si>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</si>
  <si>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</si>
  <si>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</si>
  <si>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</si>
  <si>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</si>
  <si>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</si>
  <si>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</si>
  <si>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</si>
  <si>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</si>
  <si>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</si>
  <si>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</si>
  <si>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</si>
  <si>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</si>
  <si>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</si>
  <si>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</si>
  <si>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</si>
  <si>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</si>
  <si>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</si>
  <si>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</si>
  <si>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</si>
  <si>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</si>
  <si>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</si>
  <si>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</si>
  <si>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</si>
  <si>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</si>
  <si>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</si>
  <si>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</si>
  <si>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</si>
  <si>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</si>
  <si>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</si>
  <si>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</si>
  <si>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</si>
  <si>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</si>
  <si>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</si>
  <si>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</si>
  <si>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</si>
  <si>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</si>
  <si>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</si>
  <si>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</si>
  <si>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</si>
  <si>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</si>
  <si>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</si>
  <si>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</si>
  <si>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</si>
  <si>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</si>
  <si>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</si>
  <si>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</si>
  <si>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</si>
  <si>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</si>
  <si>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</si>
  <si>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</si>
  <si>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</si>
  <si>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</si>
  <si>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</si>
  <si>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</si>
  <si>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</si>
  <si>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</si>
  <si>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</si>
  <si>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</si>
  <si>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</si>
  <si>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</si>
  <si>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</si>
  <si>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</si>
  <si>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</si>
  <si>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</si>
  <si>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</si>
  <si>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</si>
  <si>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</si>
  <si>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</si>
  <si>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</si>
  <si>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</si>
  <si>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</si>
  <si>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</si>
  <si>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</si>
  <si>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</si>
  <si>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</si>
  <si>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</si>
  <si>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</si>
  <si>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</si>
  <si>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</si>
  <si>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</si>
  <si>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</si>
  <si>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</si>
  <si>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</si>
  <si>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</si>
  <si>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</si>
  <si>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</si>
  <si>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</si>
  <si>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</si>
  <si>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</si>
  <si>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</si>
  <si>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</si>
  <si>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</si>
  <si>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</si>
  <si>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</si>
  <si>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</si>
  <si>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</si>
  <si>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</si>
  <si>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</si>
  <si>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</si>
  <si>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</si>
  <si>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</si>
  <si>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</si>
  <si>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</si>
  <si>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</si>
  <si>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</si>
  <si>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</si>
  <si>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</si>
  <si>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</si>
  <si>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</si>
  <si>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</si>
  <si>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</si>
  <si>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</si>
  <si>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</si>
  <si>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</si>
  <si>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</si>
  <si>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</si>
  <si>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</si>
  <si>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</si>
  <si>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</si>
  <si>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</si>
  <si>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</si>
  <si>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</si>
  <si>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</si>
  <si>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</si>
  <si>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</si>
  <si>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</si>
  <si>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</si>
  <si>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</si>
  <si>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</si>
  <si>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</si>
  <si>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</si>
  <si>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</si>
  <si>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</si>
  <si>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</si>
  <si>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</si>
  <si>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</si>
  <si>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</si>
  <si>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</si>
  <si>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</si>
  <si>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</si>
  <si>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</si>
  <si>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</si>
  <si>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</si>
  <si>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</si>
  <si>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</si>
  <si>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</si>
  <si>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</si>
  <si>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</si>
  <si>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</si>
  <si>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</si>
  <si>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</si>
  <si>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</si>
  <si>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</si>
  <si>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</si>
  <si>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</si>
  <si>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</si>
  <si>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</si>
  <si>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</si>
  <si>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</si>
  <si>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</si>
  <si>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</si>
  <si>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</si>
  <si>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</si>
  <si>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</si>
  <si>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</si>
  <si>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</si>
  <si>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</si>
  <si>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</si>
  <si>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</si>
  <si>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</si>
  <si>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</si>
  <si>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</si>
  <si>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</si>
  <si>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</si>
  <si>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</si>
  <si>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</si>
  <si>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</si>
  <si>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</si>
  <si>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</si>
  <si>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</si>
  <si>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</si>
  <si>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</si>
  <si>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</si>
  <si>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</si>
  <si>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</si>
  <si>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</si>
  <si>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</si>
  <si>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</si>
  <si>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</si>
  <si>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</si>
  <si>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</si>
  <si>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</si>
  <si>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</si>
  <si>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</si>
  <si>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</si>
  <si>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</si>
  <si>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</si>
  <si>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</si>
  <si>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</si>
  <si>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</si>
  <si>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</si>
  <si>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</si>
  <si>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</si>
  <si>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</si>
  <si>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</si>
  <si>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</si>
  <si>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</si>
  <si>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</si>
  <si>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</si>
  <si>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</si>
  <si>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</si>
  <si>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</si>
  <si>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</si>
  <si>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</si>
  <si>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</si>
  <si>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</si>
  <si>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</si>
  <si>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</si>
  <si>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</si>
  <si>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</si>
  <si>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</si>
  <si>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</si>
  <si>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</si>
  <si>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</si>
  <si>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</si>
  <si>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</si>
  <si>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</si>
  <si>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</si>
  <si>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</si>
  <si>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</si>
  <si>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</si>
  <si>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</si>
  <si>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</si>
  <si>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</si>
  <si>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</si>
  <si>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</si>
  <si>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</si>
  <si>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</si>
  <si>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</si>
  <si>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</si>
  <si>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</si>
  <si>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</si>
  <si>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</si>
  <si>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</si>
  <si>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</si>
  <si>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</si>
  <si>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</si>
  <si>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</si>
  <si>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</si>
  <si>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</si>
  <si>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</si>
  <si>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</si>
  <si>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</si>
  <si>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</si>
  <si>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</si>
  <si>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</si>
  <si>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</si>
  <si>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</si>
  <si>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</si>
  <si>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</si>
  <si>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</si>
  <si>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</si>
  <si>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</si>
  <si>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</si>
  <si>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</si>
  <si>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</si>
  <si>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</si>
  <si>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</si>
  <si>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</si>
  <si>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</si>
  <si>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</si>
  <si>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</si>
  <si>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</si>
  <si>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</si>
  <si>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</si>
  <si>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</si>
  <si>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</si>
  <si>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</si>
  <si>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</si>
  <si>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</si>
  <si>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</si>
  <si>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</si>
  <si>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</si>
  <si>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</si>
  <si>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</si>
  <si>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</si>
  <si>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</si>
  <si>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</si>
  <si>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</si>
  <si>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</si>
  <si>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</si>
  <si>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</si>
  <si>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</si>
  <si>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</si>
  <si>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</si>
  <si>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</si>
  <si>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</si>
  <si>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</si>
  <si>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</si>
  <si>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</si>
  <si>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</si>
  <si>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</si>
  <si>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</si>
  <si>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</si>
  <si>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</si>
  <si>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</si>
  <si>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</si>
  <si>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</si>
  <si>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</si>
  <si>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</si>
  <si>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</si>
  <si>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</si>
  <si>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</si>
  <si>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</si>
  <si>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</si>
  <si>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</si>
  <si>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</si>
  <si>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</si>
  <si>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</si>
  <si>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</si>
  <si>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</si>
  <si>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</si>
  <si>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</si>
  <si>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</si>
  <si>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</si>
  <si>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</si>
  <si>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</si>
  <si>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</si>
  <si>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</si>
  <si>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</si>
  <si>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</si>
  <si>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</si>
  <si>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</si>
  <si>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</si>
  <si>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</si>
  <si>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</si>
  <si>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</si>
  <si>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</si>
  <si>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</si>
  <si>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</si>
  <si>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</si>
  <si>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</si>
  <si>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</si>
  <si>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</si>
  <si>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</si>
  <si>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</si>
  <si>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</si>
  <si>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</si>
  <si>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</si>
  <si>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</si>
  <si>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</si>
  <si>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</si>
  <si>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</si>
  <si>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</si>
  <si>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</si>
  <si>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</si>
  <si>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</si>
  <si>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</si>
  <si>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</si>
  <si>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</si>
  <si>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</si>
  <si>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</si>
  <si>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</si>
  <si>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</si>
  <si>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</si>
  <si>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</si>
  <si>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</si>
  <si>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</si>
  <si>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</si>
  <si>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</si>
  <si>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</si>
  <si>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</si>
  <si>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</si>
  <si>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</si>
  <si>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</si>
  <si>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</si>
  <si>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</si>
  <si>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</si>
  <si>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</si>
  <si>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</si>
  <si>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</si>
  <si>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</si>
  <si>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</si>
  <si>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</si>
  <si>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</si>
  <si>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</si>
  <si>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</si>
  <si>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</si>
  <si>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</si>
  <si>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</si>
  <si>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</si>
  <si>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</si>
  <si>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</si>
  <si>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</si>
  <si>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</si>
  <si>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</si>
  <si>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</si>
  <si>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</si>
  <si>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</si>
  <si>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</si>
  <si>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</si>
  <si>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</si>
  <si>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</si>
  <si>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</si>
  <si>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</si>
  <si>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</si>
  <si>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</si>
  <si>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</si>
  <si>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</si>
  <si>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</si>
  <si>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</si>
  <si>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</si>
  <si>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</si>
  <si>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</si>
  <si>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</si>
  <si>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</si>
  <si>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</si>
  <si>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</si>
  <si>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</si>
  <si>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</si>
  <si>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</si>
  <si>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</si>
  <si>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</si>
  <si>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</si>
  <si>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</si>
  <si>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</si>
  <si>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</si>
  <si>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</si>
  <si>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</si>
  <si>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</si>
  <si>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</si>
  <si>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</si>
  <si>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</si>
  <si>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</si>
  <si>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</si>
  <si>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</si>
  <si>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</si>
  <si>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</si>
  <si>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</si>
  <si>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</si>
  <si>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</si>
  <si>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</si>
  <si>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</si>
  <si>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</si>
  <si>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</si>
  <si>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</si>
  <si>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</si>
  <si>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</si>
  <si>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</si>
  <si>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</si>
  <si>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</si>
  <si>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</si>
  <si>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</si>
  <si>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</si>
  <si>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</si>
  <si>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</si>
  <si>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</si>
  <si>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</si>
  <si>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</si>
  <si>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</si>
  <si>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</si>
  <si>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</si>
  <si>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</si>
  <si>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</si>
  <si>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</si>
  <si>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</si>
  <si>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</si>
  <si>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</si>
  <si>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</si>
  <si>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</si>
  <si>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</si>
  <si>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</si>
  <si>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</si>
  <si>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</si>
  <si>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</si>
  <si>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</si>
  <si>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</si>
  <si>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</si>
  <si>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</si>
  <si>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</si>
  <si>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</si>
  <si>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</si>
  <si>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</si>
  <si>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</si>
  <si>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</si>
  <si>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</si>
  <si>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</si>
  <si>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</si>
  <si>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</si>
  <si>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</si>
  <si>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</si>
  <si>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</si>
  <si>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</si>
  <si>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</si>
  <si>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</si>
  <si>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</si>
  <si>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</si>
  <si>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</si>
  <si>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</si>
  <si>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</si>
  <si>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</si>
  <si>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</si>
  <si>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</si>
  <si>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</si>
  <si>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</si>
  <si>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</si>
  <si>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</si>
  <si>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</si>
  <si>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</si>
  <si>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</si>
  <si>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</si>
  <si>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</si>
  <si>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</si>
  <si>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</si>
  <si>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</si>
  <si>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</si>
  <si>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</si>
  <si>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</si>
  <si>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</si>
  <si>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</si>
  <si>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</si>
  <si>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</si>
  <si>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</si>
  <si>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</si>
  <si>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</si>
  <si>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</si>
  <si>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</si>
  <si>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</si>
  <si>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</si>
  <si>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</si>
  <si>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</si>
  <si>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</si>
  <si>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</si>
  <si>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</si>
  <si>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</si>
  <si>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</si>
  <si>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</si>
  <si>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</si>
  <si>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</si>
  <si>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</si>
  <si>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</si>
  <si>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</si>
  <si>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</si>
  <si>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</si>
  <si>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</si>
  <si>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</si>
  <si>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</si>
  <si>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</si>
  <si>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</si>
  <si>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</si>
  <si>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</si>
  <si>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</si>
  <si>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</si>
  <si>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</si>
  <si>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</si>
  <si>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</si>
  <si>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</si>
  <si>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</si>
  <si>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</si>
  <si>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</si>
  <si>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</si>
  <si>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</si>
  <si>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</si>
  <si>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</si>
  <si>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</si>
  <si>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</si>
  <si>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</si>
  <si>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</si>
  <si>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</si>
  <si>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</si>
  <si>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</si>
  <si>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</si>
  <si>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</si>
  <si>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</si>
  <si>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</si>
  <si>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</si>
  <si>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</si>
  <si>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</si>
  <si>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</si>
  <si>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</si>
  <si>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</si>
  <si>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</si>
  <si>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</si>
  <si>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</si>
  <si>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</si>
  <si>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</si>
  <si>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</si>
  <si>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</si>
  <si>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</si>
  <si>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</si>
  <si>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</si>
  <si>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</si>
  <si>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</si>
  <si>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</si>
  <si>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</si>
  <si>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</si>
  <si>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</si>
  <si>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</si>
  <si>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</si>
  <si>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</si>
  <si>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</si>
  <si>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</si>
  <si>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</si>
  <si>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</si>
  <si>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</si>
  <si>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</si>
  <si>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</si>
  <si>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</si>
  <si>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</si>
  <si>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</si>
  <si>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</si>
  <si>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</si>
  <si>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</si>
  <si>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</si>
  <si>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</si>
  <si>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</si>
  <si>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</si>
  <si>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</si>
  <si>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</si>
  <si>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</si>
  <si>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</si>
  <si>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</si>
  <si>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</si>
  <si>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</si>
  <si>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</si>
  <si>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</si>
  <si>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</si>
  <si>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</si>
  <si>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</si>
  <si>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</si>
  <si>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</si>
  <si>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</si>
  <si>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</si>
  <si>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</si>
  <si>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</si>
  <si>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</si>
  <si>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</si>
  <si>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</si>
  <si>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</si>
  <si>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</si>
  <si>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</si>
  <si>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</si>
  <si>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</si>
  <si>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</si>
  <si>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</si>
  <si>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</si>
  <si>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</si>
  <si>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</si>
  <si>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</si>
  <si>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</si>
  <si>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</si>
  <si>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</si>
  <si>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</si>
  <si>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</si>
  <si>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</si>
  <si>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</si>
  <si>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</si>
  <si>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</si>
  <si>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</si>
  <si>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</si>
  <si>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</si>
  <si>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</si>
  <si>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</si>
  <si>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</si>
  <si>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</si>
  <si>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</si>
  <si>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</si>
  <si>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</si>
  <si>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</si>
  <si>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</si>
  <si>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</si>
  <si>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</si>
  <si>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</si>
  <si>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</si>
  <si>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</si>
  <si>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</si>
  <si>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</si>
  <si>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</si>
  <si>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</si>
  <si>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</si>
  <si>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</si>
  <si>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</si>
  <si>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</si>
  <si>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</si>
  <si>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</si>
  <si>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</si>
  <si>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</si>
  <si>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</si>
  <si>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</si>
  <si>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</si>
  <si>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</si>
  <si>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</si>
  <si>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</si>
  <si>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</si>
  <si>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</si>
  <si>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</si>
  <si>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</si>
  <si>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</si>
  <si>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</si>
  <si>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</si>
  <si>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</si>
  <si>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</si>
  <si>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</si>
  <si>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</si>
  <si>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</si>
  <si>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</si>
  <si>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</si>
  <si>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</si>
  <si>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</si>
  <si>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</si>
  <si>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</si>
  <si>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</si>
  <si>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</si>
  <si>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</si>
  <si>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</si>
  <si>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</si>
  <si>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</si>
  <si>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</si>
  <si>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</si>
  <si>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</si>
  <si>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</si>
  <si>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</si>
  <si>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</si>
  <si>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</si>
  <si>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</si>
  <si>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</si>
  <si>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</si>
  <si>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</si>
  <si>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</si>
  <si>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</si>
  <si>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</si>
  <si>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</si>
  <si>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</si>
  <si>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</si>
  <si>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</si>
  <si>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</si>
  <si>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</si>
  <si>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</si>
  <si>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</si>
  <si>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</si>
  <si>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</si>
  <si>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</si>
  <si>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</si>
  <si>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</si>
  <si>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</si>
  <si>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</si>
  <si>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</si>
  <si>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</si>
  <si>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</si>
  <si>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</si>
  <si>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</si>
  <si>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</si>
  <si>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</si>
  <si>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</si>
  <si>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</si>
  <si>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</si>
  <si>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</si>
  <si>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</si>
  <si>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</si>
  <si>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</si>
  <si>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</si>
  <si>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</si>
  <si>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</si>
  <si>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</si>
  <si>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</si>
  <si>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</si>
  <si>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</si>
  <si>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</si>
  <si>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</si>
  <si>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</si>
  <si>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</si>
  <si>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</si>
  <si>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</si>
  <si>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</si>
  <si>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</si>
  <si>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</si>
  <si>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</si>
  <si>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</si>
  <si>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</si>
  <si>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</si>
  <si>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</si>
  <si>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</si>
  <si>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</si>
  <si>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</si>
  <si>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</si>
  <si>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</si>
  <si>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</si>
  <si>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</si>
  <si>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</si>
  <si>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</si>
  <si>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</si>
  <si>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</si>
  <si>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</si>
  <si>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</si>
  <si>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</si>
  <si>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</si>
  <si>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</si>
  <si>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</si>
  <si>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</si>
  <si>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</si>
  <si>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</si>
  <si>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</si>
  <si>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</si>
  <si>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</si>
  <si>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</si>
  <si>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</si>
  <si>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</si>
  <si>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</si>
  <si>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</si>
  <si>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</si>
  <si>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</si>
  <si>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</si>
  <si>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</si>
  <si>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</si>
  <si>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</si>
  <si>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</si>
  <si>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</si>
  <si>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</si>
  <si>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</si>
  <si>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</si>
  <si>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</si>
  <si>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</si>
  <si>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</si>
  <si>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</si>
  <si>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</si>
  <si>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</si>
  <si>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</si>
  <si>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</si>
  <si>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</si>
  <si>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</si>
  <si>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</si>
  <si>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</si>
  <si>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</si>
  <si>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</si>
  <si>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</si>
  <si>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</si>
  <si>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</si>
  <si>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</si>
  <si>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</si>
  <si>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</si>
  <si>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</si>
  <si>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</si>
  <si>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</si>
  <si>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</si>
  <si>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</si>
  <si>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</si>
  <si>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</si>
  <si>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</si>
  <si>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</si>
  <si>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</si>
  <si>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</si>
  <si>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</si>
  <si>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</si>
  <si>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</si>
  <si>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</si>
  <si>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</si>
  <si>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</si>
  <si>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</si>
  <si>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</si>
  <si>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</si>
  <si>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</si>
  <si>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</si>
  <si>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</si>
  <si>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</si>
  <si>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</si>
  <si>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</si>
  <si>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</si>
  <si>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</si>
  <si>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</si>
  <si>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</si>
  <si>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</si>
  <si>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</si>
  <si>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</si>
  <si>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</si>
  <si>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</si>
  <si>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</si>
  <si>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</si>
  <si>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</si>
  <si>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</si>
  <si>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</si>
  <si>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</si>
  <si>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</si>
  <si>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</si>
  <si>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</si>
  <si>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</si>
  <si>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</si>
  <si>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</si>
  <si>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</si>
  <si>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</si>
  <si>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</si>
  <si>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</si>
  <si>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</si>
  <si>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</si>
  <si>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</si>
  <si>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</si>
  <si>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</si>
  <si>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</si>
  <si>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</si>
  <si>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</si>
  <si>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</si>
  <si>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</si>
  <si>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</si>
  <si>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</si>
  <si>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</si>
  <si>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</si>
  <si>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</si>
  <si>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</si>
  <si>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</si>
  <si>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</si>
  <si>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</si>
  <si>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</si>
  <si>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</si>
  <si>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</si>
  <si>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</si>
  <si>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</si>
  <si>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</si>
  <si>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</si>
  <si>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</si>
  <si>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</si>
  <si>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</si>
  <si>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</si>
  <si>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</si>
  <si>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</si>
  <si>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</si>
  <si>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</si>
  <si>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</si>
  <si>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</si>
  <si>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</si>
  <si>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</si>
  <si>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</si>
  <si>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</si>
  <si>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</si>
  <si>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</si>
  <si>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</si>
  <si>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</si>
  <si>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</si>
  <si>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</si>
  <si>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</si>
  <si>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</si>
  <si>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</si>
  <si>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</si>
  <si>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</si>
  <si>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</si>
  <si>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</si>
  <si>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</si>
  <si>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</si>
  <si>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</si>
  <si>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</si>
  <si>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</si>
  <si>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</si>
  <si>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</si>
  <si>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</si>
  <si>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</si>
  <si>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</si>
  <si>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</si>
  <si>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</si>
  <si>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</si>
  <si>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</si>
  <si>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</si>
  <si>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</si>
  <si>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</si>
  <si>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</si>
  <si>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</si>
  <si>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</si>
  <si>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</si>
  <si>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</si>
  <si>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</si>
  <si>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</si>
  <si>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</si>
  <si>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</si>
  <si>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</si>
  <si>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</si>
  <si>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</si>
  <si>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</si>
  <si>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</si>
  <si>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</si>
  <si>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</si>
  <si>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</si>
  <si>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</si>
  <si>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</si>
  <si>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</si>
  <si>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</si>
  <si>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</si>
  <si>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</si>
  <si>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</si>
  <si>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</si>
  <si>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</si>
  <si>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</si>
  <si>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</si>
  <si>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</si>
  <si>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</si>
  <si>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</si>
  <si>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</si>
  <si>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</si>
  <si>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</si>
  <si>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</si>
  <si>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</si>
  <si>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</si>
  <si>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</si>
  <si>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</si>
  <si>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</si>
  <si>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</si>
  <si>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</si>
  <si>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</si>
  <si>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</si>
  <si>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</si>
  <si>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</si>
  <si>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</si>
  <si>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</si>
  <si>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</si>
  <si>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</si>
  <si>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</si>
  <si>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</si>
  <si>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</si>
  <si>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</si>
  <si>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</si>
  <si>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</si>
  <si>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</si>
  <si>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</si>
  <si>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</si>
  <si>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</si>
  <si>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</si>
  <si>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</si>
  <si>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</si>
  <si>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</si>
  <si>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</si>
  <si>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</si>
  <si>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</si>
  <si>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</si>
  <si>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</si>
  <si>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</si>
  <si>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</si>
  <si>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</si>
  <si>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</si>
  <si>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</si>
  <si>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</si>
  <si>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</si>
  <si>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</si>
  <si>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</si>
  <si>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</si>
  <si>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</si>
  <si>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</si>
  <si>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</si>
  <si>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</si>
  <si>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</si>
  <si>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</si>
  <si>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</si>
  <si>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</si>
  <si>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</si>
  <si>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</si>
  <si>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</si>
  <si>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</si>
  <si>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</si>
  <si>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</si>
  <si>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</si>
  <si>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</si>
  <si>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</si>
  <si>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</si>
  <si>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</si>
  <si>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</si>
  <si>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</si>
  <si>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</si>
  <si>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</si>
  <si>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</si>
  <si>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</si>
  <si>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</si>
  <si>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</si>
  <si>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</si>
  <si>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</si>
  <si>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</si>
  <si>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</si>
  <si>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</si>
  <si>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</si>
  <si>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</si>
  <si>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</si>
  <si>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</si>
  <si>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</si>
  <si>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</si>
  <si>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</si>
  <si>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</si>
  <si>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</si>
  <si>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</si>
  <si>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</si>
  <si>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</si>
  <si>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</si>
  <si>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</si>
  <si>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</si>
  <si>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</si>
  <si>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</si>
  <si>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</si>
  <si>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</si>
  <si>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</si>
  <si>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</si>
  <si>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</si>
  <si>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</si>
  <si>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</si>
  <si>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</si>
  <si>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</si>
  <si>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</si>
  <si>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</si>
  <si>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</si>
  <si>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</si>
  <si>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</si>
  <si>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</si>
  <si>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</si>
  <si>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</si>
  <si>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</si>
  <si>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</si>
  <si>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</si>
  <si>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</si>
  <si>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</si>
  <si>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</si>
  <si>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</si>
  <si>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</si>
  <si>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</si>
  <si>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</si>
  <si>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</si>
  <si>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</si>
  <si>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</si>
  <si>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</si>
  <si>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</si>
  <si>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</si>
  <si>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</si>
  <si>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</si>
  <si>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</si>
  <si>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</si>
  <si>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</si>
  <si>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</si>
  <si>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</si>
  <si>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</si>
  <si>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</si>
  <si>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</si>
  <si>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</si>
  <si>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</si>
  <si>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</si>
  <si>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</si>
  <si>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</si>
  <si>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</si>
  <si>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</si>
  <si>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</si>
  <si>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</si>
  <si>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</si>
  <si>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</si>
  <si>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</si>
  <si>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</si>
  <si>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</si>
  <si>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</si>
  <si>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</si>
  <si>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</si>
  <si>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</si>
  <si>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</si>
  <si>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</si>
  <si>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</si>
  <si>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</si>
  <si>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</si>
  <si>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</si>
  <si>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</si>
  <si>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</si>
  <si>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</si>
  <si>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</si>
  <si>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</si>
  <si>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</si>
  <si>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</si>
  <si>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</si>
  <si>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</si>
  <si>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</si>
  <si>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</si>
  <si>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</si>
  <si>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</si>
  <si>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</si>
  <si>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</si>
  <si>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</si>
  <si>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</si>
  <si>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</si>
  <si>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</si>
  <si>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</si>
  <si>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</si>
  <si>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</si>
  <si>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</si>
  <si>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</si>
  <si>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</si>
  <si>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</si>
  <si>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</si>
  <si>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</si>
  <si>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</si>
  <si>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</si>
  <si>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</si>
  <si>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</si>
  <si>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</si>
  <si>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</si>
  <si>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</si>
  <si>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</si>
  <si>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</si>
  <si>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</si>
  <si>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</si>
  <si>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</si>
  <si>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</si>
  <si>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</si>
  <si>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</si>
  <si>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</si>
  <si>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</si>
  <si>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</si>
  <si>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</si>
  <si>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</si>
  <si>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</si>
  <si>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</si>
  <si>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</si>
  <si>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</si>
  <si>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</si>
  <si>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</si>
  <si>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</si>
  <si>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</si>
  <si>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</si>
  <si>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</si>
  <si>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</si>
  <si>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</si>
  <si>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</si>
  <si>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</si>
  <si>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</si>
  <si>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</si>
  <si>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</si>
  <si>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</si>
  <si>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</si>
  <si>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</si>
  <si>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</si>
  <si>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</si>
  <si>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</si>
  <si>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</si>
  <si>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</si>
  <si>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</si>
  <si>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</si>
  <si>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</si>
  <si>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</si>
  <si>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</si>
  <si>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</si>
  <si>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</si>
  <si>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</si>
  <si>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</si>
  <si>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</si>
  <si>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</si>
  <si>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</si>
  <si>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</si>
  <si>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</si>
  <si>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</si>
  <si>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</si>
  <si>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</si>
  <si>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</si>
  <si>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</si>
  <si>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</si>
  <si>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</si>
  <si>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</si>
  <si>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</si>
  <si>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</si>
  <si>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</si>
  <si>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</si>
  <si>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</si>
  <si>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</si>
  <si>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</si>
  <si>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</si>
  <si>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</si>
  <si>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</si>
  <si>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</si>
  <si>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</si>
  <si>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</si>
  <si>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</si>
  <si>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</si>
  <si>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</si>
  <si>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</si>
  <si>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</si>
  <si>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</si>
  <si>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</si>
  <si>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</si>
  <si>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</si>
  <si>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</si>
  <si>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</si>
  <si>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</si>
  <si>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</si>
  <si>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</si>
  <si>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</si>
  <si>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</si>
  <si>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</si>
  <si>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</si>
  <si>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</si>
  <si>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</si>
  <si>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</si>
  <si>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</si>
  <si>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</si>
  <si>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</si>
  <si>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</si>
  <si>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</si>
  <si>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</si>
  <si>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</si>
  <si>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</si>
  <si>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</si>
  <si>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</si>
  <si>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</si>
  <si>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</si>
  <si>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</si>
  <si>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</si>
  <si>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</si>
  <si>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</si>
  <si>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</si>
  <si>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</si>
  <si>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</si>
  <si>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</si>
  <si>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</si>
  <si>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</si>
  <si>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</si>
  <si>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</si>
  <si>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</si>
  <si>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</si>
  <si>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</si>
  <si>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</si>
  <si>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</si>
  <si>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</si>
  <si>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</si>
  <si>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</si>
  <si>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</si>
  <si>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</si>
  <si>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</si>
  <si>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</si>
  <si>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</si>
  <si>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</si>
  <si>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</si>
  <si>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</si>
  <si>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</si>
  <si>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</si>
  <si>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</si>
  <si>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</si>
  <si>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</si>
  <si>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</si>
  <si>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</si>
  <si>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</si>
  <si>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</si>
  <si>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</si>
  <si>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</si>
  <si>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</si>
  <si>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</si>
  <si>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</si>
  <si>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</si>
  <si>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</si>
  <si>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</si>
  <si>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</si>
  <si>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</si>
  <si>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</si>
  <si>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</si>
  <si>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</si>
  <si>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</si>
  <si>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</si>
  <si>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</si>
  <si>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</si>
  <si>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</si>
  <si>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</si>
  <si>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</si>
  <si>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</si>
  <si>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</si>
  <si>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</si>
  <si>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</si>
  <si>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</si>
  <si>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</si>
  <si>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</si>
  <si>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</si>
  <si>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</si>
  <si>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</si>
  <si>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</si>
  <si>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</si>
  <si>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</si>
  <si>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</si>
  <si>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</si>
  <si>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</si>
  <si>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</si>
  <si>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</si>
  <si>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</si>
  <si>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</si>
  <si>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</si>
  <si>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</si>
  <si>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</si>
  <si>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</si>
  <si>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</si>
  <si>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</si>
  <si>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</si>
  <si>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</si>
  <si>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</si>
  <si>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</si>
  <si>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</si>
  <si>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</si>
  <si>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</si>
  <si>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</si>
  <si>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</si>
  <si>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</si>
  <si>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</si>
  <si>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</si>
  <si>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</si>
  <si>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</si>
  <si>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</si>
  <si>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</si>
  <si>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</si>
  <si>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</si>
  <si>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</si>
  <si>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</si>
  <si>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</si>
  <si>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</si>
  <si>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</si>
  <si>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</si>
  <si>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</si>
  <si>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</si>
  <si>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</si>
  <si>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</si>
  <si>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</si>
  <si>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</si>
  <si>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</si>
  <si>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</si>
  <si>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</si>
  <si>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</si>
  <si>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</si>
  <si>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</si>
  <si>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</si>
  <si>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</si>
  <si>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</si>
  <si>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</si>
  <si>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</si>
  <si>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</si>
  <si>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</si>
  <si>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</si>
  <si>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</si>
  <si>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</si>
  <si>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</si>
  <si>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</si>
  <si>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</si>
  <si>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</si>
  <si>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</si>
  <si>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</si>
  <si>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</si>
  <si>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</si>
  <si>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</si>
  <si>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</si>
  <si>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</si>
  <si>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</si>
  <si>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</si>
  <si>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</si>
  <si>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</si>
  <si>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</si>
  <si>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</si>
  <si>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</si>
  <si>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</si>
  <si>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</si>
  <si>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</si>
  <si>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</si>
  <si>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</si>
  <si>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</si>
  <si>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</si>
  <si>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</si>
  <si>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</si>
  <si>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</si>
  <si>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</si>
  <si>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</si>
  <si>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</si>
  <si>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</si>
  <si>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</si>
  <si>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</si>
  <si>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</si>
  <si>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</si>
  <si>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</si>
  <si>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</si>
  <si>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</si>
  <si>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</si>
  <si>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</si>
  <si>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</si>
  <si>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</si>
  <si>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</si>
  <si>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</si>
  <si>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</si>
  <si>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</si>
  <si>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</si>
  <si>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</si>
  <si>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</si>
  <si>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</si>
  <si>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</si>
  <si>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</si>
  <si>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</si>
  <si>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</si>
  <si>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</si>
  <si>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</si>
  <si>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</si>
  <si>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</si>
  <si>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</si>
  <si>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</si>
  <si>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</si>
  <si>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</si>
  <si>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</si>
  <si>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</si>
  <si>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</si>
  <si>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</si>
  <si>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</si>
  <si>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</si>
  <si>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</si>
  <si>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</si>
  <si>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</si>
  <si>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</si>
  <si>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</si>
  <si>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</si>
  <si>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</si>
  <si>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</si>
  <si>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</si>
  <si>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</si>
  <si>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</si>
  <si>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</si>
  <si>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</si>
  <si>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</si>
  <si>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</si>
  <si>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</si>
  <si>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</si>
  <si>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</si>
  <si>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</si>
  <si>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</si>
  <si>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</si>
  <si>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</si>
  <si>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</si>
  <si>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</si>
  <si>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</si>
  <si>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</si>
  <si>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</si>
  <si>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</si>
  <si>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</si>
  <si>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</si>
  <si>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</si>
  <si>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</si>
  <si>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</si>
  <si>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</si>
  <si>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</si>
  <si>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</si>
  <si>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</si>
  <si>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</si>
  <si>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</si>
  <si>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</si>
  <si>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</si>
  <si>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</si>
  <si>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</si>
  <si>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</si>
  <si>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</si>
  <si>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</si>
  <si>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</si>
  <si>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</si>
  <si>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</si>
  <si>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</si>
  <si>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</si>
  <si>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</si>
  <si>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</si>
  <si>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</si>
  <si>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</si>
  <si>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</si>
  <si>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</si>
  <si>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</si>
  <si>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</si>
  <si>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</si>
  <si>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</si>
  <si>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</si>
  <si>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</si>
  <si>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</si>
  <si>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</si>
  <si>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</si>
  <si>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</si>
  <si>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</si>
  <si>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</si>
  <si>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</si>
  <si>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</si>
  <si>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</si>
  <si>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</si>
  <si>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</si>
  <si>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</si>
  <si>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</si>
  <si>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</si>
  <si>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</si>
  <si>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</si>
  <si>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</si>
  <si>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</si>
  <si>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</si>
  <si>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</si>
  <si>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</si>
  <si>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</si>
  <si>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</si>
  <si>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</si>
  <si>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</si>
  <si>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</si>
  <si>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</si>
  <si>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</si>
  <si>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</si>
  <si>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</si>
  <si>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</si>
  <si>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</si>
  <si>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</si>
  <si>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</si>
  <si>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</si>
  <si>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</si>
  <si>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</si>
  <si>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</si>
  <si>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</si>
  <si>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</si>
  <si>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</si>
  <si>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</si>
  <si>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</si>
  <si>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</si>
  <si>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</si>
  <si>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</si>
  <si>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</si>
  <si>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</si>
  <si>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</si>
  <si>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</si>
  <si>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</si>
  <si>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</si>
  <si>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</si>
  <si>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</si>
  <si>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</si>
  <si>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</si>
  <si>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</si>
  <si>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</si>
  <si>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</si>
  <si>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</si>
  <si>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</si>
  <si>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</si>
  <si>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</si>
  <si>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</si>
  <si>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</si>
  <si>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</si>
  <si>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</si>
  <si>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</si>
  <si>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</si>
  <si>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</si>
  <si>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</si>
  <si>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</si>
  <si>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</si>
  <si>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</si>
  <si>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</si>
  <si>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</si>
  <si>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</si>
  <si>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</si>
  <si>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</si>
  <si>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</si>
  <si>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</si>
  <si>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</si>
  <si>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</si>
  <si>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</si>
  <si>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</si>
  <si>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</si>
  <si>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</si>
  <si>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</si>
  <si>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</si>
  <si>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</si>
  <si>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</si>
  <si>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</si>
  <si>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</si>
  <si>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</si>
  <si>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</si>
  <si>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</si>
  <si>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</si>
  <si>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</si>
  <si>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</si>
  <si>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</si>
  <si>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</si>
  <si>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</si>
  <si>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</si>
  <si>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</si>
  <si>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</si>
  <si>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</si>
  <si>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</si>
  <si>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</si>
  <si>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</si>
  <si>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</si>
  <si>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</si>
  <si>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</si>
  <si>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</si>
  <si>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</si>
  <si>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</si>
  <si>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</si>
  <si>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</si>
  <si>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</si>
  <si>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</si>
  <si>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</si>
  <si>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</si>
  <si>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</si>
  <si>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</si>
  <si>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</si>
  <si>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</si>
  <si>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</si>
  <si>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</si>
  <si>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</si>
  <si>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</si>
  <si>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</si>
  <si>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</si>
  <si>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</si>
  <si>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</si>
  <si>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</si>
  <si>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</si>
  <si>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</si>
  <si>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</si>
  <si>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</si>
  <si>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</si>
  <si>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</si>
  <si>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</si>
  <si>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</si>
  <si>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</si>
  <si>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</si>
  <si>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</si>
  <si>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</si>
  <si>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</si>
  <si>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</si>
  <si>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</si>
  <si>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</si>
  <si>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</si>
  <si>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</si>
  <si>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</si>
  <si>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</si>
  <si>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</si>
  <si>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</si>
  <si>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</si>
  <si>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</si>
  <si>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</si>
  <si>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</si>
  <si>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</si>
  <si>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</si>
  <si>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</si>
  <si>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</si>
  <si>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</si>
  <si>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</si>
  <si>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</si>
  <si>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</si>
  <si>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</si>
  <si>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</si>
  <si>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</si>
  <si>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</si>
  <si>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</si>
  <si>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</si>
  <si>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</si>
  <si>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</si>
  <si>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</si>
  <si>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</si>
  <si>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</si>
  <si>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</si>
  <si>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</si>
  <si>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</si>
  <si>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</si>
  <si>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</si>
  <si>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</si>
  <si>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</si>
  <si>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</si>
  <si>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</si>
  <si>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</si>
  <si>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</si>
  <si>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</si>
  <si>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</si>
  <si>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</si>
  <si>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</si>
  <si>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</si>
  <si>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</si>
  <si>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</si>
  <si>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</si>
  <si>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</si>
  <si>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</si>
  <si>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</si>
  <si>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</si>
  <si>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</si>
  <si>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</si>
  <si>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</si>
  <si>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</si>
  <si>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</si>
  <si>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</si>
  <si>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</si>
  <si>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</si>
  <si>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</si>
  <si>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</si>
  <si>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</si>
  <si>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</si>
  <si>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</si>
  <si>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</si>
  <si>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</si>
  <si>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</si>
  <si>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</si>
  <si>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</si>
  <si>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</si>
  <si>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</si>
  <si>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</si>
  <si>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</si>
  <si>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</si>
  <si>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</si>
  <si>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</si>
  <si>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</si>
  <si>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</si>
  <si>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</si>
  <si>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</si>
  <si>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</si>
  <si>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</si>
  <si>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</si>
  <si>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</si>
  <si>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</si>
  <si>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</si>
  <si>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</si>
  <si>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</si>
  <si>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</si>
  <si>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</si>
  <si>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</si>
  <si>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</si>
  <si>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</si>
  <si>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</si>
  <si>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</si>
  <si>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</si>
  <si>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</si>
  <si>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</si>
  <si>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</si>
  <si>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</si>
  <si>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</si>
  <si>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</si>
  <si>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</si>
  <si>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</si>
  <si>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</si>
  <si>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</si>
  <si>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</si>
  <si>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</si>
  <si>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</si>
  <si>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</si>
  <si>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</si>
  <si>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</si>
  <si>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</si>
  <si>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</si>
  <si>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</si>
  <si>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</si>
  <si>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</si>
  <si>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</si>
  <si>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</si>
  <si>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</si>
  <si>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</si>
  <si>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</si>
  <si>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</si>
  <si>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</si>
  <si>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</si>
  <si>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</si>
  <si>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</si>
  <si>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</si>
  <si>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</si>
  <si>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</si>
  <si>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</si>
  <si>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</si>
  <si>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</si>
  <si>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</si>
  <si>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</si>
  <si>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</si>
  <si>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</si>
  <si>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</si>
  <si>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</si>
  <si>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</si>
  <si>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</si>
  <si>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</si>
  <si>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</si>
  <si>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</si>
  <si>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</si>
  <si>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</si>
  <si>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</si>
  <si>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</si>
  <si>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</si>
  <si>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</si>
  <si>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</si>
  <si>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</si>
  <si>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</si>
  <si>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</si>
  <si>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</si>
  <si>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</si>
  <si>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</si>
  <si>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</si>
  <si>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</si>
  <si>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</si>
  <si>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</si>
  <si>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</si>
  <si>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</si>
  <si>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</si>
  <si>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</si>
  <si>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</si>
  <si>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</si>
  <si>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</si>
  <si>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</si>
  <si>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</si>
  <si>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</si>
  <si>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</si>
  <si>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</si>
  <si>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</si>
  <si>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</si>
  <si>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</si>
  <si>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</si>
  <si>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</si>
  <si>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</si>
  <si>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</si>
  <si>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</si>
  <si>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</si>
  <si>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</si>
  <si>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</si>
  <si>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</si>
  <si>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</si>
  <si>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</si>
  <si>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</si>
  <si>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</si>
  <si>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</si>
  <si>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</si>
  <si>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</si>
  <si>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</si>
  <si>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</si>
  <si>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</si>
  <si>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</si>
  <si>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</si>
  <si>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</si>
  <si>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</si>
  <si>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</si>
  <si>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</si>
  <si>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</si>
  <si>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</si>
  <si>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</si>
  <si>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</si>
  <si>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</si>
  <si>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</si>
  <si>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</si>
  <si>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</si>
  <si>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</si>
  <si>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</si>
  <si>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</si>
  <si>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</si>
  <si>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</si>
  <si>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</si>
  <si>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</si>
  <si>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</si>
  <si>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</si>
  <si>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</si>
  <si>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</si>
  <si>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</si>
  <si>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</si>
  <si>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</si>
  <si>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</si>
  <si>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</si>
  <si>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</si>
  <si>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</si>
  <si>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</si>
  <si>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</si>
  <si>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</si>
  <si>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</si>
  <si>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</si>
  <si>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</si>
  <si>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</si>
  <si>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</si>
  <si>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</si>
  <si>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</si>
  <si>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</si>
  <si>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</si>
  <si>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</si>
  <si>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</si>
  <si>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</si>
  <si>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</si>
  <si>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</si>
  <si>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</si>
  <si>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</si>
  <si>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</si>
  <si>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</si>
  <si>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</si>
  <si>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</si>
  <si>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</si>
  <si>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</si>
  <si>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</si>
  <si>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</si>
  <si>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</si>
  <si>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</si>
  <si>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</si>
  <si>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</si>
  <si>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</si>
  <si>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</si>
  <si>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</si>
  <si>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</si>
  <si>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</si>
  <si>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</si>
  <si>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</si>
  <si>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</si>
  <si>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</si>
  <si>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</si>
  <si>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</si>
  <si>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</si>
  <si>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</si>
  <si>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</si>
  <si>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</si>
  <si>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</si>
  <si>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</si>
  <si>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</si>
  <si>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</si>
  <si>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</si>
  <si>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</si>
  <si>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</si>
  <si>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</si>
  <si>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</si>
  <si>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</si>
  <si>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</si>
  <si>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</si>
  <si>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</si>
  <si>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</si>
  <si>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</si>
  <si>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</si>
  <si>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</si>
  <si>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</si>
  <si>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</si>
  <si>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</si>
  <si>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</si>
  <si>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</si>
  <si>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</si>
  <si>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</si>
  <si>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</si>
  <si>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</si>
  <si>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</si>
  <si>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</si>
  <si>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</si>
  <si>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</si>
  <si>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</si>
  <si>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</si>
  <si>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</si>
  <si>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</si>
  <si>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</si>
  <si>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</si>
  <si>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</si>
  <si>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</si>
  <si>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</si>
  <si>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</si>
  <si>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</si>
  <si>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</si>
  <si>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</si>
  <si>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</si>
  <si>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</si>
  <si>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</si>
  <si>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</si>
  <si>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</si>
  <si>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</si>
  <si>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</si>
  <si>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</si>
  <si>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</si>
  <si>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</si>
  <si>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</si>
  <si>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</si>
  <si>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</si>
  <si>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</si>
  <si>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</si>
  <si>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</si>
  <si>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</si>
  <si>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</si>
  <si>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</si>
  <si>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</si>
  <si>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</si>
  <si>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</si>
  <si>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</si>
  <si>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</si>
  <si>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</si>
  <si>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</si>
  <si>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</si>
  <si>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</si>
  <si>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</si>
  <si>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</si>
  <si>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</si>
  <si>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</si>
  <si>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</si>
  <si>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</si>
  <si>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</si>
  <si>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</si>
  <si>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</si>
  <si>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</si>
  <si>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</si>
  <si>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</si>
  <si>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</si>
  <si>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</si>
  <si>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</si>
  <si>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</si>
  <si>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</si>
  <si>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</si>
  <si>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</si>
  <si>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</si>
  <si>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</si>
  <si>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</si>
  <si>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</si>
  <si>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</si>
  <si>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</si>
  <si>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</si>
  <si>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</si>
  <si>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</si>
  <si>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</si>
  <si>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</si>
  <si>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</si>
  <si>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</si>
  <si>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</si>
  <si>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</si>
  <si>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</si>
  <si>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</si>
  <si>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</si>
  <si>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</si>
  <si>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</si>
  <si>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</si>
  <si>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</si>
  <si>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</si>
  <si>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</si>
  <si>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</si>
  <si>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</si>
  <si>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</si>
  <si>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</si>
  <si>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</si>
  <si>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</si>
  <si>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</si>
  <si>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</si>
  <si>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</si>
  <si>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</si>
  <si>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</si>
  <si>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</si>
  <si>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</si>
  <si>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</si>
  <si>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</si>
  <si>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</si>
  <si>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</si>
  <si>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</si>
  <si>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</si>
  <si>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</si>
  <si>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</si>
  <si>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</si>
  <si>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</si>
  <si>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</si>
  <si>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</si>
  <si>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</si>
  <si>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</si>
  <si>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</si>
  <si>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</si>
  <si>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</si>
  <si>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</si>
  <si>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</si>
  <si>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</si>
  <si>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</si>
  <si>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</si>
  <si>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</si>
  <si>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</si>
  <si>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</si>
  <si>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</si>
  <si>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</si>
  <si>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</si>
  <si>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</si>
  <si>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</si>
  <si>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</si>
  <si>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</si>
  <si>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</si>
  <si>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</si>
  <si>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</si>
  <si>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</si>
  <si>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</si>
  <si>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</si>
  <si>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</si>
  <si>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</si>
  <si>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</si>
  <si>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</si>
  <si>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</si>
  <si>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</si>
  <si>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</si>
  <si>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</si>
  <si>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</si>
  <si>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</si>
  <si>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</si>
  <si>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</si>
  <si>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</si>
  <si>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</si>
  <si>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</si>
  <si>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</si>
  <si>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</si>
  <si>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</si>
  <si>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</si>
  <si>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</si>
  <si>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</si>
  <si>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</si>
  <si>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</si>
  <si>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</si>
  <si>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</si>
  <si>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</si>
  <si>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</si>
  <si>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</si>
  <si>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</si>
  <si>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</si>
  <si>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</si>
  <si>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2021-52-10001352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</si>
  <si>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</si>
  <si>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</si>
  <si>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</si>
  <si>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</si>
  <si>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</si>
  <si>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</si>
  <si>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</si>
  <si>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</si>
  <si>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</si>
  <si>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</si>
  <si>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</si>
  <si>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</si>
  <si>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</si>
  <si>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</si>
  <si>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</si>
  <si>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</si>
  <si>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</si>
  <si>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</si>
  <si>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</si>
  <si>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</si>
  <si>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</si>
  <si>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CHARCO NARIÑO BARRIO BUSTAMANTE</t>
  </si>
  <si>
    <t>05</t>
  </si>
  <si>
    <t>3135889623 -  3125621722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</si>
</sst>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90" zoomScaleNormal="90" zoomScaleSheetLayoutView="40" zoomScalePageLayoutView="40" workbookViewId="0">
      <selection activeCell="H211" sqref="H211: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110</v>
      </c>
      <c r="J20" s="147" t="s">
        <v>782</v>
      </c>
      <c r="K20" s="148">
        <v>2301044877</v>
      </c>
      <c r="L20" s="149"/>
      <c r="M20" s="149">
        <v>44561</v>
      </c>
      <c r="N20" s="132">
        <f>+(M20-L20)/30</f>
        <v>1485.3666666666666</v>
      </c>
      <c r="O20" s="135"/>
      <c r="U20" s="131"/>
      <c r="V20" s="105">
        <f ca="1">NOW()</f>
        <v>44193.784001967593</v>
      </c>
      <c r="W20" s="105">
        <f ca="1">NOW()</f>
        <v>44193.784001967593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2678</v>
      </c>
      <c r="C48" s="111" t="s">
        <v>32</v>
      </c>
      <c r="D48" s="118" t="s">
        <v>2682</v>
      </c>
      <c r="E48" s="174">
        <v>42186</v>
      </c>
      <c r="F48" s="174">
        <v>42573</v>
      </c>
      <c r="G48" s="157">
        <f>IF(AND(E48&lt;&gt;"",F48&lt;&gt;""),((F48-E48)/30),"")</f>
        <v>12.9</v>
      </c>
      <c r="H48" s="119" t="s">
        <v>2688</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2679</v>
      </c>
      <c r="C49" s="111" t="s">
        <v>32</v>
      </c>
      <c r="D49" s="118" t="s">
        <v>2683</v>
      </c>
      <c r="E49" s="174">
        <v>42646</v>
      </c>
      <c r="F49" s="174">
        <v>43011</v>
      </c>
      <c r="G49" s="157">
        <f t="shared" ref="G49:G50" si="2">IF(AND(E49&lt;&gt;"",F49&lt;&gt;""),((F49-E49)/30),"")</f>
        <v>12.166666666666666</v>
      </c>
      <c r="H49" s="119" t="s">
        <v>2688</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2679</v>
      </c>
      <c r="C50" s="111" t="s">
        <v>32</v>
      </c>
      <c r="D50" s="118" t="s">
        <v>2684</v>
      </c>
      <c r="E50" s="174">
        <v>43070</v>
      </c>
      <c r="F50" s="174">
        <v>43435</v>
      </c>
      <c r="G50" s="157">
        <f t="shared" si="2"/>
        <v>12.166666666666666</v>
      </c>
      <c r="H50" s="119" t="s">
        <v>2688</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2680</v>
      </c>
      <c r="C51" s="111" t="s">
        <v>31</v>
      </c>
      <c r="D51" s="118" t="s">
        <v>2685</v>
      </c>
      <c r="E51" s="174">
        <v>43484</v>
      </c>
      <c r="F51" s="174">
        <v>43821</v>
      </c>
      <c r="G51" s="157">
        <f t="shared" ref="G51:G107" si="3">IF(AND(E51&lt;&gt;"",F51&lt;&gt;""),((F51-E51)/30),"")</f>
        <v>11.233333333333333</v>
      </c>
      <c r="H51" s="119" t="s">
        <v>2689</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2680</v>
      </c>
      <c r="C52" s="111" t="s">
        <v>31</v>
      </c>
      <c r="D52" s="118" t="s">
        <v>2686</v>
      </c>
      <c r="E52" s="174">
        <v>43484</v>
      </c>
      <c r="F52" s="174">
        <v>43821</v>
      </c>
      <c r="G52" s="157">
        <f t="shared" si="3"/>
        <v>11.233333333333333</v>
      </c>
      <c r="H52" s="119" t="s">
        <v>2690</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2681</v>
      </c>
      <c r="C53" s="111" t="s">
        <v>32</v>
      </c>
      <c r="D53" s="118" t="s">
        <v>2687</v>
      </c>
      <c r="E53" s="174">
        <v>43497</v>
      </c>
      <c r="F53" s="174">
        <v>44074</v>
      </c>
      <c r="G53" s="157">
        <f t="shared" si="3"/>
        <v>19.233333333333334</v>
      </c>
      <c r="H53" s="119" t="s">
        <v>2691</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2680</v>
      </c>
      <c r="C54" s="111" t="s">
        <v>31</v>
      </c>
      <c r="D54" s="110" t="s">
        <v>2692</v>
      </c>
      <c r="E54" s="142">
        <v>43922</v>
      </c>
      <c r="F54" s="142">
        <v>44165</v>
      </c>
      <c r="G54" s="157">
        <f t="shared" si="3"/>
        <v>8.1</v>
      </c>
      <c r="H54" s="113" t="s">
        <v>2693</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2681</v>
      </c>
      <c r="C55" s="111" t="s">
        <v>32</v>
      </c>
      <c r="D55" s="118" t="s">
        <v>2682</v>
      </c>
      <c r="E55" s="142">
        <v>43556</v>
      </c>
      <c r="F55" s="142">
        <v>43738</v>
      </c>
      <c r="G55" s="157">
        <f t="shared" si="3"/>
        <v>6.0666666666666664</v>
      </c>
      <c r="H55" s="119" t="s">
        <v>2691</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2681</v>
      </c>
      <c r="C56" s="111" t="s">
        <v>32</v>
      </c>
      <c r="D56" s="118" t="s">
        <v>2699</v>
      </c>
      <c r="E56" s="142">
        <v>43891</v>
      </c>
      <c r="F56" s="142">
        <v>44074</v>
      </c>
      <c r="G56" s="157">
        <f t="shared" si="3"/>
        <v>6.1</v>
      </c>
      <c r="H56" s="119" t="s">
        <v>2691</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2694</v>
      </c>
      <c r="E114" s="142">
        <v>43890</v>
      </c>
      <c r="F114" s="142">
        <v>44196</v>
      </c>
      <c r="G114" s="157">
        <f>IF(AND(E114&lt;&gt;"",F114&lt;&gt;""),((F114-E114)/30),"")</f>
        <v>10.199999999999999</v>
      </c>
      <c r="H114" s="119" t="s">
        <v>2695</v>
      </c>
      <c r="I114" s="118" t="s">
        <v>110</v>
      </c>
      <c r="J114" s="118" t="s">
        <v>782</v>
      </c>
      <c r="K114" s="120">
        <v>1673340571</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92041795.079999998</v>
      </c>
      <c r="F185" s="92"/>
      <c r="G185" s="93"/>
      <c r="H185" s="88"/>
      <c r="I185" s="90" t="s">
        <v>2627</v>
      </c>
      <c r="J185" s="163">
        <f>+SUM(M179:M183)</f>
        <v>0.02</v>
      </c>
      <c r="K185" s="234" t="s">
        <v>2628</v>
      </c>
      <c r="L185" s="234"/>
      <c r="M185" s="94">
        <f>+J185*(SUM(K20:K35))</f>
        <v>46020897.539999999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2696</v>
      </c>
      <c r="D212" s="21"/>
      <c r="G212" s="27" t="s">
        <v>2621</v>
      </c>
      <c r="H212" s="145" t="s">
        <v>2700</v>
      </c>
      <c r="J212" s="27" t="s">
        <v>2623</v>
      </c>
      <c r="K212" s="144"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Fernando Correa</cp:lastModifiedBy>
  <cp:lastPrinted>2020-11-20T15:12:35Z</cp:lastPrinted>
  <dcterms:created xsi:type="dcterms:W3CDTF">2020-10-14T21:57:42Z</dcterms:created>
  <dcterms:modified xsi:type="dcterms:W3CDTF">2020-12-28T23:49:07Z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