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<sst xmlns="http://schemas.openxmlformats.org/spreadsheetml/2006/main" count="3093" uniqueCount="2700">
  <si>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</si>
  <si>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</si>
  <si>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</si>
  <si>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</si>
  <si>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</si>
  <si>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</si>
  <si>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</si>
  <si>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</si>
  <si>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</si>
  <si>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</si>
  <si>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</si>
  <si>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</si>
  <si>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</si>
  <si>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</si>
  <si>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</si>
  <si>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</si>
  <si>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</si>
  <si>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</si>
  <si>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</si>
  <si>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</si>
  <si>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</si>
  <si>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</si>
  <si>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</si>
  <si>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</si>
  <si>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</si>
  <si>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</si>
  <si>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</si>
  <si>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</si>
  <si>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</si>
  <si>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</si>
  <si>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</si>
  <si>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</si>
  <si>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</si>
  <si>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</si>
  <si>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</si>
  <si>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</si>
  <si>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</si>
  <si>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</si>
  <si>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</si>
  <si>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</si>
  <si>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</si>
  <si>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</si>
  <si>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</si>
  <si>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</si>
  <si>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</si>
  <si>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</si>
  <si>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</si>
  <si>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</si>
  <si>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</si>
  <si>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</si>
  <si>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</si>
  <si>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</si>
  <si>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</si>
  <si>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</si>
  <si>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</si>
  <si>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</si>
  <si>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</si>
  <si>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</si>
  <si>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</si>
  <si>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</si>
  <si>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</si>
  <si>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</si>
  <si>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</si>
  <si>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</si>
  <si>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</si>
  <si>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</si>
  <si>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</si>
  <si>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</si>
  <si>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</si>
  <si>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</si>
  <si>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</si>
  <si>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</si>
  <si>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</si>
  <si>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</si>
  <si>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</si>
  <si>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</si>
  <si>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</si>
  <si>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</si>
  <si>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</si>
  <si>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</si>
  <si>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</si>
  <si>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</si>
  <si>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</si>
  <si>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</si>
  <si>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</si>
  <si>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</si>
  <si>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</si>
  <si>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</si>
  <si>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</si>
  <si>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</si>
  <si>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</si>
  <si>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</si>
  <si>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</si>
  <si>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</si>
  <si>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</si>
  <si>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</si>
  <si>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</si>
  <si>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</si>
  <si>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</si>
  <si>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</si>
  <si>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</si>
  <si>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</si>
  <si>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</si>
  <si>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</si>
  <si>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</si>
  <si>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</si>
  <si>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</si>
  <si>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</si>
  <si>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</si>
  <si>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</si>
  <si>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</si>
  <si>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</si>
  <si>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</si>
  <si>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</si>
  <si>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</si>
  <si>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</si>
  <si>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</si>
  <si>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</si>
  <si>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</si>
  <si>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</si>
  <si>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</si>
  <si>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</si>
  <si>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</si>
  <si>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</si>
  <si>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</si>
  <si>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</si>
  <si>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</si>
  <si>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</si>
  <si>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</si>
  <si>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</si>
  <si>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</si>
  <si>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</si>
  <si>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</si>
  <si>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</si>
  <si>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</si>
  <si>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</si>
  <si>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</si>
  <si>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</si>
  <si>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</si>
  <si>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</si>
  <si>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</si>
  <si>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</si>
  <si>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</si>
  <si>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</si>
  <si>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</si>
  <si>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</si>
  <si>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</si>
  <si>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</si>
  <si>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</si>
  <si>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</si>
  <si>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</si>
  <si>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</si>
  <si>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</si>
  <si>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</si>
  <si>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</si>
  <si>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</si>
  <si>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</si>
  <si>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</si>
  <si>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</si>
  <si>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</si>
  <si>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</si>
  <si>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</si>
  <si>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</si>
  <si>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</si>
  <si>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</si>
  <si>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</si>
  <si>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</si>
  <si>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</si>
  <si>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</si>
  <si>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</si>
  <si>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</si>
  <si>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</si>
  <si>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</si>
  <si>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</si>
  <si>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</si>
  <si>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</si>
  <si>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</si>
  <si>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</si>
  <si>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</si>
  <si>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</si>
  <si>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</si>
  <si>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</si>
  <si>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</si>
  <si>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</si>
  <si>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</si>
  <si>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</si>
  <si>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</si>
  <si>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</si>
  <si>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</si>
  <si>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</si>
  <si>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</si>
  <si>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</si>
  <si>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</si>
  <si>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</si>
  <si>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</si>
  <si>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</si>
  <si>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</si>
  <si>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</si>
  <si>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</si>
  <si>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</si>
  <si>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</si>
  <si>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</si>
  <si>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</si>
  <si>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</si>
  <si>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</si>
  <si>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</si>
  <si>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</si>
  <si>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</si>
  <si>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</si>
  <si>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</si>
  <si>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</si>
  <si>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</si>
  <si>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</si>
  <si>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</si>
  <si>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</si>
  <si>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</si>
  <si>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</si>
  <si>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</si>
  <si>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</si>
  <si>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</si>
  <si>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</si>
  <si>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</si>
  <si>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</si>
  <si>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</si>
  <si>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</si>
  <si>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</si>
  <si>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</si>
  <si>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</si>
  <si>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</si>
  <si>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</si>
  <si>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</si>
  <si>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</si>
  <si>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</si>
  <si>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</si>
  <si>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</si>
  <si>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</si>
  <si>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</si>
  <si>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</si>
  <si>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</si>
  <si>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</si>
  <si>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</si>
  <si>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</si>
  <si>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</si>
  <si>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</si>
  <si>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</si>
  <si>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</si>
  <si>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</si>
  <si>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</si>
  <si>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</si>
  <si>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</si>
  <si>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</si>
  <si>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</si>
  <si>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</si>
  <si>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</si>
  <si>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</si>
  <si>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</si>
  <si>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</si>
  <si>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</si>
  <si>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</si>
  <si>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</si>
  <si>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</si>
  <si>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</si>
  <si>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</si>
  <si>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</si>
  <si>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</si>
  <si>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</si>
  <si>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</si>
  <si>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</si>
  <si>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</si>
  <si>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</si>
  <si>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</si>
  <si>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</si>
  <si>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</si>
  <si>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</si>
  <si>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</si>
  <si>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</si>
  <si>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</si>
  <si>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</si>
  <si>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</si>
  <si>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</si>
  <si>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</si>
  <si>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</si>
  <si>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</si>
  <si>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</si>
  <si>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</si>
  <si>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</si>
  <si>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</si>
  <si>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</si>
  <si>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</si>
  <si>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</si>
  <si>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</si>
  <si>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</si>
  <si>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</si>
  <si>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</si>
  <si>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</si>
  <si>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</si>
  <si>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</si>
  <si>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</si>
  <si>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</si>
  <si>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</si>
  <si>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</si>
  <si>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</si>
  <si>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</si>
  <si>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</si>
  <si>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</si>
  <si>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</si>
  <si>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</si>
  <si>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</si>
  <si>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</si>
  <si>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</si>
  <si>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</si>
  <si>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</si>
  <si>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</si>
  <si>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</si>
  <si>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</si>
  <si>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</si>
  <si>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</si>
  <si>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</si>
  <si>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</si>
  <si>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</si>
  <si>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</si>
  <si>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</si>
  <si>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</si>
  <si>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</si>
  <si>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</si>
  <si>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</si>
  <si>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</si>
  <si>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</si>
  <si>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</si>
  <si>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</si>
  <si>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</si>
  <si>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</si>
  <si>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</si>
  <si>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</si>
  <si>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</si>
  <si>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</si>
  <si>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</si>
  <si>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</si>
  <si>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</si>
  <si>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</si>
  <si>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</si>
  <si>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</si>
  <si>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</si>
  <si>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</si>
  <si>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</si>
  <si>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</si>
  <si>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</si>
  <si>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</si>
  <si>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</si>
  <si>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</si>
  <si>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</si>
  <si>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</si>
  <si>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</si>
  <si>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</si>
  <si>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</si>
  <si>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</si>
  <si>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</si>
  <si>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</si>
  <si>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</si>
  <si>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</si>
  <si>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</si>
  <si>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</si>
  <si>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</si>
  <si>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</si>
  <si>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</si>
  <si>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</si>
  <si>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</si>
  <si>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</si>
  <si>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</si>
  <si>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</si>
  <si>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</si>
  <si>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</si>
  <si>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</si>
  <si>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</si>
  <si>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</si>
  <si>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</si>
  <si>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</si>
  <si>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</si>
  <si>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</si>
  <si>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</si>
  <si>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</si>
  <si>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</si>
  <si>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</si>
  <si>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</si>
  <si>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</si>
  <si>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</si>
  <si>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</si>
  <si>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</si>
  <si>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</si>
  <si>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</si>
  <si>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</si>
  <si>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</si>
  <si>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</si>
  <si>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</si>
  <si>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</si>
  <si>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</si>
  <si>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</si>
  <si>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</si>
  <si>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</si>
  <si>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</si>
  <si>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</si>
  <si>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</si>
  <si>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</si>
  <si>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</si>
  <si>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</si>
  <si>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</si>
  <si>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</si>
  <si>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</si>
  <si>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</si>
  <si>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</si>
  <si>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</si>
  <si>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</si>
  <si>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</si>
  <si>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</si>
  <si>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</si>
  <si>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</si>
  <si>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</si>
  <si>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</si>
  <si>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</si>
  <si>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</si>
  <si>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</si>
  <si>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</si>
  <si>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</si>
  <si>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</si>
  <si>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</si>
  <si>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</si>
  <si>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</si>
  <si>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</si>
  <si>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</si>
  <si>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</si>
  <si>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</si>
  <si>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</si>
  <si>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</si>
  <si>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</si>
  <si>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</si>
  <si>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</si>
  <si>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</si>
  <si>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</si>
  <si>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</si>
  <si>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</si>
  <si>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</si>
  <si>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</si>
  <si>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</si>
  <si>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</si>
  <si>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</si>
  <si>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</si>
  <si>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</si>
  <si>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</si>
  <si>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</si>
  <si>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</si>
  <si>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</si>
  <si>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</si>
  <si>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</si>
  <si>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</si>
  <si>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</si>
  <si>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</si>
  <si>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</si>
  <si>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</si>
  <si>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</si>
  <si>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</si>
  <si>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</si>
  <si>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</si>
  <si>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</si>
  <si>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</si>
  <si>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</si>
  <si>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</si>
  <si>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</si>
  <si>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</si>
  <si>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</si>
  <si>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</si>
  <si>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</si>
  <si>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</si>
  <si>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</si>
  <si>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</si>
  <si>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</si>
  <si>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</si>
  <si>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</si>
  <si>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</si>
  <si>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</si>
  <si>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</si>
  <si>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</si>
  <si>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</si>
  <si>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</si>
  <si>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</si>
  <si>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</si>
  <si>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</si>
  <si>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</si>
  <si>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</si>
  <si>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</si>
  <si>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</si>
  <si>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</si>
  <si>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</si>
  <si>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</si>
  <si>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</si>
  <si>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</si>
  <si>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</si>
  <si>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</si>
  <si>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</si>
  <si>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</si>
  <si>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</si>
  <si>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</si>
  <si>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</si>
  <si>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</si>
  <si>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</si>
  <si>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</si>
  <si>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</si>
  <si>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</si>
  <si>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</si>
  <si>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</si>
  <si>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</si>
  <si>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</si>
  <si>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</si>
  <si>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</si>
  <si>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</si>
  <si>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</si>
  <si>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</si>
  <si>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</si>
  <si>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</si>
  <si>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</si>
  <si>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</si>
  <si>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</si>
  <si>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</si>
  <si>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</si>
  <si>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</si>
  <si>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</si>
  <si>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</si>
  <si>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</si>
  <si>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</si>
  <si>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</si>
  <si>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</si>
  <si>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</si>
  <si>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</si>
  <si>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</si>
  <si>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</si>
  <si>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</si>
  <si>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</si>
  <si>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</si>
  <si>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</si>
  <si>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</si>
  <si>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</si>
  <si>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</si>
  <si>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</si>
  <si>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</si>
  <si>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</si>
  <si>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</si>
  <si>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</si>
  <si>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</si>
  <si>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</si>
  <si>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</si>
  <si>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</si>
  <si>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</si>
  <si>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</si>
  <si>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</si>
  <si>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</si>
  <si>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</si>
  <si>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</si>
  <si>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</si>
  <si>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</si>
  <si>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</si>
  <si>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</si>
  <si>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</si>
  <si>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</si>
  <si>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</si>
  <si>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</si>
  <si>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</si>
  <si>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</si>
  <si>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</si>
  <si>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</si>
  <si>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</si>
  <si>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</si>
  <si>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</si>
  <si>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</si>
  <si>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</si>
  <si>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</si>
  <si>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</si>
  <si>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</si>
  <si>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</si>
  <si>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</si>
  <si>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</si>
  <si>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</si>
  <si>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</si>
  <si>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</si>
  <si>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</si>
  <si>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</si>
  <si>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</si>
  <si>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</si>
  <si>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</si>
  <si>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</si>
  <si>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</si>
  <si>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</si>
  <si>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</si>
  <si>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</si>
  <si>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</si>
  <si>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</si>
  <si>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</si>
  <si>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</si>
  <si>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</si>
  <si>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</si>
  <si>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</si>
  <si>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</si>
  <si>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</si>
  <si>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</si>
  <si>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</si>
  <si>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</si>
  <si>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</si>
  <si>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</si>
  <si>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</si>
  <si>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</si>
  <si>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</si>
  <si>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</si>
  <si>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</si>
  <si>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</si>
  <si>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</si>
  <si>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</si>
  <si>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</si>
  <si>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</si>
  <si>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</si>
  <si>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</si>
  <si>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</si>
  <si>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</si>
  <si>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</si>
  <si>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</si>
  <si>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</si>
  <si>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</si>
  <si>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</si>
  <si>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</si>
  <si>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</si>
  <si>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</si>
  <si>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</si>
  <si>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</si>
  <si>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</si>
  <si>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</si>
  <si>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</si>
  <si>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</si>
  <si>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</si>
  <si>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</si>
  <si>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</si>
  <si>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</si>
  <si>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</si>
  <si>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</si>
  <si>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</si>
  <si>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</si>
  <si>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</si>
  <si>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</si>
  <si>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</si>
  <si>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</si>
  <si>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</si>
  <si>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</si>
  <si>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</si>
  <si>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</si>
  <si>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</si>
  <si>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</si>
  <si>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</si>
  <si>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</si>
  <si>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</si>
  <si>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</si>
  <si>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</si>
  <si>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</si>
  <si>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</si>
  <si>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</si>
  <si>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</si>
  <si>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</si>
  <si>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</si>
  <si>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</si>
  <si>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</si>
  <si>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</si>
  <si>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</si>
  <si>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</si>
  <si>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</si>
  <si>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</si>
  <si>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</si>
  <si>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</si>
  <si>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</si>
  <si>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</si>
  <si>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</si>
  <si>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</si>
  <si>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</si>
  <si>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</si>
  <si>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</si>
  <si>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</si>
  <si>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</si>
  <si>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</si>
  <si>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</si>
  <si>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</si>
  <si>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</si>
  <si>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</si>
  <si>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</si>
  <si>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</si>
  <si>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</si>
  <si>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</si>
  <si>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</si>
  <si>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</si>
  <si>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</si>
  <si>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</si>
  <si>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</si>
  <si>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</si>
  <si>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</si>
  <si>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</si>
  <si>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</si>
  <si>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</si>
  <si>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</si>
  <si>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</si>
  <si>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</si>
  <si>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</si>
  <si>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</si>
  <si>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</si>
  <si>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</si>
  <si>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</si>
  <si>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</si>
  <si>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</si>
  <si>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</si>
  <si>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</si>
  <si>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</si>
  <si>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</si>
  <si>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</si>
  <si>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</si>
  <si>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</si>
  <si>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</si>
  <si>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</si>
  <si>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</si>
  <si>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</si>
  <si>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</si>
  <si>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</si>
  <si>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</si>
  <si>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</si>
  <si>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</si>
  <si>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</si>
  <si>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</si>
  <si>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</si>
  <si>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</si>
  <si>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</si>
  <si>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</si>
  <si>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</si>
  <si>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</si>
  <si>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</si>
  <si>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</si>
  <si>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</si>
  <si>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</si>
  <si>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</si>
  <si>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</si>
  <si>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</si>
  <si>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</si>
  <si>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</si>
  <si>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</si>
  <si>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</si>
  <si>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</si>
  <si>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</si>
  <si>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</si>
  <si>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</si>
  <si>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</si>
  <si>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</si>
  <si>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</si>
  <si>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</si>
  <si>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</si>
  <si>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</si>
  <si>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</si>
  <si>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</si>
  <si>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</si>
  <si>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</si>
  <si>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</si>
  <si>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</si>
  <si>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</si>
  <si>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</si>
  <si>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</si>
  <si>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</si>
  <si>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</si>
  <si>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</si>
  <si>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</si>
  <si>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</si>
  <si>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</si>
  <si>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</si>
  <si>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</si>
  <si>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</si>
  <si>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</si>
  <si>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</si>
  <si>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</si>
  <si>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</si>
  <si>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</si>
  <si>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</si>
  <si>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</si>
  <si>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</si>
  <si>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</si>
  <si>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</si>
  <si>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</si>
  <si>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</si>
  <si>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</si>
  <si>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</si>
  <si>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</si>
  <si>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</si>
  <si>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</si>
  <si>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</si>
  <si>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</si>
  <si>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</si>
  <si>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</si>
  <si>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</si>
  <si>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</si>
  <si>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</si>
  <si>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</si>
  <si>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</si>
  <si>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</si>
  <si>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</si>
  <si>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</si>
  <si>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</si>
  <si>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</si>
  <si>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</si>
  <si>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</si>
  <si>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</si>
  <si>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</si>
  <si>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</si>
  <si>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</si>
  <si>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</si>
  <si>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</si>
  <si>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</si>
  <si>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</si>
  <si>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</si>
  <si>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</si>
  <si>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</si>
  <si>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</si>
  <si>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</si>
  <si>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</si>
  <si>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</si>
  <si>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</si>
  <si>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</si>
  <si>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</si>
  <si>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</si>
  <si>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</si>
  <si>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</si>
  <si>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</si>
  <si>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</si>
  <si>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</si>
  <si>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</si>
  <si>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</si>
  <si>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</si>
  <si>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</si>
  <si>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</si>
  <si>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</si>
  <si>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</si>
  <si>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</si>
  <si>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</si>
  <si>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</si>
  <si>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</si>
  <si>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</si>
  <si>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</si>
  <si>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</si>
  <si>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</si>
  <si>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</si>
  <si>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</si>
  <si>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</si>
  <si>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</si>
  <si>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</si>
  <si>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</si>
  <si>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</si>
  <si>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</si>
  <si>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</si>
  <si>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</si>
  <si>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</si>
  <si>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</si>
  <si>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</si>
  <si>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</si>
  <si>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</si>
  <si>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</si>
  <si>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</si>
  <si>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</si>
  <si>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</si>
  <si>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</si>
  <si>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</si>
  <si>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</si>
  <si>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</si>
  <si>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</si>
  <si>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</si>
  <si>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</si>
  <si>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</si>
  <si>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</si>
  <si>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</si>
  <si>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</si>
  <si>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</si>
  <si>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</si>
  <si>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</si>
  <si>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</si>
  <si>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</si>
  <si>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</si>
  <si>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</si>
  <si>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</si>
  <si>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</si>
  <si>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</si>
  <si>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</si>
  <si>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</si>
  <si>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</si>
  <si>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</si>
  <si>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</si>
  <si>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</si>
  <si>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</si>
  <si>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</si>
  <si>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</si>
  <si>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</si>
  <si>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</si>
  <si>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</si>
  <si>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</si>
  <si>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</si>
  <si>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</si>
  <si>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</si>
  <si>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</si>
  <si>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</si>
  <si>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</si>
  <si>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</si>
  <si>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</si>
  <si>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</si>
  <si>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</si>
  <si>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</si>
  <si>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</si>
  <si>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</si>
  <si>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</si>
  <si>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</si>
  <si>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</si>
  <si>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</si>
  <si>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</si>
  <si>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</si>
  <si>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</si>
  <si>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</si>
  <si>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</si>
  <si>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</si>
  <si>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</si>
  <si>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</si>
  <si>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</si>
  <si>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</si>
  <si>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</si>
  <si>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</si>
  <si>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</si>
  <si>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</si>
  <si>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</si>
  <si>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</si>
  <si>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</si>
  <si>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</si>
  <si>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</si>
  <si>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</si>
  <si>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</si>
  <si>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</si>
  <si>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</si>
  <si>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</si>
  <si>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</si>
  <si>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</si>
  <si>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</si>
  <si>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</si>
  <si>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</si>
  <si>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</si>
  <si>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</si>
  <si>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</si>
  <si>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</si>
  <si>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</si>
  <si>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</si>
  <si>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</si>
  <si>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</si>
  <si>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</si>
  <si>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</si>
  <si>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</si>
  <si>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</si>
  <si>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</si>
  <si>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</si>
  <si>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</si>
  <si>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</si>
  <si>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</si>
  <si>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</si>
  <si>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</si>
  <si>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</si>
  <si>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</si>
  <si>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</si>
  <si>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</si>
  <si>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</si>
  <si>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</si>
  <si>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</si>
  <si>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</si>
  <si>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</si>
  <si>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</si>
  <si>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</si>
  <si>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</si>
  <si>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</si>
  <si>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</si>
  <si>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</si>
  <si>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</si>
  <si>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</si>
  <si>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</si>
  <si>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</si>
  <si>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</si>
  <si>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</si>
  <si>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</si>
  <si>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</si>
  <si>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</si>
  <si>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</si>
  <si>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</si>
  <si>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</si>
  <si>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</si>
  <si>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</si>
  <si>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</si>
  <si>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</si>
  <si>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</si>
  <si>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</si>
  <si>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</si>
  <si>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</si>
  <si>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</si>
  <si>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</si>
  <si>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</si>
  <si>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</si>
  <si>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</si>
  <si>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</si>
  <si>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</si>
  <si>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</si>
  <si>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</si>
  <si>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</si>
  <si>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</si>
  <si>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</si>
  <si>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</si>
  <si>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</si>
  <si>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</si>
  <si>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</si>
  <si>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</si>
  <si>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</si>
  <si>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</si>
  <si>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</si>
  <si>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</si>
  <si>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</si>
  <si>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</si>
  <si>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</si>
  <si>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</si>
  <si>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</si>
  <si>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</si>
  <si>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</si>
  <si>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</si>
  <si>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</si>
  <si>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</si>
  <si>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</si>
  <si>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</si>
  <si>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</si>
  <si>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</si>
  <si>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</si>
  <si>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</si>
  <si>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</si>
  <si>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</si>
  <si>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</si>
  <si>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</si>
  <si>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</si>
  <si>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</si>
  <si>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</si>
  <si>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</si>
  <si>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</si>
  <si>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</si>
  <si>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</si>
  <si>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</si>
  <si>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</si>
  <si>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</si>
  <si>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</si>
  <si>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</si>
  <si>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</si>
  <si>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</si>
  <si>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</si>
  <si>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</si>
  <si>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</si>
  <si>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</si>
  <si>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</si>
  <si>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</si>
  <si>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</si>
  <si>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</si>
  <si>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</si>
  <si>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</si>
  <si>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</si>
  <si>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</si>
  <si>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</si>
  <si>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</si>
  <si>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</si>
  <si>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</si>
  <si>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</si>
  <si>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</si>
  <si>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</si>
  <si>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</si>
  <si>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</si>
  <si>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</si>
  <si>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</si>
  <si>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</si>
  <si>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</si>
  <si>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</si>
  <si>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</si>
  <si>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</si>
  <si>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</si>
  <si>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</si>
  <si>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</si>
  <si>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</si>
  <si>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</si>
  <si>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</si>
  <si>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</si>
  <si>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</si>
  <si>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</si>
  <si>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</si>
  <si>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</si>
  <si>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</si>
  <si>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</si>
  <si>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</si>
  <si>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</si>
  <si>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</si>
  <si>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</si>
  <si>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</si>
  <si>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</si>
  <si>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</si>
  <si>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</si>
  <si>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</si>
  <si>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</si>
  <si>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</si>
  <si>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</si>
  <si>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</si>
  <si>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</si>
  <si>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</si>
  <si>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</si>
  <si>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</si>
  <si>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</si>
  <si>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</si>
  <si>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</si>
  <si>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</si>
  <si>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</si>
  <si>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</si>
  <si>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</si>
  <si>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</si>
  <si>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</si>
  <si>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</si>
  <si>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</si>
  <si>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</si>
  <si>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</si>
  <si>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</si>
  <si>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</si>
  <si>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</si>
  <si>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</si>
  <si>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</si>
  <si>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</si>
  <si>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</si>
  <si>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</si>
  <si>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</si>
  <si>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</si>
  <si>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</si>
  <si>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</si>
  <si>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</si>
  <si>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</si>
  <si>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</si>
  <si>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</si>
  <si>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</si>
  <si>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</si>
  <si>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</si>
  <si>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</si>
  <si>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</si>
  <si>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</si>
  <si>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</si>
  <si>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</si>
  <si>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</si>
  <si>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</si>
  <si>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</si>
  <si>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</si>
  <si>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</si>
  <si>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</si>
  <si>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</si>
  <si>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</si>
  <si>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</si>
  <si>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</si>
  <si>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</si>
  <si>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</si>
  <si>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</si>
  <si>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</si>
  <si>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</si>
  <si>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</si>
  <si>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</si>
  <si>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</si>
  <si>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</si>
  <si>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</si>
  <si>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</si>
  <si>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</si>
  <si>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</si>
  <si>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</si>
  <si>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</si>
  <si>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</si>
  <si>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</si>
  <si>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</si>
  <si>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</si>
  <si>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</si>
  <si>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</si>
  <si>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</si>
  <si>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</si>
  <si>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</si>
  <si>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</si>
  <si>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</si>
  <si>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</si>
  <si>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</si>
  <si>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</si>
  <si>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</si>
  <si>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</si>
  <si>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</si>
  <si>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</si>
  <si>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</si>
  <si>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</si>
  <si>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</si>
  <si>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</si>
  <si>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</si>
  <si>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</si>
  <si>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</si>
  <si>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</si>
  <si>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</si>
  <si>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</si>
  <si>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</si>
  <si>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</si>
  <si>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</si>
  <si>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</si>
  <si>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</si>
  <si>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</si>
  <si>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</si>
  <si>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</si>
  <si>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</si>
  <si>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</si>
  <si>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</si>
  <si>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</si>
  <si>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</si>
  <si>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</si>
  <si>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</si>
  <si>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</si>
  <si>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</si>
  <si>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</si>
  <si>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</si>
  <si>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</si>
  <si>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</si>
  <si>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</si>
  <si>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</si>
  <si>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</si>
  <si>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</si>
  <si>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</si>
  <si>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</si>
  <si>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</si>
  <si>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</si>
  <si>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</si>
  <si>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</si>
  <si>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</si>
  <si>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</si>
  <si>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</si>
  <si>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</si>
  <si>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</si>
  <si>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</si>
  <si>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</si>
  <si>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</si>
  <si>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</si>
  <si>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</si>
  <si>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</si>
  <si>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</si>
  <si>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</si>
  <si>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</si>
  <si>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</si>
  <si>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</si>
  <si>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</si>
  <si>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</si>
  <si>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</si>
  <si>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</si>
  <si>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</si>
  <si>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</si>
  <si>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</si>
  <si>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</si>
  <si>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</si>
  <si>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</si>
  <si>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</si>
  <si>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</si>
  <si>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</si>
  <si>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</si>
  <si>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</si>
  <si>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</si>
  <si>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</si>
  <si>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</si>
  <si>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</si>
  <si>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</si>
  <si>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</si>
  <si>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</si>
  <si>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</si>
  <si>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</si>
  <si>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</si>
  <si>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</si>
  <si>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</si>
  <si>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</si>
  <si>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</si>
  <si>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</si>
  <si>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</si>
  <si>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</si>
  <si>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</si>
  <si>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</si>
  <si>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</si>
  <si>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</si>
  <si>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</si>
  <si>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</si>
  <si>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</si>
  <si>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</si>
  <si>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</si>
  <si>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</si>
  <si>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</si>
  <si>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</si>
  <si>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</si>
  <si>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</si>
  <si>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</si>
  <si>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</si>
  <si>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</si>
  <si>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</si>
  <si>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</si>
  <si>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</si>
  <si>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</si>
  <si>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</si>
  <si>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</si>
  <si>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</si>
  <si>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</si>
  <si>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</si>
  <si>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</si>
  <si>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</si>
  <si>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</si>
  <si>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</si>
  <si>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</si>
  <si>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</si>
  <si>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</si>
  <si>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</si>
  <si>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</si>
  <si>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</si>
  <si>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</si>
  <si>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</si>
  <si>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</si>
  <si>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</si>
  <si>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</si>
  <si>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</si>
  <si>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</si>
  <si>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</si>
  <si>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</si>
  <si>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</si>
  <si>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</si>
  <si>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</si>
  <si>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</si>
  <si>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</si>
  <si>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</si>
  <si>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</si>
  <si>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</si>
  <si>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</si>
  <si>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</si>
  <si>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</si>
  <si>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</si>
  <si>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</si>
  <si>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</si>
  <si>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</si>
  <si>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</si>
  <si>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</si>
  <si>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</si>
  <si>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</si>
  <si>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</si>
  <si>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</si>
  <si>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</si>
  <si>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</si>
  <si>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</si>
  <si>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</si>
  <si>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</si>
  <si>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</si>
  <si>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</si>
  <si>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</si>
  <si>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</si>
  <si>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</si>
  <si>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</si>
  <si>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</si>
  <si>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</si>
  <si>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</si>
  <si>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</si>
  <si>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</si>
  <si>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</si>
  <si>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</si>
  <si>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</si>
  <si>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</si>
  <si>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</si>
  <si>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</si>
  <si>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</si>
  <si>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</si>
  <si>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</si>
  <si>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</si>
  <si>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</si>
  <si>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</si>
  <si>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</si>
  <si>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</si>
  <si>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</si>
  <si>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</si>
  <si>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</si>
  <si>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</si>
  <si>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</si>
  <si>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</si>
  <si>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</si>
  <si>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</si>
  <si>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</si>
  <si>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</si>
  <si>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</si>
  <si>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</si>
  <si>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</si>
  <si>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</si>
  <si>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</si>
  <si>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</si>
  <si>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</si>
  <si>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</si>
  <si>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</si>
  <si>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</si>
  <si>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</si>
  <si>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</si>
  <si>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</si>
  <si>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</si>
  <si>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</si>
  <si>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</si>
  <si>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</si>
  <si>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</si>
  <si>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</si>
  <si>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</si>
  <si>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</si>
  <si>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</si>
  <si>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</si>
  <si>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</si>
  <si>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</si>
  <si>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</si>
  <si>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</si>
  <si>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</si>
  <si>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</si>
  <si>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</si>
  <si>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</si>
  <si>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</si>
  <si>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</si>
  <si>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</si>
  <si>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</si>
  <si>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</si>
  <si>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</si>
  <si>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</si>
  <si>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</si>
  <si>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</si>
  <si>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</si>
  <si>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</si>
  <si>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</si>
  <si>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</si>
  <si>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</si>
  <si>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</si>
  <si>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</si>
  <si>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</si>
  <si>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</si>
  <si>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</si>
  <si>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</si>
  <si>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</si>
  <si>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</si>
  <si>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</si>
  <si>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</si>
  <si>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</si>
  <si>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</si>
  <si>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</si>
  <si>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</si>
  <si>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</si>
  <si>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</si>
  <si>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</si>
  <si>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</si>
  <si>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</si>
  <si>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</si>
  <si>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</si>
  <si>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</si>
  <si>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</si>
  <si>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</si>
  <si>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</si>
  <si>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</si>
  <si>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</si>
  <si>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</si>
  <si>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</si>
  <si>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</si>
  <si>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</si>
  <si>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</si>
  <si>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</si>
  <si>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</si>
  <si>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</si>
  <si>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</si>
  <si>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</si>
  <si>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</si>
  <si>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</si>
  <si>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</si>
  <si>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</si>
  <si>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</si>
  <si>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</si>
  <si>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</si>
  <si>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</si>
  <si>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</si>
  <si>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</si>
  <si>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</si>
  <si>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</si>
  <si>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</si>
  <si>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</si>
  <si>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</si>
  <si>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</si>
  <si>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</si>
  <si>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</si>
  <si>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</si>
  <si>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</si>
  <si>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</si>
  <si>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</si>
  <si>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</si>
  <si>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</si>
  <si>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</si>
  <si>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</si>
  <si>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</si>
  <si>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</si>
  <si>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</si>
  <si>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</si>
  <si>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</si>
  <si>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</si>
  <si>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</si>
  <si>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</si>
  <si>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</si>
  <si>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</si>
  <si>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</si>
  <si>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</si>
  <si>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</si>
  <si>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</si>
  <si>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</si>
  <si>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</si>
  <si>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</si>
  <si>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</si>
  <si>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</si>
  <si>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</si>
  <si>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</si>
  <si>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</si>
  <si>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</si>
  <si>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</si>
  <si>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</si>
  <si>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</si>
  <si>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</si>
  <si>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</si>
  <si>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</si>
  <si>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</si>
  <si>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</si>
  <si>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</si>
  <si>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</si>
  <si>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</si>
  <si>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</si>
  <si>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</si>
  <si>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</si>
  <si>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</si>
  <si>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</si>
  <si>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</si>
  <si>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</si>
  <si>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</si>
  <si>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</si>
  <si>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</si>
  <si>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</si>
  <si>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</si>
  <si>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</si>
  <si>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</si>
  <si>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</si>
  <si>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</si>
  <si>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</si>
  <si>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</si>
  <si>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</si>
  <si>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</si>
  <si>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</si>
  <si>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</si>
  <si>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</si>
  <si>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</si>
  <si>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</si>
  <si>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</si>
  <si>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</si>
  <si>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</si>
  <si>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</si>
  <si>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</si>
  <si>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</si>
  <si>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</si>
  <si>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</si>
  <si>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</si>
  <si>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</si>
  <si>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</si>
  <si>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</si>
  <si>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</si>
  <si>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</si>
  <si>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</si>
  <si>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</si>
  <si>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</si>
  <si>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</si>
  <si>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</si>
  <si>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</si>
  <si>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</si>
  <si>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</si>
  <si>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</si>
  <si>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</si>
  <si>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</si>
  <si>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</si>
  <si>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</si>
  <si>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</si>
  <si>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</si>
  <si>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</si>
  <si>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</si>
  <si>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</si>
  <si>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</si>
  <si>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</si>
  <si>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</si>
  <si>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</si>
  <si>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</si>
  <si>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</si>
  <si>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</si>
  <si>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</si>
  <si>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</si>
  <si>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</si>
  <si>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</si>
  <si>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</si>
  <si>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</si>
  <si>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</si>
  <si>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</si>
  <si>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</si>
  <si>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</si>
  <si>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</si>
  <si>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</si>
  <si>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</si>
  <si>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</si>
  <si>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</si>
  <si>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</si>
  <si>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</si>
  <si>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</si>
  <si>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</si>
  <si>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</si>
  <si>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</si>
  <si>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</si>
  <si>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</si>
  <si>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</si>
  <si>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</si>
  <si>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</si>
  <si>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</si>
  <si>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</si>
  <si>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</si>
  <si>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</si>
  <si>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</si>
  <si>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</si>
  <si>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</si>
  <si>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</si>
  <si>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</si>
  <si>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</si>
  <si>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</si>
  <si>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</si>
  <si>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</si>
  <si>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</si>
  <si>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</si>
  <si>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</si>
  <si>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</si>
  <si>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</si>
  <si>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</si>
  <si>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</si>
  <si>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</si>
  <si>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</si>
  <si>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</si>
  <si>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</si>
  <si>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</si>
  <si>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</si>
  <si>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</si>
  <si>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</si>
  <si>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</si>
  <si>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</si>
  <si>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</si>
  <si>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</si>
  <si>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</si>
  <si>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</si>
  <si>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</si>
  <si>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</si>
  <si>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</si>
  <si>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</si>
  <si>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</si>
  <si>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</si>
  <si>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</si>
  <si>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</si>
  <si>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</si>
  <si>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</si>
  <si>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</si>
  <si>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</si>
  <si>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</si>
  <si>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</si>
  <si>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</si>
  <si>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</si>
  <si>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</si>
  <si>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</si>
  <si>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</si>
  <si>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</si>
  <si>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</si>
  <si>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</si>
  <si>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</si>
  <si>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</si>
  <si>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</si>
  <si>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</si>
  <si>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</si>
  <si>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</si>
  <si>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</si>
  <si>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</si>
  <si>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</si>
  <si>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</si>
  <si>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</si>
  <si>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</si>
  <si>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</si>
  <si>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</si>
  <si>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</si>
  <si>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</si>
  <si>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</si>
  <si>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</si>
  <si>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</si>
  <si>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</si>
  <si>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</si>
  <si>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</si>
  <si>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</si>
  <si>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</si>
  <si>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</si>
  <si>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</si>
  <si>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</si>
  <si>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</si>
  <si>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</si>
  <si>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</si>
  <si>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</si>
  <si>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</si>
  <si>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</si>
  <si>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</si>
  <si>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</si>
  <si>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</si>
  <si>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</si>
  <si>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</si>
  <si>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</si>
  <si>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</si>
  <si>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</si>
  <si>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</si>
  <si>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</si>
  <si>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</si>
  <si>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</si>
  <si>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</si>
  <si>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</si>
  <si>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</si>
  <si>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</si>
  <si>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</si>
  <si>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</si>
  <si>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</si>
  <si>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</si>
  <si>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</si>
  <si>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</si>
  <si>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</si>
  <si>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</si>
  <si>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</si>
  <si>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</si>
  <si>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</si>
  <si>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</si>
  <si>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</si>
  <si>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</si>
  <si>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</si>
  <si>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</si>
  <si>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</si>
  <si>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</si>
  <si>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</si>
  <si>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</si>
  <si>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</si>
  <si>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</si>
  <si>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</si>
  <si>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</si>
  <si>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</si>
  <si>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</si>
  <si>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</si>
  <si>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</si>
  <si>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</si>
  <si>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</si>
  <si>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</si>
  <si>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</si>
  <si>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</si>
  <si>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</si>
  <si>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</si>
  <si>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</si>
  <si>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</si>
  <si>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</si>
  <si>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</si>
  <si>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</si>
  <si>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</si>
  <si>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</si>
  <si>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</si>
  <si>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</si>
  <si>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</si>
  <si>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</si>
  <si>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</si>
  <si>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</si>
  <si>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</si>
  <si>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</si>
  <si>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</si>
  <si>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</si>
  <si>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</si>
  <si>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</si>
  <si>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</si>
  <si>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</si>
  <si>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</si>
  <si>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</si>
  <si>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</si>
  <si>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</si>
  <si>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</si>
  <si>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</si>
  <si>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</si>
  <si>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</si>
  <si>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</si>
  <si>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</si>
  <si>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</si>
  <si>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</si>
  <si>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</si>
  <si>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</si>
  <si>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</si>
  <si>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</si>
  <si>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</si>
  <si>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</si>
  <si>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</si>
  <si>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</si>
  <si>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</si>
  <si>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</si>
  <si>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</si>
  <si>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</si>
  <si>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</si>
  <si>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</si>
  <si>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</si>
  <si>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</si>
  <si>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</si>
  <si>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</si>
  <si>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</si>
  <si>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</si>
  <si>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</si>
  <si>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</si>
  <si>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</si>
  <si>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</si>
  <si>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</si>
  <si>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</si>
  <si>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</si>
  <si>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</si>
  <si>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</si>
  <si>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</si>
  <si>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</si>
  <si>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</si>
  <si>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</si>
  <si>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</si>
  <si>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</si>
  <si>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</si>
  <si>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</si>
  <si>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</si>
  <si>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</si>
  <si>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</si>
  <si>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</si>
  <si>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</si>
  <si>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</si>
  <si>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</si>
  <si>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</si>
  <si>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</si>
  <si>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</si>
  <si>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</si>
  <si>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</si>
  <si>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</si>
  <si>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</si>
  <si>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</si>
  <si>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</si>
  <si>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</si>
  <si>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</si>
  <si>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</si>
  <si>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</si>
  <si>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</si>
  <si>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</si>
  <si>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</si>
  <si>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</si>
  <si>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</si>
  <si>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</si>
  <si>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</si>
  <si>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</si>
  <si>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</si>
  <si>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</si>
  <si>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</si>
  <si>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</si>
  <si>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</si>
  <si>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</si>
  <si>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</si>
  <si>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</si>
  <si>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</si>
  <si>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</si>
  <si>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</si>
  <si>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</si>
  <si>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</si>
  <si>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</si>
  <si>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</si>
  <si>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</si>
  <si>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</si>
  <si>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</si>
  <si>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</si>
  <si>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</si>
  <si>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</si>
  <si>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</si>
  <si>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</si>
  <si>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</si>
  <si>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</si>
  <si>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</si>
  <si>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</si>
  <si>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</si>
  <si>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</si>
  <si>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</si>
  <si>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</si>
  <si>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</si>
  <si>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</si>
  <si>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</si>
  <si>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</si>
  <si>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</si>
  <si>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</si>
  <si>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</si>
  <si>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</si>
  <si>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</si>
  <si>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</si>
  <si>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</si>
  <si>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</si>
  <si>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</si>
  <si>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</si>
  <si>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</si>
  <si>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</si>
  <si>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</si>
  <si>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</si>
  <si>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</si>
  <si>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</si>
  <si>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</si>
  <si>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</si>
  <si>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</si>
  <si>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</si>
  <si>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</si>
  <si>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</si>
  <si>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</si>
  <si>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</si>
  <si>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</si>
  <si>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</si>
  <si>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</si>
  <si>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</si>
  <si>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</si>
  <si>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</si>
  <si>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</si>
  <si>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</si>
  <si>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</si>
  <si>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</si>
  <si>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</si>
  <si>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</si>
  <si>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</si>
  <si>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</si>
  <si>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</si>
  <si>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</si>
  <si>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</si>
  <si>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</si>
  <si>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</si>
  <si>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</si>
  <si>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</si>
  <si>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</si>
  <si>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</si>
  <si>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</si>
  <si>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</si>
  <si>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</si>
  <si>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</si>
  <si>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</si>
  <si>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</si>
  <si>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</si>
  <si>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</si>
  <si>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</si>
  <si>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</si>
  <si>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</si>
  <si>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</si>
  <si>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</si>
  <si>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</si>
  <si>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</si>
  <si>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</si>
  <si>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</si>
  <si>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</si>
  <si>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</si>
  <si>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</si>
  <si>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</si>
  <si>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</si>
  <si>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</si>
  <si>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</si>
  <si>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</si>
  <si>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</si>
  <si>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</si>
  <si>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</si>
  <si>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</si>
  <si>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</si>
  <si>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</si>
  <si>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</si>
  <si>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</si>
  <si>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</si>
  <si>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</si>
  <si>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</si>
  <si>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</si>
  <si>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</si>
  <si>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</si>
  <si>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</si>
  <si>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</si>
  <si>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</si>
  <si>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</si>
  <si>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</si>
  <si>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</si>
  <si>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</si>
  <si>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</si>
  <si>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</si>
  <si>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</si>
  <si>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</si>
  <si>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</si>
  <si>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</si>
  <si>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</si>
  <si>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</si>
  <si>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</si>
  <si>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</si>
  <si>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</si>
  <si>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</si>
  <si>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</si>
  <si>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</si>
  <si>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</si>
  <si>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</si>
  <si>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</si>
  <si>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</si>
  <si>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</si>
  <si>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</si>
  <si>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</si>
  <si>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</si>
  <si>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</si>
  <si>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</si>
  <si>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</si>
  <si>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</si>
  <si>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</si>
  <si>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</si>
  <si>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</si>
  <si>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</si>
  <si>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</si>
  <si>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</si>
  <si>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</si>
  <si>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</si>
  <si>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</si>
  <si>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</si>
  <si>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</si>
  <si>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</si>
  <si>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</si>
  <si>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</si>
  <si>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</si>
  <si>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</si>
  <si>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</si>
  <si>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</si>
  <si>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</si>
  <si>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</si>
  <si>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</si>
  <si>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</si>
  <si>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</si>
  <si>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</si>
  <si>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</si>
  <si>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</si>
  <si>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</si>
  <si>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</si>
  <si>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</si>
  <si>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</si>
  <si>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</si>
  <si>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</si>
  <si>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</si>
  <si>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</si>
  <si>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</si>
  <si>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</si>
  <si>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</si>
  <si>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</si>
  <si>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</si>
  <si>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</si>
  <si>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</si>
  <si>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</si>
  <si>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</si>
  <si>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</si>
  <si>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</si>
  <si>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</si>
  <si>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</si>
  <si>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</si>
  <si>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</si>
  <si>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</si>
  <si>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</si>
  <si>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</si>
  <si>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</si>
  <si>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</si>
  <si>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</si>
  <si>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</si>
  <si>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</si>
  <si>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</si>
  <si>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</si>
  <si>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</si>
  <si>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</si>
  <si>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</si>
  <si>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</si>
  <si>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</si>
  <si>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</si>
  <si>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</si>
  <si>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</si>
  <si>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</si>
  <si>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</si>
  <si>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</si>
  <si>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</si>
  <si>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</si>
  <si>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</si>
  <si>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</si>
  <si>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</si>
  <si>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</si>
  <si>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</si>
  <si>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</si>
  <si>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</si>
  <si>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</si>
  <si>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</si>
  <si>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</si>
  <si>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</si>
  <si>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</si>
  <si>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</si>
  <si>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</si>
  <si>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</si>
  <si>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</si>
  <si>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</si>
  <si>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</si>
  <si>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</si>
  <si>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</si>
  <si>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</si>
  <si>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</si>
  <si>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</si>
  <si>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</si>
  <si>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</si>
  <si>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</si>
  <si>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</si>
  <si>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</si>
  <si>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</si>
  <si>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</si>
  <si>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</si>
  <si>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</si>
  <si>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</si>
  <si>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</si>
  <si>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</si>
  <si>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</si>
  <si>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</si>
  <si>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</si>
  <si>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</si>
  <si>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</si>
  <si>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</si>
  <si>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</si>
  <si>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</si>
  <si>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</si>
  <si>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</si>
  <si>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</si>
  <si>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</si>
  <si>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</si>
  <si>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</si>
  <si>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</si>
  <si>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</si>
  <si>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</si>
  <si>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</si>
  <si>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</si>
  <si>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</si>
  <si>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</si>
  <si>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</si>
  <si>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</si>
  <si>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</si>
  <si>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</si>
  <si>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</si>
  <si>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</si>
  <si>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</si>
  <si>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</si>
  <si>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</si>
  <si>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</si>
  <si>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</si>
  <si>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</si>
  <si>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</si>
  <si>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</si>
  <si>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</si>
  <si>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</si>
  <si>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</si>
  <si>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</si>
  <si>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</si>
  <si>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</si>
  <si>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</si>
  <si>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</si>
  <si>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</si>
  <si>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</si>
  <si>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</si>
  <si>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</si>
  <si>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</si>
  <si>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</si>
  <si>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</si>
  <si>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</si>
  <si>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</si>
  <si>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</si>
  <si>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</si>
  <si>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</si>
  <si>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</si>
  <si>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</si>
  <si>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</si>
  <si>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</si>
  <si>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</si>
  <si>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</si>
  <si>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</si>
  <si>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</si>
  <si>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</si>
  <si>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</si>
  <si>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</si>
  <si>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</si>
  <si>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</si>
  <si>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</si>
  <si>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</si>
  <si>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</si>
  <si>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</si>
  <si>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</si>
  <si>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</si>
  <si>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</si>
  <si>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</si>
  <si>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</si>
  <si>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</si>
  <si>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</si>
  <si>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</si>
  <si>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</si>
  <si>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</si>
  <si>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</si>
  <si>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</si>
  <si>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</si>
  <si>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</si>
  <si>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</si>
  <si>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</si>
  <si>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</si>
  <si>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</si>
  <si>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</si>
  <si>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</si>
  <si>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</si>
  <si>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</si>
  <si>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</si>
  <si>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</si>
  <si>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</si>
  <si>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</si>
  <si>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</si>
  <si>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</si>
  <si>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</si>
  <si>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</si>
  <si>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</si>
  <si>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</si>
  <si>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</si>
  <si>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</si>
  <si>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</si>
  <si>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</si>
  <si>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</si>
  <si>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</si>
  <si>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</si>
  <si>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</si>
  <si>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</si>
  <si>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</si>
  <si>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</si>
  <si>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</si>
  <si>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</si>
  <si>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</si>
  <si>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</si>
  <si>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</si>
  <si>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</si>
  <si>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</si>
  <si>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</si>
  <si>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</si>
  <si>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</si>
  <si>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</si>
  <si>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</si>
  <si>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</si>
  <si>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</si>
  <si>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</si>
  <si>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</si>
  <si>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</si>
  <si>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</si>
  <si>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</si>
  <si>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</si>
  <si>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</si>
  <si>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</si>
  <si>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</si>
  <si>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</si>
  <si>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</si>
  <si>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</si>
  <si>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</si>
  <si>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</si>
  <si>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</si>
  <si>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</si>
  <si>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</si>
  <si>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</si>
  <si>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</si>
  <si>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</si>
  <si>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</si>
  <si>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</si>
  <si>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</si>
  <si>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</si>
  <si>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</si>
  <si>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</si>
  <si>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</si>
  <si>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</si>
  <si>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</si>
  <si>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</si>
  <si>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</si>
  <si>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</si>
  <si>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</si>
  <si>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</si>
  <si>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</si>
  <si>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</si>
  <si>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</si>
  <si>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</si>
  <si>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</si>
  <si>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</si>
  <si>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</si>
  <si>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</si>
  <si>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</si>
  <si>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</si>
  <si>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</si>
  <si>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</si>
  <si>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</si>
  <si>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</si>
  <si>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</si>
  <si>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</si>
  <si>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</si>
  <si>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</si>
  <si>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</si>
  <si>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</si>
  <si>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</si>
  <si>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</si>
  <si>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</si>
  <si>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</si>
  <si>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</si>
  <si>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</si>
  <si>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</si>
  <si>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</si>
  <si>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</si>
  <si>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</si>
  <si>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</si>
  <si>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</si>
  <si>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</si>
  <si>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</si>
  <si>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</si>
  <si>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</si>
  <si>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</si>
  <si>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</si>
  <si>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</si>
  <si>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</si>
  <si>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</si>
  <si>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</si>
  <si>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</si>
  <si>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</si>
  <si>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</si>
  <si>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</si>
  <si>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</si>
  <si>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</si>
  <si>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</si>
  <si>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</si>
  <si>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</si>
  <si>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</si>
  <si>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</si>
  <si>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</si>
  <si>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</si>
  <si>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</si>
  <si>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</si>
  <si>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</si>
  <si>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</si>
  <si>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</si>
  <si>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</si>
  <si>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</si>
  <si>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</si>
  <si>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</si>
  <si>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</si>
  <si>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</si>
  <si>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</si>
  <si>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</si>
  <si>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</si>
  <si>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</si>
  <si>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</si>
  <si>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</si>
  <si>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</si>
  <si>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</si>
  <si>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</si>
  <si>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</si>
  <si>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</si>
  <si>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</si>
  <si>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</si>
  <si>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</si>
  <si>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</si>
  <si>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</si>
  <si>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</si>
  <si>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</si>
  <si>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</si>
  <si>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</si>
  <si>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</si>
  <si>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</si>
  <si>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</si>
  <si>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</si>
  <si>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</si>
  <si>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</si>
  <si>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</si>
  <si>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</si>
  <si>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</si>
  <si>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</si>
  <si>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</si>
  <si>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</si>
  <si>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</si>
  <si>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</si>
  <si>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</si>
  <si>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</si>
  <si>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</si>
  <si>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</si>
  <si>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</si>
  <si>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</si>
  <si>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</si>
  <si>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</si>
  <si>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</si>
  <si>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</si>
  <si>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</si>
  <si>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</si>
  <si>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</si>
  <si>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</si>
  <si>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</si>
  <si>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</si>
  <si>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</si>
  <si>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</si>
  <si>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</si>
  <si>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</si>
  <si>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</si>
  <si>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</si>
  <si>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</si>
  <si>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</si>
  <si>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</si>
  <si>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</si>
  <si>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</si>
  <si>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</si>
  <si>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</si>
  <si>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</si>
  <si>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</si>
  <si>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</si>
  <si>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</si>
  <si>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</si>
  <si>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</si>
  <si>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</si>
  <si>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</si>
  <si>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</si>
  <si>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</si>
  <si>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</si>
  <si>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</si>
  <si>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</si>
  <si>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</si>
  <si>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</si>
  <si>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</si>
  <si>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</si>
  <si>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</si>
  <si>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</si>
  <si>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</si>
  <si>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</si>
  <si>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</si>
  <si>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</si>
  <si>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</si>
  <si>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</si>
  <si>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</si>
  <si>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</si>
  <si>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</si>
  <si>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</si>
  <si>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</si>
  <si>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</si>
  <si>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</si>
  <si>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</si>
  <si>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</si>
  <si>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</si>
  <si>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</si>
  <si>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</si>
  <si>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</si>
  <si>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</si>
  <si>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</si>
  <si>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</si>
  <si>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</si>
  <si>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</si>
  <si>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</si>
  <si>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</si>
  <si>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</si>
  <si>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</si>
  <si>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</si>
  <si>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</si>
  <si>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</si>
  <si>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</si>
  <si>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</si>
  <si>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</si>
  <si>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</si>
  <si>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</si>
  <si>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</si>
  <si>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</si>
  <si>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</si>
  <si>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</si>
  <si>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</si>
  <si>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</si>
  <si>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</si>
  <si>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</si>
  <si>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</si>
  <si>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</si>
  <si>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</si>
  <si>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</si>
  <si>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</si>
  <si>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</si>
  <si>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</si>
  <si>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</si>
  <si>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</si>
  <si>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</si>
  <si>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</si>
  <si>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</si>
  <si>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</si>
  <si>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</si>
  <si>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</si>
  <si>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</si>
  <si>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</si>
  <si>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</si>
  <si>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</si>
  <si>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</si>
  <si>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</si>
  <si>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</si>
  <si>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</si>
  <si>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</si>
  <si>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</si>
  <si>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</si>
  <si>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</si>
  <si>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</si>
  <si>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</si>
  <si>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</si>
  <si>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</si>
  <si>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</si>
  <si>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</si>
  <si>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</si>
  <si>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</si>
  <si>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</si>
  <si>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</si>
  <si>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</si>
  <si>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</si>
  <si>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</si>
  <si>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</si>
  <si>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</si>
  <si>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</si>
  <si>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</si>
  <si>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</si>
  <si>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</si>
  <si>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</si>
  <si>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</si>
  <si>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</si>
  <si>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</si>
  <si>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</si>
  <si>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</si>
  <si>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</si>
  <si>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</si>
  <si>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</si>
  <si>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</si>
  <si>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</si>
  <si>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</si>
  <si>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</si>
  <si>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</si>
  <si>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</si>
  <si>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</si>
  <si>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</si>
  <si>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</si>
  <si>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</si>
  <si>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</si>
  <si>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</si>
  <si>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</si>
  <si>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</si>
  <si>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</si>
  <si>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</si>
  <si>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</si>
  <si>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</si>
  <si>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</si>
  <si>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</si>
  <si>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</si>
  <si>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</si>
  <si>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</si>
  <si>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</si>
  <si>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</si>
  <si>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</si>
  <si>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</si>
  <si>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</si>
  <si>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</si>
  <si>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</si>
  <si>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</si>
  <si>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</si>
  <si>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</si>
  <si>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</si>
  <si>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</si>
  <si>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</si>
  <si>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</si>
  <si>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</si>
  <si>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</si>
  <si>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</si>
  <si>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</si>
  <si>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</si>
  <si>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</si>
  <si>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</si>
  <si>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</si>
  <si>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</si>
  <si>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</si>
  <si>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</si>
  <si>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</si>
  <si>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</si>
  <si>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</si>
  <si>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</si>
  <si>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</si>
  <si>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</si>
  <si>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</si>
  <si>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</si>
  <si>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</si>
  <si>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</si>
  <si>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</si>
  <si>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</si>
  <si>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</si>
  <si>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</si>
  <si>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</si>
  <si>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</si>
  <si>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</si>
  <si>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</si>
  <si>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</si>
  <si>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</si>
  <si>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</si>
  <si>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</si>
  <si>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</si>
  <si>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</si>
  <si>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</si>
  <si>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</si>
  <si>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</si>
  <si>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</si>
  <si>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</si>
  <si>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</si>
  <si>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</si>
  <si>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</si>
  <si>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</si>
  <si>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</si>
  <si>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</si>
  <si>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</si>
  <si>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</si>
  <si>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</si>
  <si>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</si>
  <si>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</si>
  <si>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</si>
  <si>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</si>
  <si>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</si>
  <si>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</si>
  <si>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</si>
  <si>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</si>
  <si>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</si>
  <si>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</si>
  <si>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</si>
  <si>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</si>
  <si>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</si>
  <si>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</si>
  <si>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</si>
  <si>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</si>
  <si>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</si>
  <si>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</si>
  <si>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</si>
  <si>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</si>
  <si>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</si>
  <si>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</si>
  <si>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</si>
  <si>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</si>
  <si>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</si>
  <si>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</si>
  <si>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</si>
  <si>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</si>
  <si>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</si>
  <si>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</si>
  <si>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</si>
  <si>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</si>
  <si>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</si>
  <si>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</si>
  <si>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</si>
  <si>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</si>
  <si>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</si>
  <si>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</si>
  <si>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</si>
  <si>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</si>
  <si>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</si>
  <si>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</si>
  <si>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</si>
  <si>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</si>
  <si>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</si>
  <si>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</si>
  <si>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</si>
  <si>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</si>
  <si>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</si>
  <si>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</si>
  <si>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</si>
  <si>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</si>
  <si>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</si>
  <si>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</si>
  <si>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</si>
  <si>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</si>
  <si>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</si>
  <si>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</si>
  <si>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</si>
  <si>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</si>
  <si>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</si>
  <si>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</si>
  <si>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</si>
  <si>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2021-44-10001203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</si>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</sst>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85" zoomScaleNormal="85" zoomScaleSheetLayoutView="40" zoomScalePageLayoutView="40" workbookViewId="0">
      <selection activeCell="L184" sqref="L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186"/>
      <c r="I20" s="149" t="s">
        <v>1154</v>
      </c>
      <c r="J20" s="150" t="s">
        <v>407</v>
      </c>
      <c r="K20" s="151">
        <v>5597690400</v>
      </c>
      <c r="L20" s="152"/>
      <c r="M20" s="152">
        <v>44561</v>
      </c>
      <c r="N20" s="135">
        <f>+(M20-L20)/30</f>
        <v>1485.3666666666666</v>
      </c>
      <c r="O20" s="138"/>
      <c r="U20" s="134"/>
      <c r="V20" s="105">
        <f ca="1">NOW()</f>
        <v>44191.648866087962</v>
      </c>
      <c r="W20" s="105">
        <f ca="1">NOW()</f>
        <v>44191.648866087962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HEFZIBA GUAJIRA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32</v>
      </c>
      <c r="D48" s="121" t="s">
        <v>2683</v>
      </c>
      <c r="E48" s="145">
        <v>42767</v>
      </c>
      <c r="F48" s="145">
        <v>42977</v>
      </c>
      <c r="G48" s="160">
        <f>IF(AND(E48&lt;&gt;"",F48&lt;&gt;""),((F48-E48)/30),"")</f>
        <v>7</v>
      </c>
      <c r="H48" s="122" t="s">
        <v>2689</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2679</v>
      </c>
      <c r="C49" s="112" t="s">
        <v>32</v>
      </c>
      <c r="D49" s="121" t="s">
        <v>2684</v>
      </c>
      <c r="E49" s="145">
        <v>42795</v>
      </c>
      <c r="F49" s="145">
        <v>43038</v>
      </c>
      <c r="G49" s="160">
        <f t="shared" ref="G49:G50" si="2">IF(AND(E49&lt;&gt;"",F49&lt;&gt;""),((F49-E49)/30),"")</f>
        <v>8.1</v>
      </c>
      <c r="H49" s="122" t="s">
        <v>2690</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2680</v>
      </c>
      <c r="C50" s="112" t="s">
        <v>32</v>
      </c>
      <c r="D50" s="121" t="s">
        <v>2685</v>
      </c>
      <c r="E50" s="145">
        <v>43115</v>
      </c>
      <c r="F50" s="145">
        <v>43449</v>
      </c>
      <c r="G50" s="160">
        <f t="shared" si="2"/>
        <v>11.133333333333333</v>
      </c>
      <c r="H50" s="122" t="s">
        <v>2691</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2681</v>
      </c>
      <c r="C51" s="112" t="s">
        <v>32</v>
      </c>
      <c r="D51" s="121" t="s">
        <v>2686</v>
      </c>
      <c r="E51" s="145">
        <v>43160</v>
      </c>
      <c r="F51" s="145">
        <v>43464</v>
      </c>
      <c r="G51" s="160">
        <f t="shared" ref="G51:G107" si="3">IF(AND(E51&lt;&gt;"",F51&lt;&gt;""),((F51-E51)/30),"")</f>
        <v>10.133333333333333</v>
      </c>
      <c r="H51" s="114" t="s">
        <v>2692</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2682</v>
      </c>
      <c r="C52" s="112" t="s">
        <v>32</v>
      </c>
      <c r="D52" s="121" t="s">
        <v>2687</v>
      </c>
      <c r="E52" s="145">
        <v>43115</v>
      </c>
      <c r="F52" s="145">
        <v>43435</v>
      </c>
      <c r="G52" s="160">
        <f t="shared" si="3"/>
        <v>10.666666666666666</v>
      </c>
      <c r="H52" s="119" t="s">
        <v>2693</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2688</v>
      </c>
      <c r="E53" s="145">
        <v>43903</v>
      </c>
      <c r="F53" s="145">
        <v>44195</v>
      </c>
      <c r="G53" s="160">
        <f t="shared" si="3"/>
        <v>9.7333333333333325</v>
      </c>
      <c r="H53" s="119" t="s">
        <v>2693</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2694</v>
      </c>
      <c r="E54" s="145">
        <v>44180</v>
      </c>
      <c r="F54" s="145">
        <v>44773</v>
      </c>
      <c r="G54" s="160">
        <f t="shared" si="3"/>
        <v>19.766666666666666</v>
      </c>
      <c r="H54" s="114" t="s">
        <v>2695</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43903</v>
      </c>
      <c r="F114" s="145">
        <v>44195</v>
      </c>
      <c r="G114" s="160">
        <f>IF(AND(E114&lt;&gt;"",F114&lt;&gt;""),((F114-E114)/30),"")</f>
        <v>9.7333333333333325</v>
      </c>
      <c r="H114" s="122" t="s">
        <v>2693</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2694</v>
      </c>
      <c r="E115" s="145">
        <v>44180</v>
      </c>
      <c r="F115" s="145">
        <v>44773</v>
      </c>
      <c r="G115" s="160">
        <f t="shared" ref="G115:G116" si="4">IF(AND(E115&lt;&gt;"",F115&lt;&gt;""),((F115-E115)/30),"")</f>
        <v>19.766666666666666</v>
      </c>
      <c r="H115" s="64" t="s">
        <v>2695</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167930712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2696</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2697</v>
      </c>
      <c r="D211" s="21"/>
      <c r="G211" s="27" t="s">
        <v>2620</v>
      </c>
      <c r="H211" s="148" t="s">
        <v>2698</v>
      </c>
      <c r="J211" s="27" t="s">
        <v>2622</v>
      </c>
      <c r="K211" s="148"/>
      <c r="L211" s="21"/>
      <c r="M211" s="21"/>
      <c r="N211" s="21"/>
      <c r="O211" s="8"/>
    </row>
    <row r="212" spans="1:15" x14ac:dyDescent="0.25">
      <c r="A212" s="9"/>
      <c r="B212" s="27" t="s">
        <v>2619</v>
      </c>
      <c r="C212" s="147" t="s">
        <v>2696</v>
      </c>
      <c r="D212" s="21"/>
      <c r="G212" s="27" t="s">
        <v>2621</v>
      </c>
      <c r="H212" s="148" t="s">
        <v>2699</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