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banco oferente\"/>
    </mc:Choice>
  </mc:AlternateContent>
  <xr:revisionPtr revIDLastSave="0" documentId="8_{8D0EC5AB-F456-47C6-9276-9FB8B3476F4F}" xr6:coauthVersionLast="37" xr6:coauthVersionMax="37"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<sst xmlns="http://schemas.openxmlformats.org/spreadsheetml/2006/main" count="3111" uniqueCount="2692">
  <si>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</si>
  <si>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</si>
  <si>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</si>
  <si>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</si>
  <si>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</si>
  <si>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</si>
  <si>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</si>
  <si>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</si>
  <si>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</si>
  <si>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</si>
  <si>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</si>
  <si>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</si>
  <si>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</si>
  <si>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</si>
  <si>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</si>
  <si>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</si>
  <si>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</si>
  <si>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</si>
  <si>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</si>
  <si>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</si>
  <si>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</si>
  <si>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</si>
  <si>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</si>
  <si>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</si>
  <si>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</si>
  <si>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</si>
  <si>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</si>
  <si>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</si>
  <si>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</si>
  <si>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</si>
  <si>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</si>
  <si>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</si>
  <si>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</si>
  <si>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</si>
  <si>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</si>
  <si>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</si>
  <si>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</si>
  <si>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</si>
  <si>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</si>
  <si>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</si>
  <si>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</si>
  <si>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</si>
  <si>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</si>
  <si>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</si>
  <si>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</si>
  <si>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</si>
  <si>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</si>
  <si>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</si>
  <si>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</si>
  <si>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</si>
  <si>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</si>
  <si>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</si>
  <si>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</si>
  <si>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</si>
  <si>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</si>
  <si>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</si>
  <si>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</si>
  <si>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</si>
  <si>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</si>
  <si>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</si>
  <si>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</si>
  <si>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</si>
  <si>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</si>
  <si>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</si>
  <si>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</si>
  <si>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</si>
  <si>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</si>
  <si>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</si>
  <si>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</si>
  <si>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</si>
  <si>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</si>
  <si>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</si>
  <si>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</si>
  <si>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</si>
  <si>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</si>
  <si>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</si>
  <si>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</si>
  <si>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</si>
  <si>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</si>
  <si>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</si>
  <si>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</si>
  <si>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</si>
  <si>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</si>
  <si>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</si>
  <si>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</si>
  <si>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</si>
  <si>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</si>
  <si>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</si>
  <si>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</si>
  <si>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</si>
  <si>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</si>
  <si>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</si>
  <si>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</si>
  <si>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</si>
  <si>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</si>
  <si>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</si>
  <si>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</si>
  <si>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</si>
  <si>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</si>
  <si>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</si>
  <si>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</si>
  <si>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</si>
  <si>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</si>
  <si>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</si>
  <si>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</si>
  <si>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</si>
  <si>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</si>
  <si>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</si>
  <si>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</si>
  <si>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</si>
  <si>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</si>
  <si>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</si>
  <si>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</si>
  <si>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</si>
  <si>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</si>
  <si>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</si>
  <si>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</si>
  <si>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</si>
  <si>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</si>
  <si>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</si>
  <si>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</si>
  <si>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</si>
  <si>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</si>
  <si>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</si>
  <si>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</si>
  <si>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</si>
  <si>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</si>
  <si>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</si>
  <si>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</si>
  <si>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</si>
  <si>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</si>
  <si>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</si>
  <si>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</si>
  <si>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</si>
  <si>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</si>
  <si>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</si>
  <si>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</si>
  <si>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</si>
  <si>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</si>
  <si>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</si>
  <si>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</si>
  <si>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</si>
  <si>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</si>
  <si>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</si>
  <si>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</si>
  <si>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</si>
  <si>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</si>
  <si>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</si>
  <si>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</si>
  <si>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</si>
  <si>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</si>
  <si>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</si>
  <si>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</si>
  <si>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</si>
  <si>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</si>
  <si>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</si>
  <si>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</si>
  <si>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</si>
  <si>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</si>
  <si>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</si>
  <si>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</si>
  <si>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</si>
  <si>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</si>
  <si>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</si>
  <si>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</si>
  <si>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</si>
  <si>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</si>
  <si>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</si>
  <si>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</si>
  <si>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</si>
  <si>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</si>
  <si>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</si>
  <si>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</si>
  <si>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</si>
  <si>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</si>
  <si>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</si>
  <si>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</si>
  <si>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</si>
  <si>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</si>
  <si>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</si>
  <si>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</si>
  <si>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</si>
  <si>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</si>
  <si>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</si>
  <si>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</si>
  <si>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</si>
  <si>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</si>
  <si>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</si>
  <si>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</si>
  <si>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</si>
  <si>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</si>
  <si>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</si>
  <si>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</si>
  <si>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</si>
  <si>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</si>
  <si>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</si>
  <si>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</si>
  <si>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</si>
  <si>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</si>
  <si>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</si>
  <si>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</si>
  <si>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</si>
  <si>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</si>
  <si>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</si>
  <si>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</si>
  <si>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</si>
  <si>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</si>
  <si>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</si>
  <si>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</si>
  <si>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</si>
  <si>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</si>
  <si>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</si>
  <si>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</si>
  <si>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</si>
  <si>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</si>
  <si>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</si>
  <si>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</si>
  <si>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</si>
  <si>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</si>
  <si>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</si>
  <si>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</si>
  <si>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</si>
  <si>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</si>
  <si>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</si>
  <si>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</si>
  <si>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</si>
  <si>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</si>
  <si>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</si>
  <si>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</si>
  <si>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</si>
  <si>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</si>
  <si>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</si>
  <si>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</si>
  <si>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</si>
  <si>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</si>
  <si>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</si>
  <si>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</si>
  <si>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</si>
  <si>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</si>
  <si>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</si>
  <si>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</si>
  <si>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</si>
  <si>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</si>
  <si>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</si>
  <si>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</si>
  <si>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</si>
  <si>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</si>
  <si>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</si>
  <si>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</si>
  <si>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</si>
  <si>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</si>
  <si>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</si>
  <si>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</si>
  <si>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</si>
  <si>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</si>
  <si>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</si>
  <si>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</si>
  <si>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</si>
  <si>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</si>
  <si>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</si>
  <si>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</si>
  <si>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</si>
  <si>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</si>
  <si>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</si>
  <si>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</si>
  <si>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</si>
  <si>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</si>
  <si>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</si>
  <si>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</si>
  <si>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</si>
  <si>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</si>
  <si>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</si>
  <si>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</si>
  <si>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</si>
  <si>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</si>
  <si>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</si>
  <si>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</si>
  <si>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</si>
  <si>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</si>
  <si>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</si>
  <si>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</si>
  <si>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</si>
  <si>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</si>
  <si>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</si>
  <si>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</si>
  <si>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</si>
  <si>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</si>
  <si>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</si>
  <si>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</si>
  <si>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</si>
  <si>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</si>
  <si>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</si>
  <si>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</si>
  <si>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</si>
  <si>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</si>
  <si>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</si>
  <si>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</si>
  <si>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</si>
  <si>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</si>
  <si>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</si>
  <si>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</si>
  <si>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</si>
  <si>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</si>
  <si>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</si>
  <si>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</si>
  <si>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</si>
  <si>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</si>
  <si>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</si>
  <si>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</si>
  <si>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</si>
  <si>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</si>
  <si>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</si>
  <si>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</si>
  <si>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</si>
  <si>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</si>
  <si>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</si>
  <si>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</si>
  <si>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</si>
  <si>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</si>
  <si>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</si>
  <si>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</si>
  <si>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</si>
  <si>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</si>
  <si>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</si>
  <si>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</si>
  <si>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</si>
  <si>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</si>
  <si>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</si>
  <si>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</si>
  <si>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</si>
  <si>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</si>
  <si>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</si>
  <si>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</si>
  <si>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</si>
  <si>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</si>
  <si>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</si>
  <si>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</si>
  <si>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</si>
  <si>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</si>
  <si>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</si>
  <si>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</si>
  <si>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</si>
  <si>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</si>
  <si>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</si>
  <si>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</si>
  <si>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</si>
  <si>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</si>
  <si>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</si>
  <si>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</si>
  <si>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</si>
  <si>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</si>
  <si>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</si>
  <si>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</si>
  <si>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</si>
  <si>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</si>
  <si>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</si>
  <si>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</si>
  <si>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</si>
  <si>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</si>
  <si>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</si>
  <si>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</si>
  <si>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</si>
  <si>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</si>
  <si>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</si>
  <si>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</si>
  <si>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</si>
  <si>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</si>
  <si>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</si>
  <si>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</si>
  <si>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</si>
  <si>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</si>
  <si>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</si>
  <si>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</si>
  <si>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</si>
  <si>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</si>
  <si>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</si>
  <si>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</si>
  <si>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</si>
  <si>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</si>
  <si>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</si>
  <si>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</si>
  <si>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</si>
  <si>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</si>
  <si>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</si>
  <si>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</si>
  <si>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</si>
  <si>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</si>
  <si>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</si>
  <si>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</si>
  <si>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</si>
  <si>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</si>
  <si>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</si>
  <si>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</si>
  <si>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</si>
  <si>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</si>
  <si>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</si>
  <si>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</si>
  <si>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</si>
  <si>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</si>
  <si>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</si>
  <si>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</si>
  <si>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</si>
  <si>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</si>
  <si>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</si>
  <si>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</si>
  <si>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</si>
  <si>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</si>
  <si>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</si>
  <si>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</si>
  <si>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</si>
  <si>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</si>
  <si>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</si>
  <si>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</si>
  <si>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</si>
  <si>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</si>
  <si>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</si>
  <si>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</si>
  <si>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</si>
  <si>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</si>
  <si>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</si>
  <si>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</si>
  <si>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</si>
  <si>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</si>
  <si>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</si>
  <si>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</si>
  <si>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</si>
  <si>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</si>
  <si>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</si>
  <si>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</si>
  <si>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</si>
  <si>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</si>
  <si>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</si>
  <si>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</si>
  <si>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</si>
  <si>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</si>
  <si>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</si>
  <si>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</si>
  <si>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</si>
  <si>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</si>
  <si>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</si>
  <si>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</si>
  <si>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</si>
  <si>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</si>
  <si>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</si>
  <si>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</si>
  <si>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</si>
  <si>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</si>
  <si>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</si>
  <si>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</si>
  <si>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</si>
  <si>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</si>
  <si>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</si>
  <si>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</si>
  <si>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</si>
  <si>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</si>
  <si>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</si>
  <si>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</si>
  <si>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</si>
  <si>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</si>
  <si>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</si>
  <si>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</si>
  <si>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</si>
  <si>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</si>
  <si>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</si>
  <si>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</si>
  <si>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</si>
  <si>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</si>
  <si>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</si>
  <si>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</si>
  <si>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</si>
  <si>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</si>
  <si>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</si>
  <si>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</si>
  <si>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</si>
  <si>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</si>
  <si>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</si>
  <si>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</si>
  <si>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</si>
  <si>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</si>
  <si>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</si>
  <si>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</si>
  <si>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</si>
  <si>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</si>
  <si>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</si>
  <si>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</si>
  <si>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</si>
  <si>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</si>
  <si>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</si>
  <si>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</si>
  <si>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</si>
  <si>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</si>
  <si>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</si>
  <si>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</si>
  <si>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</si>
  <si>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</si>
  <si>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</si>
  <si>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</si>
  <si>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</si>
  <si>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</si>
  <si>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</si>
  <si>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</si>
  <si>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</si>
  <si>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</si>
  <si>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</si>
  <si>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</si>
  <si>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</si>
  <si>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</si>
  <si>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</si>
  <si>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</si>
  <si>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</si>
  <si>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</si>
  <si>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</si>
  <si>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</si>
  <si>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</si>
  <si>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</si>
  <si>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</si>
  <si>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</si>
  <si>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</si>
  <si>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</si>
  <si>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</si>
  <si>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</si>
  <si>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</si>
  <si>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</si>
  <si>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</si>
  <si>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</si>
  <si>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</si>
  <si>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</si>
  <si>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</si>
  <si>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</si>
  <si>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</si>
  <si>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</si>
  <si>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</si>
  <si>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</si>
  <si>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</si>
  <si>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</si>
  <si>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</si>
  <si>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</si>
  <si>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</si>
  <si>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</si>
  <si>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</si>
  <si>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</si>
  <si>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</si>
  <si>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</si>
  <si>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</si>
  <si>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</si>
  <si>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</si>
  <si>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</si>
  <si>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</si>
  <si>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</si>
  <si>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</si>
  <si>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</si>
  <si>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</si>
  <si>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</si>
  <si>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</si>
  <si>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</si>
  <si>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</si>
  <si>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</si>
  <si>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</si>
  <si>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</si>
  <si>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</si>
  <si>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</si>
  <si>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</si>
  <si>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</si>
  <si>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</si>
  <si>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</si>
  <si>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</si>
  <si>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</si>
  <si>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</si>
  <si>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</si>
  <si>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</si>
  <si>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</si>
  <si>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</si>
  <si>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</si>
  <si>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</si>
  <si>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</si>
  <si>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</si>
  <si>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</si>
  <si>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</si>
  <si>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</si>
  <si>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</si>
  <si>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</si>
  <si>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</si>
  <si>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</si>
  <si>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</si>
  <si>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</si>
  <si>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</si>
  <si>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</si>
  <si>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</si>
  <si>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</si>
  <si>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</si>
  <si>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</si>
  <si>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</si>
  <si>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</si>
  <si>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</si>
  <si>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</si>
  <si>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</si>
  <si>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</si>
  <si>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</si>
  <si>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</si>
  <si>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</si>
  <si>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</si>
  <si>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</si>
  <si>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</si>
  <si>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</si>
  <si>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</si>
  <si>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</si>
  <si>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</si>
  <si>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</si>
  <si>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</si>
  <si>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</si>
  <si>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</si>
  <si>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</si>
  <si>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</si>
  <si>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</si>
  <si>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</si>
  <si>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</si>
  <si>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</si>
  <si>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</si>
  <si>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</si>
  <si>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</si>
  <si>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</si>
  <si>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</si>
  <si>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</si>
  <si>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</si>
  <si>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</si>
  <si>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</si>
  <si>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</si>
  <si>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</si>
  <si>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</si>
  <si>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</si>
  <si>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</si>
  <si>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</si>
  <si>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</si>
  <si>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</si>
  <si>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</si>
  <si>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</si>
  <si>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</si>
  <si>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</si>
  <si>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</si>
  <si>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</si>
  <si>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</si>
  <si>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</si>
  <si>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</si>
  <si>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</si>
  <si>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</si>
  <si>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</si>
  <si>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</si>
  <si>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</si>
  <si>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</si>
  <si>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</si>
  <si>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</si>
  <si>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</si>
  <si>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</si>
  <si>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</si>
  <si>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</si>
  <si>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</si>
  <si>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</si>
  <si>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</si>
  <si>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</si>
  <si>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</si>
  <si>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</si>
  <si>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</si>
  <si>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</si>
  <si>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</si>
  <si>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</si>
  <si>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</si>
  <si>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</si>
  <si>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</si>
  <si>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</si>
  <si>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</si>
  <si>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</si>
  <si>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</si>
  <si>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</si>
  <si>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</si>
  <si>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</si>
  <si>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</si>
  <si>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</si>
  <si>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</si>
  <si>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</si>
  <si>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</si>
  <si>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</si>
  <si>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</si>
  <si>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</si>
  <si>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</si>
  <si>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</si>
  <si>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</si>
  <si>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</si>
  <si>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</si>
  <si>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</si>
  <si>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</si>
  <si>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</si>
  <si>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</si>
  <si>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</si>
  <si>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</si>
  <si>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</si>
  <si>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</si>
  <si>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</si>
  <si>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</si>
  <si>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</si>
  <si>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</si>
  <si>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</si>
  <si>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</si>
  <si>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</si>
  <si>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</si>
  <si>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</si>
  <si>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</si>
  <si>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</si>
  <si>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</si>
  <si>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</si>
  <si>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</si>
  <si>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</si>
  <si>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</si>
  <si>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</si>
  <si>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</si>
  <si>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</si>
  <si>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</si>
  <si>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</si>
  <si>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</si>
  <si>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</si>
  <si>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</si>
  <si>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</si>
  <si>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</si>
  <si>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</si>
  <si>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</si>
  <si>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</si>
  <si>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</si>
  <si>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</si>
  <si>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</si>
  <si>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</si>
  <si>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</si>
  <si>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</si>
  <si>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</si>
  <si>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</si>
  <si>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</si>
  <si>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</si>
  <si>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</si>
  <si>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</si>
  <si>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</si>
  <si>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</si>
  <si>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</si>
  <si>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</si>
  <si>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</si>
  <si>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</si>
  <si>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</si>
  <si>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</si>
  <si>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</si>
  <si>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</si>
  <si>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</si>
  <si>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</si>
  <si>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</si>
  <si>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</si>
  <si>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</si>
  <si>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</si>
  <si>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</si>
  <si>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</si>
  <si>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</si>
  <si>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</si>
  <si>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</si>
  <si>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</si>
  <si>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</si>
  <si>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</si>
  <si>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</si>
  <si>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</si>
  <si>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</si>
  <si>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</si>
  <si>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</si>
  <si>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</si>
  <si>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</si>
  <si>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</si>
  <si>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</si>
  <si>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</si>
  <si>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</si>
  <si>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</si>
  <si>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</si>
  <si>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</si>
  <si>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</si>
  <si>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</si>
  <si>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</si>
  <si>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</si>
  <si>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</si>
  <si>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</si>
  <si>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</si>
  <si>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</si>
  <si>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</si>
  <si>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</si>
  <si>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</si>
  <si>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</si>
  <si>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</si>
  <si>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</si>
  <si>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</si>
  <si>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</si>
  <si>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</si>
  <si>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</si>
  <si>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</si>
  <si>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</si>
  <si>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</si>
  <si>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</si>
  <si>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</si>
  <si>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</si>
  <si>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</si>
  <si>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</si>
  <si>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</si>
  <si>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</si>
  <si>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</si>
  <si>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</si>
  <si>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</si>
  <si>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</si>
  <si>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</si>
  <si>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</si>
  <si>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</si>
  <si>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</si>
  <si>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</si>
  <si>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</si>
  <si>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</si>
  <si>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</si>
  <si>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</si>
  <si>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</si>
  <si>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</si>
  <si>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</si>
  <si>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</si>
  <si>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</si>
  <si>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</si>
  <si>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</si>
  <si>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</si>
  <si>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</si>
  <si>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</si>
  <si>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</si>
  <si>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</si>
  <si>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</si>
  <si>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</si>
  <si>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</si>
  <si>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</si>
  <si>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</si>
  <si>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</si>
  <si>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</si>
  <si>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</si>
  <si>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</si>
  <si>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</si>
  <si>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</si>
  <si>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</si>
  <si>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</si>
  <si>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</si>
  <si>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</si>
  <si>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</si>
  <si>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</si>
  <si>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</si>
  <si>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</si>
  <si>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</si>
  <si>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</si>
  <si>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</si>
  <si>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</si>
  <si>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</si>
  <si>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</si>
  <si>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</si>
  <si>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</si>
  <si>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</si>
  <si>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</si>
  <si>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</si>
  <si>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</si>
  <si>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</si>
  <si>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</si>
  <si>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</si>
  <si>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</si>
  <si>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</si>
  <si>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</si>
  <si>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</si>
  <si>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</si>
  <si>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</si>
  <si>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</si>
  <si>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</si>
  <si>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</si>
  <si>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</si>
  <si>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</si>
  <si>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</si>
  <si>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</si>
  <si>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</si>
  <si>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</si>
  <si>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</si>
  <si>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</si>
  <si>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</si>
  <si>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</si>
  <si>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</si>
  <si>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</si>
  <si>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</si>
  <si>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</si>
  <si>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</si>
  <si>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</si>
  <si>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</si>
  <si>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</si>
  <si>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</si>
  <si>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</si>
  <si>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</si>
  <si>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</si>
  <si>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</si>
  <si>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</si>
  <si>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</si>
  <si>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</si>
  <si>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</si>
  <si>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</si>
  <si>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</si>
  <si>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</si>
  <si>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</si>
  <si>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</si>
  <si>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</si>
  <si>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</si>
  <si>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</si>
  <si>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</si>
  <si>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</si>
  <si>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</si>
  <si>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</si>
  <si>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</si>
  <si>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</si>
  <si>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</si>
  <si>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</si>
  <si>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</si>
  <si>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</si>
  <si>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</si>
  <si>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</si>
  <si>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</si>
  <si>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</si>
  <si>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</si>
  <si>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</si>
  <si>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</si>
  <si>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</si>
  <si>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</si>
  <si>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</si>
  <si>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</si>
  <si>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</si>
  <si>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</si>
  <si>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</si>
  <si>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</si>
  <si>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</si>
  <si>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</si>
  <si>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</si>
  <si>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</si>
  <si>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</si>
  <si>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</si>
  <si>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</si>
  <si>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</si>
  <si>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</si>
  <si>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</si>
  <si>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</si>
  <si>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</si>
  <si>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</si>
  <si>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</si>
  <si>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</si>
  <si>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</si>
  <si>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</si>
  <si>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</si>
  <si>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</si>
  <si>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</si>
  <si>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</si>
  <si>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</si>
  <si>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</si>
  <si>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</si>
  <si>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</si>
  <si>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</si>
  <si>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</si>
  <si>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</si>
  <si>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</si>
  <si>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</si>
  <si>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</si>
  <si>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</si>
  <si>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</si>
  <si>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</si>
  <si>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</si>
  <si>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</si>
  <si>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</si>
  <si>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</si>
  <si>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</si>
  <si>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</si>
  <si>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</si>
  <si>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</si>
  <si>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</si>
  <si>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</si>
  <si>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</si>
  <si>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</si>
  <si>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</si>
  <si>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</si>
  <si>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</si>
  <si>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</si>
  <si>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</si>
  <si>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</si>
  <si>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</si>
  <si>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</si>
  <si>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</si>
  <si>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</si>
  <si>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</si>
  <si>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</si>
  <si>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</si>
  <si>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</si>
  <si>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</si>
  <si>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</si>
  <si>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</si>
  <si>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</si>
  <si>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</si>
  <si>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</si>
  <si>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</si>
  <si>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</si>
  <si>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</si>
  <si>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</si>
  <si>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</si>
  <si>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</si>
  <si>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</si>
  <si>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</si>
  <si>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</si>
  <si>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</si>
  <si>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</si>
  <si>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</si>
  <si>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</si>
  <si>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</si>
  <si>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</si>
  <si>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</si>
  <si>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</si>
  <si>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</si>
  <si>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</si>
  <si>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</si>
  <si>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</si>
  <si>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</si>
  <si>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</si>
  <si>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</si>
  <si>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</si>
  <si>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</si>
  <si>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</si>
  <si>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</si>
  <si>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</si>
  <si>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</si>
  <si>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</si>
  <si>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</si>
  <si>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</si>
  <si>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</si>
  <si>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</si>
  <si>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</si>
  <si>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</si>
  <si>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</si>
  <si>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</si>
  <si>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</si>
  <si>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</si>
  <si>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</si>
  <si>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</si>
  <si>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</si>
  <si>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</si>
  <si>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</si>
  <si>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</si>
  <si>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</si>
  <si>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</si>
  <si>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</si>
  <si>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</si>
  <si>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</si>
  <si>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</si>
  <si>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</si>
  <si>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</si>
  <si>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</si>
  <si>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</si>
  <si>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</si>
  <si>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</si>
  <si>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</si>
  <si>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</si>
  <si>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</si>
  <si>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</si>
  <si>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</si>
  <si>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</si>
  <si>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</si>
  <si>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</si>
  <si>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</si>
  <si>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</si>
  <si>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</si>
  <si>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</si>
  <si>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</si>
  <si>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</si>
  <si>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</si>
  <si>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</si>
  <si>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</si>
  <si>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</si>
  <si>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</si>
  <si>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</si>
  <si>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</si>
  <si>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</si>
  <si>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</si>
  <si>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</si>
  <si>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</si>
  <si>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</si>
  <si>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</si>
  <si>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</si>
  <si>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</si>
  <si>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</si>
  <si>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</si>
  <si>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</si>
  <si>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</si>
  <si>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</si>
  <si>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</si>
  <si>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</si>
  <si>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</si>
  <si>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</si>
  <si>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</si>
  <si>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</si>
  <si>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</si>
  <si>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</si>
  <si>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</si>
  <si>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</si>
  <si>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</si>
  <si>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</si>
  <si>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</si>
  <si>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</si>
  <si>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</si>
  <si>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</si>
  <si>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</si>
  <si>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</si>
  <si>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</si>
  <si>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</si>
  <si>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</si>
  <si>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</si>
  <si>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</si>
  <si>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</si>
  <si>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</si>
  <si>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</si>
  <si>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</si>
  <si>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</si>
  <si>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</si>
  <si>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</si>
  <si>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</si>
  <si>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</si>
  <si>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</si>
  <si>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</si>
  <si>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</si>
  <si>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</si>
  <si>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</si>
  <si>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</si>
  <si>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</si>
  <si>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</si>
  <si>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</si>
  <si>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</si>
  <si>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</si>
  <si>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</si>
  <si>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</si>
  <si>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</si>
  <si>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</si>
  <si>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</si>
  <si>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</si>
  <si>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</si>
  <si>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</si>
  <si>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</si>
  <si>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</si>
  <si>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</si>
  <si>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</si>
  <si>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</si>
  <si>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</si>
  <si>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</si>
  <si>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</si>
  <si>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</si>
  <si>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</si>
  <si>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</si>
  <si>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</si>
  <si>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</si>
  <si>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</si>
  <si>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</si>
  <si>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</si>
  <si>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</si>
  <si>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</si>
  <si>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</si>
  <si>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</si>
  <si>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</si>
  <si>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</si>
  <si>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</si>
  <si>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</si>
  <si>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</si>
  <si>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</si>
  <si>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</si>
  <si>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</si>
  <si>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</si>
  <si>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</si>
  <si>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</si>
  <si>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</si>
  <si>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</si>
  <si>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</si>
  <si>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</si>
  <si>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</si>
  <si>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</si>
  <si>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</si>
  <si>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</si>
  <si>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</si>
  <si>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</si>
  <si>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</si>
  <si>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</si>
  <si>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</si>
  <si>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</si>
  <si>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</si>
  <si>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</si>
  <si>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</si>
  <si>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</si>
  <si>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</si>
  <si>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</si>
  <si>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</si>
  <si>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</si>
  <si>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</si>
  <si>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</si>
  <si>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</si>
  <si>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</si>
  <si>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</si>
  <si>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</si>
  <si>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</si>
  <si>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</si>
  <si>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</si>
  <si>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</si>
  <si>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</si>
  <si>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</si>
  <si>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</si>
  <si>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</si>
  <si>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</si>
  <si>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</si>
  <si>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</si>
  <si>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</si>
  <si>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</si>
  <si>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</si>
  <si>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</si>
  <si>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</si>
  <si>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</si>
  <si>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</si>
  <si>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</si>
  <si>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</si>
  <si>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</si>
  <si>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</si>
  <si>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</si>
  <si>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</si>
  <si>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</si>
  <si>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</si>
  <si>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</si>
  <si>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</si>
  <si>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</si>
  <si>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</si>
  <si>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</si>
  <si>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</si>
  <si>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</si>
  <si>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</si>
  <si>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</si>
  <si>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</si>
  <si>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</si>
  <si>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</si>
  <si>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</si>
  <si>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</si>
  <si>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</si>
  <si>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</si>
  <si>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</si>
  <si>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</si>
  <si>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</si>
  <si>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</si>
  <si>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</si>
  <si>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</si>
  <si>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</si>
  <si>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</si>
  <si>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</si>
  <si>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</si>
  <si>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</si>
  <si>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</si>
  <si>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</si>
  <si>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</si>
  <si>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</si>
  <si>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</si>
  <si>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</si>
  <si>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</si>
  <si>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</si>
  <si>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</si>
  <si>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</si>
  <si>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</si>
  <si>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</si>
  <si>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</si>
  <si>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</si>
  <si>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</si>
  <si>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</si>
  <si>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</si>
  <si>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</si>
  <si>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</si>
  <si>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</si>
  <si>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</si>
  <si>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</si>
  <si>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</si>
  <si>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</si>
  <si>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</si>
  <si>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</si>
  <si>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</si>
  <si>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</si>
  <si>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</si>
  <si>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</si>
  <si>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</si>
  <si>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</si>
  <si>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</si>
  <si>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</si>
  <si>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</si>
  <si>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</si>
  <si>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</si>
  <si>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</si>
  <si>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</si>
  <si>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</si>
  <si>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</si>
  <si>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</si>
  <si>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</si>
  <si>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</si>
  <si>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</si>
  <si>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</si>
  <si>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</si>
  <si>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</si>
  <si>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</si>
  <si>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</si>
  <si>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</si>
  <si>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</si>
  <si>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</si>
  <si>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</si>
  <si>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</si>
  <si>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</si>
  <si>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</si>
  <si>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</si>
  <si>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</si>
  <si>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</si>
  <si>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</si>
  <si>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</si>
  <si>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</si>
  <si>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</si>
  <si>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</si>
  <si>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</si>
  <si>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</si>
  <si>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</si>
  <si>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</si>
  <si>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</si>
  <si>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</si>
  <si>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</si>
  <si>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</si>
  <si>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</si>
  <si>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</si>
  <si>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</si>
  <si>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</si>
  <si>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</si>
  <si>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</si>
  <si>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</si>
  <si>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</si>
  <si>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</si>
  <si>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</si>
  <si>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</si>
  <si>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</si>
  <si>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</si>
  <si>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</si>
  <si>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</si>
  <si>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</si>
  <si>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</si>
  <si>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</si>
  <si>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</si>
  <si>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</si>
  <si>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</si>
  <si>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</si>
  <si>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</si>
  <si>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</si>
  <si>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</si>
  <si>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</si>
  <si>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</si>
  <si>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</si>
  <si>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</si>
  <si>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</si>
  <si>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</si>
  <si>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</si>
  <si>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</si>
  <si>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</si>
  <si>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</si>
  <si>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</si>
  <si>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</si>
  <si>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</si>
  <si>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</si>
  <si>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</si>
  <si>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</si>
  <si>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</si>
  <si>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</si>
  <si>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</si>
  <si>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</si>
  <si>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</si>
  <si>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</si>
  <si>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</si>
  <si>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</si>
  <si>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</si>
  <si>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</si>
  <si>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</si>
  <si>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</si>
  <si>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</si>
  <si>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</si>
  <si>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</si>
  <si>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</si>
  <si>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</si>
  <si>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</si>
  <si>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</si>
  <si>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</si>
  <si>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</si>
  <si>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</si>
  <si>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</si>
  <si>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</si>
  <si>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</si>
  <si>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</si>
  <si>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</si>
  <si>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</si>
  <si>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</si>
  <si>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</si>
  <si>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</si>
  <si>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</si>
  <si>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</si>
  <si>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</si>
  <si>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</si>
  <si>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</si>
  <si>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</si>
  <si>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</si>
  <si>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</si>
  <si>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</si>
  <si>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</si>
  <si>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</si>
  <si>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</si>
  <si>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</si>
  <si>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</si>
  <si>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</si>
  <si>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</si>
  <si>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</si>
  <si>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</si>
  <si>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</si>
  <si>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</si>
  <si>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</si>
  <si>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</si>
  <si>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</si>
  <si>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</si>
  <si>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</si>
  <si>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</si>
  <si>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</si>
  <si>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</si>
  <si>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</si>
  <si>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</si>
  <si>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</si>
  <si>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</si>
  <si>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</si>
  <si>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</si>
  <si>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</si>
  <si>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</si>
  <si>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</si>
  <si>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</si>
  <si>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</si>
  <si>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</si>
  <si>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</si>
  <si>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</si>
  <si>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</si>
  <si>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</si>
  <si>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</si>
  <si>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</si>
  <si>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</si>
  <si>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</si>
  <si>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</si>
  <si>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</si>
  <si>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</si>
  <si>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</si>
  <si>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</si>
  <si>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</si>
  <si>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</si>
  <si>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</si>
  <si>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</si>
  <si>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</si>
  <si>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</si>
  <si>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</si>
  <si>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</si>
  <si>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</si>
  <si>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</si>
  <si>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</si>
  <si>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</si>
  <si>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</si>
  <si>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</si>
  <si>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</si>
  <si>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</si>
  <si>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</si>
  <si>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</si>
  <si>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</si>
  <si>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</si>
  <si>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</si>
  <si>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</si>
  <si>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</si>
  <si>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</si>
  <si>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</si>
  <si>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</si>
  <si>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</si>
  <si>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</si>
  <si>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</si>
  <si>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</si>
  <si>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</si>
  <si>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</si>
  <si>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</si>
  <si>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</si>
  <si>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</si>
  <si>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</si>
  <si>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</si>
  <si>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</si>
  <si>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</si>
  <si>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</si>
  <si>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</si>
  <si>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</si>
  <si>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</si>
  <si>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</si>
  <si>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</si>
  <si>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</si>
  <si>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</si>
  <si>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</si>
  <si>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</si>
  <si>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</si>
  <si>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</si>
  <si>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</si>
  <si>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</si>
  <si>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</si>
  <si>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</si>
  <si>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</si>
  <si>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</si>
  <si>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</si>
  <si>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</si>
  <si>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</si>
  <si>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</si>
  <si>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</si>
  <si>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</si>
  <si>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</si>
  <si>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</si>
  <si>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</si>
  <si>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</si>
  <si>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</si>
  <si>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</si>
  <si>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</si>
  <si>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</si>
  <si>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</si>
  <si>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</si>
  <si>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</si>
  <si>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</si>
  <si>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</si>
  <si>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</si>
  <si>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</si>
  <si>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</si>
  <si>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</si>
  <si>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</si>
  <si>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</si>
  <si>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</si>
  <si>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</si>
  <si>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</si>
  <si>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</si>
  <si>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</si>
  <si>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</si>
  <si>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</si>
  <si>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</si>
  <si>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</si>
  <si>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</si>
  <si>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</si>
  <si>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</si>
  <si>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</si>
  <si>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</si>
  <si>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</si>
  <si>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</si>
  <si>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</si>
  <si>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</si>
  <si>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</si>
  <si>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</si>
  <si>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</si>
  <si>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</si>
  <si>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</si>
  <si>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</si>
  <si>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</si>
  <si>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</si>
  <si>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</si>
  <si>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</si>
  <si>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</si>
  <si>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</si>
  <si>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</si>
  <si>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</si>
  <si>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</si>
  <si>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</si>
  <si>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</si>
  <si>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</si>
  <si>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</si>
  <si>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</si>
  <si>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</si>
  <si>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</si>
  <si>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</si>
  <si>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</si>
  <si>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</si>
  <si>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</si>
  <si>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</si>
  <si>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</si>
  <si>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</si>
  <si>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</si>
  <si>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</si>
  <si>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</si>
  <si>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</si>
  <si>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</si>
  <si>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</si>
  <si>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</si>
  <si>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</si>
  <si>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</si>
  <si>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</si>
  <si>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</si>
  <si>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</si>
  <si>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</si>
  <si>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</si>
  <si>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</si>
  <si>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</si>
  <si>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</si>
  <si>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</si>
  <si>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</si>
  <si>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</si>
  <si>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</si>
  <si>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</si>
  <si>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</si>
  <si>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</si>
  <si>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</si>
  <si>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</si>
  <si>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</si>
  <si>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</si>
  <si>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</si>
  <si>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</si>
  <si>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</si>
  <si>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</si>
  <si>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</si>
  <si>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</si>
  <si>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</si>
  <si>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</si>
  <si>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</si>
  <si>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</si>
  <si>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</si>
  <si>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</si>
  <si>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</si>
  <si>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</si>
  <si>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</si>
  <si>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</si>
  <si>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</si>
  <si>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</si>
  <si>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</si>
  <si>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</si>
  <si>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</si>
  <si>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</si>
  <si>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</si>
  <si>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</si>
  <si>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</si>
  <si>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</si>
  <si>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</si>
  <si>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</si>
  <si>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</si>
  <si>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</si>
  <si>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</si>
  <si>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</si>
  <si>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</si>
  <si>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</si>
  <si>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</si>
  <si>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</si>
  <si>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</si>
  <si>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</si>
  <si>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</si>
  <si>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</si>
  <si>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</si>
  <si>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</si>
  <si>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</si>
  <si>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</si>
  <si>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</si>
  <si>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</si>
  <si>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</si>
  <si>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</si>
  <si>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</si>
  <si>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</si>
  <si>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</si>
  <si>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</si>
  <si>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</si>
  <si>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</si>
  <si>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</si>
  <si>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</si>
  <si>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</si>
  <si>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</si>
  <si>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</si>
  <si>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</si>
  <si>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</si>
  <si>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</si>
  <si>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</si>
  <si>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</si>
  <si>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</si>
  <si>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</si>
  <si>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</si>
  <si>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</si>
  <si>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</si>
  <si>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</si>
  <si>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</si>
  <si>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</si>
  <si>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</si>
  <si>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</si>
  <si>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</si>
  <si>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</si>
  <si>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</si>
  <si>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</si>
  <si>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</si>
  <si>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</si>
  <si>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</si>
  <si>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</si>
  <si>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</si>
  <si>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</si>
  <si>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</si>
  <si>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</si>
  <si>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</si>
  <si>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</si>
  <si>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</si>
  <si>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</si>
  <si>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</si>
  <si>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</si>
  <si>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</si>
  <si>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</si>
  <si>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</si>
  <si>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</si>
  <si>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</si>
  <si>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</si>
  <si>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</si>
  <si>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</si>
  <si>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</si>
  <si>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</si>
  <si>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</si>
  <si>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</si>
  <si>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</si>
  <si>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</si>
  <si>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</si>
  <si>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</si>
  <si>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</si>
  <si>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</si>
  <si>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</si>
  <si>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</si>
  <si>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</si>
  <si>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</si>
  <si>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</si>
  <si>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</si>
  <si>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</si>
  <si>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</si>
  <si>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</si>
  <si>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</si>
  <si>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</si>
  <si>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</si>
  <si>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</si>
  <si>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</si>
  <si>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</si>
  <si>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</si>
  <si>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</si>
  <si>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</si>
  <si>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</si>
  <si>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</si>
  <si>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</si>
  <si>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</si>
  <si>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</si>
  <si>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</si>
  <si>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</si>
  <si>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</si>
  <si>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</si>
  <si>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</si>
  <si>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</si>
  <si>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</si>
  <si>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</si>
  <si>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</si>
  <si>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</si>
  <si>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</si>
  <si>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</si>
  <si>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</si>
  <si>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</si>
  <si>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</si>
  <si>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</si>
  <si>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</si>
  <si>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</si>
  <si>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</si>
  <si>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</si>
  <si>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</si>
  <si>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</si>
  <si>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</si>
  <si>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</si>
  <si>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</si>
  <si>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</si>
  <si>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</si>
  <si>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</si>
  <si>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</si>
  <si>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</si>
  <si>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</si>
  <si>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</si>
  <si>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</si>
  <si>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</si>
  <si>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</si>
  <si>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</si>
  <si>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</si>
  <si>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</si>
  <si>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</si>
  <si>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</si>
  <si>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</si>
  <si>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</si>
  <si>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</si>
  <si>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</si>
  <si>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</si>
  <si>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</si>
  <si>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</si>
  <si>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</si>
  <si>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</si>
  <si>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</si>
  <si>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</si>
  <si>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</si>
  <si>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</si>
  <si>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</si>
  <si>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</si>
  <si>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</si>
  <si>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</si>
  <si>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</si>
  <si>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</si>
  <si>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</si>
  <si>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</si>
  <si>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</si>
  <si>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</si>
  <si>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</si>
  <si>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</si>
  <si>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</si>
  <si>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</si>
  <si>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</si>
  <si>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</si>
  <si>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</si>
  <si>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</si>
  <si>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</si>
  <si>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</si>
  <si>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</si>
  <si>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</si>
  <si>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</si>
  <si>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</si>
  <si>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</si>
  <si>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</si>
  <si>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</si>
  <si>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</si>
  <si>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</si>
  <si>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</si>
  <si>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</si>
  <si>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</si>
  <si>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</si>
  <si>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</si>
  <si>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</si>
  <si>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</si>
  <si>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</si>
  <si>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</si>
  <si>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</si>
  <si>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</si>
  <si>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</si>
  <si>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</si>
  <si>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</si>
  <si>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</si>
  <si>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</si>
  <si>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</si>
  <si>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</si>
  <si>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</si>
  <si>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</si>
  <si>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</si>
  <si>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</si>
  <si>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</si>
  <si>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</si>
  <si>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</si>
  <si>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</si>
  <si>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</si>
  <si>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</si>
  <si>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</si>
  <si>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</si>
  <si>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</si>
  <si>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</si>
  <si>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</si>
  <si>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</si>
  <si>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</si>
  <si>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</si>
  <si>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</si>
  <si>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</si>
  <si>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</si>
  <si>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</si>
  <si>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</si>
  <si>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</si>
  <si>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</si>
  <si>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</si>
  <si>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</si>
  <si>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</si>
  <si>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</si>
  <si>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</si>
  <si>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</si>
  <si>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</si>
  <si>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</si>
  <si>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</si>
  <si>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</si>
  <si>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</si>
  <si>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</si>
  <si>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</si>
  <si>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</si>
  <si>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</si>
  <si>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</si>
  <si>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</si>
  <si>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</si>
  <si>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</si>
  <si>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</si>
  <si>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</si>
  <si>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</si>
  <si>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</si>
  <si>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</si>
  <si>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</si>
  <si>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</si>
  <si>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</si>
  <si>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</si>
  <si>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</si>
  <si>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</si>
  <si>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</si>
  <si>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</si>
  <si>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</si>
  <si>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</si>
  <si>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</si>
  <si>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</si>
  <si>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</si>
  <si>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</si>
  <si>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</si>
  <si>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</si>
  <si>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</si>
  <si>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</si>
  <si>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</si>
  <si>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</si>
  <si>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</si>
  <si>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</si>
  <si>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</si>
  <si>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</si>
  <si>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</si>
  <si>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</si>
  <si>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</si>
  <si>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</si>
  <si>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</si>
  <si>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</si>
  <si>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</si>
  <si>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</si>
  <si>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</si>
  <si>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</si>
  <si>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</si>
  <si>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</si>
  <si>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</si>
  <si>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</si>
  <si>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</si>
  <si>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</si>
  <si>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</si>
  <si>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</si>
  <si>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</si>
  <si>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</si>
  <si>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</si>
  <si>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</si>
  <si>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</si>
  <si>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</si>
  <si>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</si>
  <si>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</si>
  <si>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</si>
  <si>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</si>
  <si>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</si>
  <si>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</si>
  <si>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</si>
  <si>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</si>
  <si>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</si>
  <si>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</si>
  <si>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</si>
  <si>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</si>
  <si>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</si>
  <si>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</si>
  <si>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</si>
  <si>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</si>
  <si>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</si>
  <si>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</si>
  <si>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</si>
  <si>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</si>
  <si>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</si>
  <si>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</si>
  <si>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</si>
  <si>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</si>
  <si>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</si>
  <si>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</si>
  <si>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</si>
  <si>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</si>
  <si>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</si>
  <si>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</si>
  <si>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</si>
  <si>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</si>
  <si>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</si>
  <si>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</si>
  <si>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</si>
  <si>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</si>
  <si>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</si>
  <si>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</si>
  <si>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</si>
  <si>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</si>
  <si>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</si>
  <si>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</si>
  <si>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</si>
  <si>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</si>
  <si>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</si>
  <si>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</si>
  <si>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</si>
  <si>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</si>
  <si>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</si>
  <si>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</si>
  <si>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</si>
  <si>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</si>
  <si>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</si>
  <si>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</si>
  <si>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</si>
  <si>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</si>
  <si>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</si>
  <si>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</si>
  <si>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</si>
  <si>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</si>
  <si>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</si>
  <si>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</si>
  <si>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</si>
  <si>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</si>
  <si>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</si>
  <si>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</si>
  <si>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</si>
  <si>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</si>
  <si>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</si>
  <si>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</si>
  <si>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</si>
  <si>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</si>
  <si>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</si>
  <si>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</si>
  <si>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</si>
  <si>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</si>
  <si>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</si>
  <si>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</si>
  <si>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</si>
  <si>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</si>
  <si>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</si>
  <si>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</si>
  <si>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</si>
  <si>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</si>
  <si>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</si>
  <si>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</si>
  <si>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</si>
  <si>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</si>
  <si>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</si>
  <si>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</si>
  <si>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</si>
  <si>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</si>
  <si>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</si>
  <si>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</si>
  <si>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</si>
  <si>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</si>
  <si>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</si>
  <si>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</si>
  <si>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</si>
  <si>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</si>
  <si>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</si>
  <si>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</si>
  <si>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</si>
  <si>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</si>
  <si>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</si>
  <si>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</si>
  <si>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</si>
  <si>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</si>
  <si>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</si>
  <si>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</si>
  <si>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</si>
  <si>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</si>
  <si>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</si>
  <si>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</si>
  <si>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</si>
  <si>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</si>
  <si>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</si>
  <si>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</si>
  <si>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</si>
  <si>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</si>
  <si>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</si>
  <si>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</si>
  <si>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</si>
  <si>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</si>
  <si>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</si>
  <si>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</si>
  <si>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</si>
  <si>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</si>
  <si>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</si>
  <si>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</si>
  <si>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</si>
  <si>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</si>
  <si>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</si>
  <si>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</si>
  <si>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</si>
  <si>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</si>
  <si>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</si>
  <si>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</si>
  <si>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</si>
  <si>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</si>
  <si>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</si>
  <si>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</si>
  <si>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</si>
  <si>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</si>
  <si>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</si>
  <si>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</si>
  <si>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</si>
  <si>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</si>
  <si>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</si>
  <si>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</si>
  <si>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</si>
  <si>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</si>
  <si>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</si>
  <si>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</si>
  <si>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</si>
  <si>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</si>
  <si>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</si>
  <si>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</si>
  <si>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</si>
  <si>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</si>
  <si>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</si>
  <si>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</si>
  <si>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</si>
  <si>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</si>
  <si>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</si>
  <si>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</si>
  <si>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</si>
  <si>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</si>
  <si>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</si>
  <si>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</si>
  <si>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</si>
  <si>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</si>
  <si>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</si>
  <si>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</si>
  <si>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</si>
  <si>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</si>
  <si>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</si>
  <si>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</si>
  <si>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</si>
  <si>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</si>
  <si>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</si>
  <si>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</si>
  <si>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</si>
  <si>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</si>
  <si>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</si>
  <si>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</si>
  <si>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</si>
  <si>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</si>
  <si>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</si>
  <si>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</si>
  <si>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</si>
  <si>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</si>
  <si>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</si>
  <si>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</si>
  <si>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</si>
  <si>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</si>
  <si>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</si>
  <si>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</si>
  <si>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</si>
  <si>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</si>
  <si>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</si>
  <si>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</si>
  <si>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</si>
  <si>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</si>
  <si>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</si>
  <si>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</si>
  <si>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</si>
  <si>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</si>
  <si>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</si>
  <si>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</si>
  <si>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</si>
  <si>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</si>
  <si>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</si>
  <si>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</si>
  <si>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</si>
  <si>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</si>
  <si>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</si>
  <si>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</si>
  <si>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</si>
  <si>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</si>
  <si>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</si>
  <si>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</si>
  <si>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</si>
  <si>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</si>
  <si>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</si>
  <si>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</si>
  <si>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</si>
  <si>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</si>
  <si>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</si>
  <si>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</si>
  <si>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</si>
  <si>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</si>
  <si>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</si>
  <si>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</si>
  <si>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</si>
  <si>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</si>
  <si>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</si>
  <si>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</si>
  <si>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</si>
  <si>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</si>
  <si>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</si>
  <si>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</si>
  <si>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</si>
  <si>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</si>
  <si>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</si>
  <si>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</si>
  <si>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</si>
  <si>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</si>
  <si>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</si>
  <si>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</si>
  <si>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</si>
  <si>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</si>
  <si>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</si>
  <si>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</si>
  <si>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</si>
  <si>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</si>
  <si>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</si>
  <si>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</si>
  <si>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</si>
  <si>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</si>
  <si>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</si>
  <si>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</si>
  <si>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</si>
  <si>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</si>
  <si>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</si>
  <si>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</si>
  <si>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</si>
  <si>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</si>
  <si>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</si>
  <si>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</si>
  <si>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</si>
  <si>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</si>
  <si>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</si>
  <si>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</si>
  <si>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</si>
  <si>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</si>
  <si>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</si>
  <si>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</si>
  <si>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</si>
  <si>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</si>
  <si>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</si>
  <si>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</si>
  <si>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</si>
  <si>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</si>
  <si>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</si>
  <si>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</si>
  <si>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</si>
  <si>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</si>
  <si>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</si>
  <si>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</si>
  <si>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</si>
  <si>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</si>
  <si>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</si>
  <si>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</si>
  <si>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</si>
  <si>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</si>
  <si>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</si>
  <si>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</si>
  <si>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</si>
  <si>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</si>
  <si>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</si>
  <si>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</si>
  <si>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</si>
  <si>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</si>
  <si>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</si>
  <si>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</si>
  <si>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</si>
  <si>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</si>
  <si>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</si>
  <si>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</si>
  <si>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</si>
  <si>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</si>
  <si>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</si>
  <si>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</si>
  <si>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</si>
  <si>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</si>
  <si>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</si>
  <si>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</si>
  <si>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</si>
  <si>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</si>
  <si>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</si>
  <si>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</si>
  <si>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</si>
  <si>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</si>
  <si>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</si>
  <si>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</si>
  <si>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</si>
  <si>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</si>
  <si>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</si>
  <si>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</si>
  <si>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</si>
  <si>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</si>
  <si>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</si>
  <si>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</si>
  <si>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</si>
  <si>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</si>
  <si>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</si>
  <si>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</si>
  <si>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</si>
  <si>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</si>
  <si>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</si>
  <si>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</si>
  <si>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</si>
  <si>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</si>
  <si>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</si>
  <si>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</si>
  <si>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</si>
  <si>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</si>
  <si>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</si>
  <si>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</si>
  <si>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</si>
  <si>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</si>
  <si>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</si>
  <si>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</si>
  <si>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</si>
  <si>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</si>
  <si>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</si>
  <si>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</si>
  <si>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</si>
  <si>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</si>
  <si>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</si>
  <si>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</si>
  <si>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</si>
  <si>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</si>
  <si>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</si>
  <si>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</si>
  <si>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</si>
  <si>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</si>
  <si>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</si>
  <si>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</si>
  <si>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</si>
  <si>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</si>
  <si>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</si>
  <si>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</si>
  <si>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</si>
  <si>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</si>
  <si>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</si>
  <si>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</si>
  <si>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</si>
  <si>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</si>
  <si>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</si>
  <si>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</si>
  <si>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</si>
  <si>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</si>
  <si>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</si>
  <si>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</si>
  <si>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</si>
  <si>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</si>
  <si>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</si>
  <si>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</si>
  <si>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</si>
  <si>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</si>
  <si>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</si>
  <si>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</si>
  <si>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</si>
  <si>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</si>
  <si>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</si>
  <si>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</si>
  <si>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</si>
  <si>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</si>
  <si>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</si>
  <si>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</si>
  <si>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</si>
  <si>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</si>
  <si>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</si>
  <si>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</si>
  <si>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</si>
  <si>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</si>
  <si>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</si>
  <si>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</si>
  <si>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</si>
  <si>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</si>
  <si>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</si>
  <si>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</si>
  <si>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</si>
  <si>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</si>
  <si>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</si>
  <si>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</si>
  <si>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</si>
  <si>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</si>
  <si>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</si>
  <si>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</si>
  <si>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</si>
  <si>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</si>
  <si>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</si>
  <si>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</si>
  <si>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</si>
  <si>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</si>
  <si>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</si>
  <si>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</si>
  <si>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</si>
  <si>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</si>
  <si>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</si>
  <si>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</si>
  <si>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</si>
  <si>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</si>
  <si>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</si>
  <si>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</si>
  <si>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</si>
  <si>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</si>
  <si>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</si>
  <si>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</si>
  <si>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</si>
  <si>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</si>
  <si>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</si>
  <si>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</si>
  <si>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</si>
  <si>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</si>
  <si>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</si>
  <si>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</si>
  <si>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</si>
  <si>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</si>
  <si>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</si>
  <si>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</si>
  <si>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</si>
  <si>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</si>
  <si>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</si>
  <si>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</si>
  <si>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</si>
  <si>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</si>
  <si>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</si>
  <si>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</si>
  <si>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</si>
  <si>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</si>
  <si>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</si>
  <si>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</si>
  <si>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</si>
  <si>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</si>
  <si>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</si>
  <si>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</si>
  <si>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</si>
  <si>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</si>
  <si>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</si>
  <si>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</si>
  <si>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</si>
  <si>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</si>
  <si>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</si>
  <si>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</si>
  <si>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</si>
  <si>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</si>
  <si>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</si>
  <si>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</si>
  <si>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</si>
  <si>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</si>
  <si>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</si>
  <si>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</si>
  <si>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</si>
  <si>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</si>
  <si>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</si>
  <si>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</si>
  <si>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</si>
  <si>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</si>
  <si>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</si>
  <si>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</si>
  <si>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</si>
  <si>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</si>
  <si>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</si>
  <si>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</si>
  <si>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</si>
  <si>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</si>
  <si>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</si>
  <si>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</si>
  <si>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</si>
  <si>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</si>
  <si>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</si>
  <si>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</si>
  <si>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</si>
  <si>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</si>
  <si>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</si>
  <si>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</si>
  <si>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</si>
  <si>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</si>
  <si>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</si>
  <si>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</si>
  <si>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</si>
  <si>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</si>
  <si>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</si>
  <si>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</si>
  <si>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</si>
  <si>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</si>
  <si>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</si>
  <si>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</si>
  <si>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</si>
  <si>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</si>
  <si>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</si>
  <si>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</si>
  <si>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</si>
  <si>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</si>
  <si>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</si>
  <si>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</si>
  <si>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</si>
  <si>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</si>
  <si>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</si>
  <si>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</si>
  <si>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</si>
  <si>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</si>
  <si>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</si>
  <si>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</si>
  <si>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</si>
  <si>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</si>
  <si>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</si>
  <si>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</si>
  <si>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</si>
  <si>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</si>
  <si>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</si>
  <si>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</si>
  <si>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</si>
  <si>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</si>
  <si>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</si>
  <si>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</si>
  <si>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</si>
  <si>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</si>
  <si>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</si>
  <si>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</si>
  <si>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</si>
  <si>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</si>
  <si>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</si>
  <si>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</si>
  <si>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</si>
  <si>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</si>
  <si>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</si>
  <si>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</si>
  <si>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</si>
  <si>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</si>
  <si>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</si>
  <si>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</si>
  <si>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</si>
  <si>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</si>
  <si>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</si>
  <si>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</si>
  <si>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</si>
  <si>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</si>
  <si>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</si>
  <si>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</si>
  <si>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</si>
  <si>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</si>
  <si>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</si>
  <si>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</si>
  <si>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</si>
  <si>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</si>
  <si>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</si>
  <si>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</si>
  <si>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</si>
  <si>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</si>
  <si>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</si>
  <si>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</si>
  <si>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</si>
  <si>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</si>
  <si>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</si>
  <si>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</si>
  <si>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</si>
  <si>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</si>
  <si>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</si>
  <si>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</si>
  <si>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</si>
  <si>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</si>
  <si>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</si>
  <si>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</si>
  <si>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</si>
  <si>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</si>
  <si>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</si>
  <si>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</si>
  <si>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</si>
  <si>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</si>
  <si>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</si>
  <si>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</si>
  <si>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</si>
  <si>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</si>
  <si>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</si>
  <si>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</si>
  <si>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</si>
  <si>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</si>
  <si>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</si>
  <si>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</si>
  <si>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</si>
  <si>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</si>
  <si>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</si>
  <si>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</si>
  <si>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</si>
  <si>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</si>
  <si>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</si>
  <si>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</si>
  <si>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</si>
  <si>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</si>
  <si>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</si>
  <si>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</si>
  <si>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</si>
  <si>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</si>
  <si>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</si>
  <si>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</si>
  <si>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</si>
  <si>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</si>
  <si>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</si>
  <si>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</si>
  <si>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</si>
  <si>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</si>
  <si>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</si>
  <si>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</si>
  <si>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</si>
  <si>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</si>
  <si>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</si>
  <si>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</si>
  <si>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</si>
  <si>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</si>
  <si>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</si>
  <si>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</si>
  <si>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</si>
  <si>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</si>
  <si>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</si>
  <si>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</si>
  <si>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</si>
  <si>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</si>
  <si>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</si>
  <si>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</si>
  <si>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</si>
  <si>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</si>
  <si>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</si>
  <si>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</si>
  <si>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</si>
  <si>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</si>
  <si>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</si>
  <si>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</si>
  <si>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</si>
  <si>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</si>
  <si>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</si>
  <si>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</si>
  <si>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</si>
  <si>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</si>
  <si>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</si>
  <si>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</si>
  <si>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</si>
  <si>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</si>
  <si>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</si>
  <si>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</si>
  <si>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</si>
  <si>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</si>
  <si>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</si>
  <si>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</si>
  <si>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</si>
  <si>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</si>
  <si>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</si>
  <si>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</si>
  <si>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</si>
  <si>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</si>
  <si>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</si>
  <si>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</si>
  <si>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</si>
  <si>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</si>
  <si>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</si>
  <si>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</si>
  <si>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</si>
  <si>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</si>
  <si>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</si>
  <si>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</si>
  <si>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</si>
  <si>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</si>
  <si>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</si>
  <si>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</si>
  <si>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</si>
  <si>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</si>
  <si>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</si>
  <si>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</si>
  <si>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</si>
  <si>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</si>
  <si>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</si>
  <si>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</si>
  <si>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</si>
  <si>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</si>
  <si>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</si>
  <si>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</si>
  <si>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</si>
  <si>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</si>
  <si>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</si>
  <si>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</si>
  <si>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</si>
  <si>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</si>
  <si>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</si>
  <si>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</si>
  <si>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</si>
  <si>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</si>
  <si>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</si>
  <si>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</si>
  <si>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</si>
  <si>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</si>
  <si>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</si>
  <si>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</si>
  <si>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</si>
  <si>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</si>
  <si>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</si>
  <si>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</si>
  <si>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</si>
  <si>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</si>
  <si>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</si>
  <si>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</si>
  <si>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</si>
  <si>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</si>
  <si>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</si>
  <si>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</si>
  <si>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No 001 </t>
  </si>
  <si>
    <t>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t>
  </si>
  <si>
    <t xml:space="preserve">Liceo La Nevada </t>
  </si>
  <si>
    <t>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t>
  </si>
  <si>
    <t>No 002</t>
  </si>
  <si>
    <t>No 003</t>
  </si>
  <si>
    <t>No 004</t>
  </si>
  <si>
    <t xml:space="preserve">Prestar los servicios de convenio de corporación en el Liceo La Nevada orientada al fortalecimiento de capacidades con las familias, niños, niñas y adolescentes  a través del acompañamiento psicosocial prestando los servicios de charlas, talleres  a padres de familias en grupos e individuales a través de visitas en el hogar como apoyo de orientación a la familia.
</t>
  </si>
  <si>
    <t>No 005</t>
  </si>
  <si>
    <t>CALLE 9C # 12-51 BARRIO SAN JOAQUIN</t>
  </si>
  <si>
    <t>31573220398</t>
  </si>
  <si>
    <t>contactenos@funmejorfuturo.org</t>
  </si>
  <si>
    <t>valledupa,  cesar</t>
  </si>
  <si>
    <t>ALFREDO PALACIO TAPIA</t>
  </si>
  <si>
    <t xml:space="preserve"> 2021-11-7</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</si>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</sst>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3" fontId="0" fillId="3" borderId="0" xfId="0" applyNumberForma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2690</v>
      </c>
      <c r="D15" s="35"/>
      <c r="E15" s="35"/>
      <c r="F15" s="5"/>
      <c r="G15" s="32" t="s">
        <v>1168</v>
      </c>
      <c r="H15" s="103" t="s">
        <v>187</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248">
        <v>900782188</v>
      </c>
      <c r="C20" s="5"/>
      <c r="D20" s="73"/>
      <c r="E20" s="5"/>
      <c r="F20" s="5"/>
      <c r="G20" s="5"/>
      <c r="H20" s="183"/>
      <c r="I20" s="146" t="s">
        <v>1156</v>
      </c>
      <c r="J20" s="147" t="s">
        <v>1153</v>
      </c>
      <c r="K20" s="148">
        <v>393333820</v>
      </c>
      <c r="L20" s="149"/>
      <c r="M20" s="149"/>
      <c r="N20" s="132">
        <f>+(M20-L20)/30</f>
        <v>0</v>
      </c>
      <c r="O20" s="135"/>
      <c r="U20" s="131"/>
      <c r="V20" s="105">
        <f ca="1">NOW()</f>
        <v>44201.016697453706</v>
      </c>
      <c r="W20" s="105">
        <f ca="1">NOW()</f>
        <v>44201.016697453706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BUSCANDO UN MEJOR FUTURO</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2691</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2654</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2678</v>
      </c>
      <c r="C48" s="109" t="s">
        <v>31</v>
      </c>
      <c r="D48" s="118" t="s">
        <v>2676</v>
      </c>
      <c r="E48" s="142">
        <v>42053</v>
      </c>
      <c r="F48" s="142">
        <v>42173</v>
      </c>
      <c r="G48" s="157">
        <f>IF(AND(E48&lt;&gt;"",F48&lt;&gt;""),((F48-E48)/30),"")</f>
        <v>4</v>
      </c>
      <c r="H48" s="119" t="s">
        <v>2677</v>
      </c>
      <c r="I48" s="110" t="s">
        <v>459</v>
      </c>
      <c r="J48" s="110" t="s">
        <v>461</v>
      </c>
      <c r="K48" s="113">
        <v>0</v>
      </c>
      <c r="L48" s="112" t="s">
        <v>1148</v>
      </c>
      <c r="M48" s="114">
        <v>0</v>
      </c>
      <c r="N48" s="112" t="s">
        <v>1151</v>
      </c>
      <c r="O48" s="112" t="s">
        <v>26</v>
      </c>
      <c r="P48" s="78"/>
    </row>
    <row r="49" spans="1:16" s="6" customFormat="1" ht="24.75" customHeight="1" x14ac:dyDescent="0.25">
      <c r="A49" s="140">
        <v>2</v>
      </c>
      <c r="B49" s="119" t="s">
        <v>2678</v>
      </c>
      <c r="C49" s="109" t="s">
        <v>31</v>
      </c>
      <c r="D49" s="118" t="s">
        <v>2676</v>
      </c>
      <c r="E49" s="142">
        <v>42206</v>
      </c>
      <c r="F49" s="142">
        <v>42325</v>
      </c>
      <c r="G49" s="157">
        <f t="shared" ref="G49:G50" si="2">IF(AND(E49&lt;&gt;"",F49&lt;&gt;""),((F49-E49)/30),"")</f>
        <v>3.9666666666666668</v>
      </c>
      <c r="H49" s="119" t="s">
        <v>2677</v>
      </c>
      <c r="I49" s="110" t="s">
        <v>459</v>
      </c>
      <c r="J49" s="110" t="s">
        <v>461</v>
      </c>
      <c r="K49" s="113">
        <v>0</v>
      </c>
      <c r="L49" s="112" t="s">
        <v>1148</v>
      </c>
      <c r="M49" s="114">
        <v>0</v>
      </c>
      <c r="N49" s="112" t="s">
        <v>1151</v>
      </c>
      <c r="O49" s="112" t="s">
        <v>26</v>
      </c>
      <c r="P49" s="78"/>
    </row>
    <row r="50" spans="1:16" s="6" customFormat="1" ht="24.75" customHeight="1" x14ac:dyDescent="0.25">
      <c r="A50" s="140">
        <v>3</v>
      </c>
      <c r="B50" s="119" t="s">
        <v>2678</v>
      </c>
      <c r="C50" s="109" t="s">
        <v>31</v>
      </c>
      <c r="D50" s="118" t="s">
        <v>2680</v>
      </c>
      <c r="E50" s="142">
        <v>42419</v>
      </c>
      <c r="F50" s="142">
        <v>42538</v>
      </c>
      <c r="G50" s="157">
        <f t="shared" si="2"/>
        <v>3.9666666666666668</v>
      </c>
      <c r="H50" s="116" t="s">
        <v>2677</v>
      </c>
      <c r="I50" s="110" t="s">
        <v>459</v>
      </c>
      <c r="J50" s="110" t="s">
        <v>461</v>
      </c>
      <c r="K50" s="113">
        <v>0</v>
      </c>
      <c r="L50" s="112" t="s">
        <v>1148</v>
      </c>
      <c r="M50" s="114">
        <v>0</v>
      </c>
      <c r="N50" s="112" t="s">
        <v>1151</v>
      </c>
      <c r="O50" s="112" t="s">
        <v>26</v>
      </c>
      <c r="P50" s="78"/>
    </row>
    <row r="51" spans="1:16" s="6" customFormat="1" ht="24.75" customHeight="1" outlineLevel="1" x14ac:dyDescent="0.25">
      <c r="A51" s="140">
        <v>4</v>
      </c>
      <c r="B51" s="119" t="s">
        <v>2678</v>
      </c>
      <c r="C51" s="109" t="s">
        <v>31</v>
      </c>
      <c r="D51" s="118" t="s">
        <v>2680</v>
      </c>
      <c r="E51" s="142">
        <v>42565</v>
      </c>
      <c r="F51" s="142">
        <v>42689</v>
      </c>
      <c r="G51" s="157">
        <f t="shared" ref="G51:G107" si="3">IF(AND(E51&lt;&gt;"",F51&lt;&gt;""),((F51-E51)/30),"")</f>
        <v>4.1333333333333337</v>
      </c>
      <c r="H51" s="116" t="s">
        <v>2677</v>
      </c>
      <c r="I51" s="110" t="s">
        <v>459</v>
      </c>
      <c r="J51" s="110" t="s">
        <v>461</v>
      </c>
      <c r="K51" s="113">
        <v>0</v>
      </c>
      <c r="L51" s="112" t="s">
        <v>1148</v>
      </c>
      <c r="M51" s="114">
        <v>0</v>
      </c>
      <c r="N51" s="112" t="s">
        <v>1151</v>
      </c>
      <c r="O51" s="112" t="s">
        <v>26</v>
      </c>
      <c r="P51" s="78"/>
    </row>
    <row r="52" spans="1:16" s="7" customFormat="1" ht="24.75" customHeight="1" outlineLevel="1" x14ac:dyDescent="0.25">
      <c r="A52" s="141">
        <v>5</v>
      </c>
      <c r="B52" s="119" t="s">
        <v>2678</v>
      </c>
      <c r="C52" s="109" t="s">
        <v>31</v>
      </c>
      <c r="D52" s="118" t="s">
        <v>2681</v>
      </c>
      <c r="E52" s="142">
        <v>42793</v>
      </c>
      <c r="F52" s="142">
        <v>42906</v>
      </c>
      <c r="G52" s="157">
        <f t="shared" si="3"/>
        <v>3.7666666666666666</v>
      </c>
      <c r="H52" s="116" t="s">
        <v>2679</v>
      </c>
      <c r="I52" s="110" t="s">
        <v>459</v>
      </c>
      <c r="J52" s="110" t="s">
        <v>461</v>
      </c>
      <c r="K52" s="113">
        <v>0</v>
      </c>
      <c r="L52" s="112" t="s">
        <v>1148</v>
      </c>
      <c r="M52" s="114">
        <v>0</v>
      </c>
      <c r="N52" s="112" t="s">
        <v>1151</v>
      </c>
      <c r="O52" s="112" t="s">
        <v>26</v>
      </c>
      <c r="P52" s="79"/>
    </row>
    <row r="53" spans="1:16" s="7" customFormat="1" ht="24.75" customHeight="1" outlineLevel="1" x14ac:dyDescent="0.25">
      <c r="A53" s="141">
        <v>6</v>
      </c>
      <c r="B53" s="119" t="s">
        <v>2678</v>
      </c>
      <c r="C53" s="109" t="s">
        <v>31</v>
      </c>
      <c r="D53" s="118" t="s">
        <v>2681</v>
      </c>
      <c r="E53" s="142">
        <v>42935</v>
      </c>
      <c r="F53" s="142">
        <v>43059</v>
      </c>
      <c r="G53" s="157">
        <f t="shared" si="3"/>
        <v>4.1333333333333337</v>
      </c>
      <c r="H53" s="116" t="s">
        <v>2679</v>
      </c>
      <c r="I53" s="110" t="s">
        <v>459</v>
      </c>
      <c r="J53" s="110" t="s">
        <v>461</v>
      </c>
      <c r="K53" s="113">
        <v>0</v>
      </c>
      <c r="L53" s="112" t="s">
        <v>1148</v>
      </c>
      <c r="M53" s="114">
        <v>0</v>
      </c>
      <c r="N53" s="112" t="s">
        <v>1151</v>
      </c>
      <c r="O53" s="112" t="s">
        <v>26</v>
      </c>
      <c r="P53" s="79"/>
    </row>
    <row r="54" spans="1:16" s="7" customFormat="1" ht="24.75" customHeight="1" outlineLevel="1" x14ac:dyDescent="0.25">
      <c r="A54" s="141">
        <v>7</v>
      </c>
      <c r="B54" s="119" t="s">
        <v>2678</v>
      </c>
      <c r="C54" s="109" t="s">
        <v>31</v>
      </c>
      <c r="D54" s="118" t="s">
        <v>2682</v>
      </c>
      <c r="E54" s="142">
        <v>43146</v>
      </c>
      <c r="F54" s="142">
        <v>43276</v>
      </c>
      <c r="G54" s="157">
        <f t="shared" si="3"/>
        <v>4.333333333333333</v>
      </c>
      <c r="H54" s="116" t="s">
        <v>2683</v>
      </c>
      <c r="I54" s="110" t="s">
        <v>459</v>
      </c>
      <c r="J54" s="110" t="s">
        <v>461</v>
      </c>
      <c r="K54" s="115">
        <v>0</v>
      </c>
      <c r="L54" s="112" t="s">
        <v>1148</v>
      </c>
      <c r="M54" s="114">
        <v>0</v>
      </c>
      <c r="N54" s="112" t="s">
        <v>1151</v>
      </c>
      <c r="O54" s="112" t="s">
        <v>26</v>
      </c>
      <c r="P54" s="79"/>
    </row>
    <row r="55" spans="1:16" s="7" customFormat="1" ht="24.75" customHeight="1" outlineLevel="1" x14ac:dyDescent="0.25">
      <c r="A55" s="141">
        <v>8</v>
      </c>
      <c r="B55" s="119" t="s">
        <v>2678</v>
      </c>
      <c r="C55" s="109" t="s">
        <v>31</v>
      </c>
      <c r="D55" s="118" t="s">
        <v>2682</v>
      </c>
      <c r="E55" s="142">
        <v>43298</v>
      </c>
      <c r="F55" s="142">
        <v>43424</v>
      </c>
      <c r="G55" s="157">
        <f t="shared" si="3"/>
        <v>4.2</v>
      </c>
      <c r="H55" s="116" t="s">
        <v>2683</v>
      </c>
      <c r="I55" s="110" t="s">
        <v>459</v>
      </c>
      <c r="J55" s="110" t="s">
        <v>461</v>
      </c>
      <c r="K55" s="115">
        <v>0</v>
      </c>
      <c r="L55" s="112" t="s">
        <v>1148</v>
      </c>
      <c r="M55" s="114">
        <v>0</v>
      </c>
      <c r="N55" s="112" t="s">
        <v>1151</v>
      </c>
      <c r="O55" s="112" t="s">
        <v>26</v>
      </c>
      <c r="P55" s="79"/>
    </row>
    <row r="56" spans="1:16" s="7" customFormat="1" ht="24.75" customHeight="1" outlineLevel="1" x14ac:dyDescent="0.25">
      <c r="A56" s="141">
        <v>9</v>
      </c>
      <c r="B56" s="119" t="s">
        <v>2678</v>
      </c>
      <c r="C56" s="109" t="s">
        <v>31</v>
      </c>
      <c r="D56" s="118" t="s">
        <v>2684</v>
      </c>
      <c r="E56" s="142">
        <v>43516</v>
      </c>
      <c r="F56" s="142">
        <v>43637</v>
      </c>
      <c r="G56" s="157">
        <f t="shared" si="3"/>
        <v>4.0333333333333332</v>
      </c>
      <c r="H56" s="111" t="s">
        <v>2677</v>
      </c>
      <c r="I56" s="110" t="s">
        <v>459</v>
      </c>
      <c r="J56" s="110" t="s">
        <v>461</v>
      </c>
      <c r="K56" s="115">
        <v>0</v>
      </c>
      <c r="L56" s="112" t="s">
        <v>1148</v>
      </c>
      <c r="M56" s="114">
        <v>0</v>
      </c>
      <c r="N56" s="112" t="s">
        <v>1151</v>
      </c>
      <c r="O56" s="112" t="s">
        <v>26</v>
      </c>
      <c r="P56" s="79"/>
    </row>
    <row r="57" spans="1:16" s="7" customFormat="1" ht="24.75" customHeight="1" outlineLevel="1" x14ac:dyDescent="0.25">
      <c r="A57" s="141">
        <v>10</v>
      </c>
      <c r="B57" s="119" t="s">
        <v>2678</v>
      </c>
      <c r="C57" s="65" t="s">
        <v>31</v>
      </c>
      <c r="D57" s="118" t="s">
        <v>2684</v>
      </c>
      <c r="E57" s="142">
        <v>43662</v>
      </c>
      <c r="F57" s="142">
        <v>43784</v>
      </c>
      <c r="G57" s="157">
        <f t="shared" si="3"/>
        <v>4.0666666666666664</v>
      </c>
      <c r="H57" s="119" t="s">
        <v>2677</v>
      </c>
      <c r="I57" s="63" t="s">
        <v>459</v>
      </c>
      <c r="J57" s="63" t="s">
        <v>461</v>
      </c>
      <c r="K57" s="66">
        <v>0</v>
      </c>
      <c r="L57" s="65" t="s">
        <v>1148</v>
      </c>
      <c r="M57" s="67">
        <v>0</v>
      </c>
      <c r="N57" s="65" t="s">
        <v>1151</v>
      </c>
      <c r="O57" s="65" t="s">
        <v>26</v>
      </c>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2655</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c r="E114" s="142"/>
      <c r="F114" s="142"/>
      <c r="G114" s="157" t="str">
        <f>IF(AND(E114&lt;&gt;"",F114&lt;&gt;""),((F114-E114)/30),"")</f>
        <v/>
      </c>
      <c r="H114" s="119"/>
      <c r="I114" s="118"/>
      <c r="J114" s="118"/>
      <c r="K114" s="120"/>
      <c r="L114" s="100" t="str">
        <f>+IF(AND(K114&gt;0,O114="Ejecución"),(K114/877802)*Tabla28[[#This Row],[% participación]],IF(AND(K114&gt;0,O114&lt;&gt;"Ejecución"),"-",""))</f>
        <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2659</v>
      </c>
      <c r="B163" s="228"/>
      <c r="C163" s="228"/>
      <c r="D163" s="228"/>
      <c r="E163" s="229"/>
      <c r="F163" s="230" t="s">
        <v>2660</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34" t="s">
        <v>2643</v>
      </c>
      <c r="J167" s="235"/>
      <c r="K167" s="235"/>
      <c r="L167" s="235"/>
      <c r="M167" s="235"/>
      <c r="N167" s="235"/>
      <c r="O167" s="236"/>
      <c r="U167" s="51"/>
    </row>
    <row r="168" spans="1:28" x14ac:dyDescent="0.25">
      <c r="A168" s="9"/>
      <c r="B168" s="220" t="s">
        <v>2657</v>
      </c>
      <c r="C168" s="220"/>
      <c r="D168" s="220"/>
      <c r="E168" s="8"/>
      <c r="F168" s="5"/>
      <c r="H168" s="81" t="s">
        <v>2656</v>
      </c>
      <c r="I168" s="234"/>
      <c r="J168" s="235"/>
      <c r="K168" s="235"/>
      <c r="L168" s="235"/>
      <c r="M168" s="235"/>
      <c r="N168" s="235"/>
      <c r="O168" s="23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c r="G179" s="162" t="str">
        <f>IF(F179&gt;0,SUM(E179+F179),"")</f>
        <v/>
      </c>
      <c r="H179" s="5"/>
      <c r="I179" s="218" t="s">
        <v>2670</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4" t="s">
        <v>2636</v>
      </c>
      <c r="C192" s="224"/>
      <c r="E192" s="5" t="s">
        <v>20</v>
      </c>
      <c r="H192" s="26" t="s">
        <v>24</v>
      </c>
      <c r="J192" s="5" t="s">
        <v>2637</v>
      </c>
      <c r="K192" s="5"/>
      <c r="M192" s="5"/>
      <c r="N192" s="5"/>
      <c r="O192" s="8"/>
      <c r="Q192" s="151"/>
      <c r="R192" s="152"/>
      <c r="S192" s="152"/>
      <c r="T192" s="151"/>
    </row>
    <row r="193" spans="1:18" x14ac:dyDescent="0.25">
      <c r="A193" s="9"/>
      <c r="C193" s="122">
        <v>42418</v>
      </c>
      <c r="D193" s="5"/>
      <c r="E193" s="123">
        <v>97</v>
      </c>
      <c r="F193" s="5"/>
      <c r="G193" s="5"/>
      <c r="H193" s="144" t="s">
        <v>2689</v>
      </c>
      <c r="J193" s="5"/>
      <c r="K193" s="124">
        <v>42538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2685</v>
      </c>
      <c r="J211" s="27" t="s">
        <v>2622</v>
      </c>
      <c r="K211" s="145" t="s">
        <v>2688</v>
      </c>
      <c r="L211" s="21"/>
      <c r="M211" s="21"/>
      <c r="N211" s="21"/>
      <c r="O211" s="8"/>
    </row>
    <row r="212" spans="1:15" x14ac:dyDescent="0.25">
      <c r="A212" s="9"/>
      <c r="B212" s="27" t="s">
        <v>2619</v>
      </c>
      <c r="C212" s="144" t="s">
        <v>2689</v>
      </c>
      <c r="D212" s="21"/>
      <c r="G212" s="27" t="s">
        <v>2621</v>
      </c>
      <c r="H212" s="145" t="s">
        <v>2686</v>
      </c>
      <c r="J212" s="27" t="s">
        <v>2623</v>
      </c>
      <c r="K212" s="144"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www.w3.org/XML/1998/namespace"/>
    <ds:schemaRef ds:uri="http://schemas.microsoft.com/office/infopath/2007/PartnerControls"/>
    <ds:schemaRef ds:uri="4fb10211-09fb-4e80-9f0b-184718d5d98c"/>
    <ds:schemaRef ds:uri="http://schemas.microsoft.com/office/2006/documentManagement/types"/>
    <ds:schemaRef ds:uri="http://purl.org/dc/terms/"/>
    <ds:schemaRef ds:uri="http://schemas.openxmlformats.org/package/2006/metadata/core-properties"/>
    <ds:schemaRef ds:uri="a65d333d-5b59-4810-bc94-b80d9325abbc"/>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2021-01-05T05:18:57Z</cp:lastPrinted>
  <dcterms:created xsi:type="dcterms:W3CDTF">2020-10-14T21:57:42Z</dcterms:created>
  <dcterms:modified xsi:type="dcterms:W3CDTF">2021-01-05T05:24:26Z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