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<sst xmlns="http://schemas.openxmlformats.org/spreadsheetml/2006/main" count="3185" uniqueCount="2708">
  <si>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</si>
  <si>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</si>
  <si>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</si>
  <si>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</si>
  <si>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</si>
  <si>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</si>
  <si>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</si>
  <si>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</si>
  <si>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</si>
  <si>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</si>
  <si>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</si>
  <si>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</si>
  <si>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</si>
  <si>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</si>
  <si>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</si>
  <si>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</si>
  <si>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</si>
  <si>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</si>
  <si>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</si>
  <si>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</si>
  <si>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</si>
  <si>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</si>
  <si>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</si>
  <si>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</si>
  <si>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</si>
  <si>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</si>
  <si>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</si>
  <si>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</si>
  <si>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</si>
  <si>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</si>
  <si>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</si>
  <si>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</si>
  <si>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</si>
  <si>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</si>
  <si>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</si>
  <si>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</si>
  <si>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</si>
  <si>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</si>
  <si>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</si>
  <si>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</si>
  <si>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</si>
  <si>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</si>
  <si>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</si>
  <si>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</si>
  <si>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</si>
  <si>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</si>
  <si>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</si>
  <si>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</si>
  <si>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</si>
  <si>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</si>
  <si>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</si>
  <si>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</si>
  <si>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</si>
  <si>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</si>
  <si>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</si>
  <si>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</si>
  <si>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</si>
  <si>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</si>
  <si>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</si>
  <si>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</si>
  <si>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</si>
  <si>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</si>
  <si>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</si>
  <si>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</si>
  <si>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</si>
  <si>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</si>
  <si>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</si>
  <si>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</si>
  <si>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</si>
  <si>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</si>
  <si>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</si>
  <si>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</si>
  <si>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</si>
  <si>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</si>
  <si>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</si>
  <si>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</si>
  <si>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</si>
  <si>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</si>
  <si>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</si>
  <si>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</si>
  <si>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</si>
  <si>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</si>
  <si>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</si>
  <si>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</si>
  <si>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</si>
  <si>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</si>
  <si>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</si>
  <si>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</si>
  <si>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</si>
  <si>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</si>
  <si>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</si>
  <si>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</si>
  <si>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</si>
  <si>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</si>
  <si>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</si>
  <si>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</si>
  <si>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</si>
  <si>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</si>
  <si>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</si>
  <si>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</si>
  <si>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</si>
  <si>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</si>
  <si>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</si>
  <si>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</si>
  <si>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</si>
  <si>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</si>
  <si>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</si>
  <si>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</si>
  <si>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</si>
  <si>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</si>
  <si>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</si>
  <si>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</si>
  <si>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</si>
  <si>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</si>
  <si>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</si>
  <si>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</si>
  <si>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</si>
  <si>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</si>
  <si>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</si>
  <si>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</si>
  <si>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</si>
  <si>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</si>
  <si>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</si>
  <si>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</si>
  <si>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</si>
  <si>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</si>
  <si>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</si>
  <si>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</si>
  <si>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</si>
  <si>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</si>
  <si>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</si>
  <si>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</si>
  <si>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</si>
  <si>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</si>
  <si>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</si>
  <si>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</si>
  <si>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</si>
  <si>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</si>
  <si>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</si>
  <si>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</si>
  <si>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</si>
  <si>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</si>
  <si>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</si>
  <si>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</si>
  <si>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</si>
  <si>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</si>
  <si>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</si>
  <si>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</si>
  <si>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</si>
  <si>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</si>
  <si>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</si>
  <si>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</si>
  <si>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</si>
  <si>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</si>
  <si>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</si>
  <si>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</si>
  <si>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</si>
  <si>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</si>
  <si>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</si>
  <si>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</si>
  <si>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</si>
  <si>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</si>
  <si>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</si>
  <si>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</si>
  <si>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</si>
  <si>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</si>
  <si>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</si>
  <si>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</si>
  <si>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</si>
  <si>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</si>
  <si>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</si>
  <si>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</si>
  <si>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</si>
  <si>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</si>
  <si>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</si>
  <si>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</si>
  <si>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</si>
  <si>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</si>
  <si>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</si>
  <si>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</si>
  <si>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</si>
  <si>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</si>
  <si>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</si>
  <si>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</si>
  <si>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</si>
  <si>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</si>
  <si>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</si>
  <si>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</si>
  <si>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</si>
  <si>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</si>
  <si>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</si>
  <si>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</si>
  <si>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</si>
  <si>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</si>
  <si>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</si>
  <si>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</si>
  <si>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</si>
  <si>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</si>
  <si>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</si>
  <si>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</si>
  <si>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</si>
  <si>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</si>
  <si>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</si>
  <si>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</si>
  <si>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</si>
  <si>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</si>
  <si>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</si>
  <si>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</si>
  <si>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</si>
  <si>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</si>
  <si>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</si>
  <si>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</si>
  <si>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</si>
  <si>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</si>
  <si>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</si>
  <si>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</si>
  <si>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</si>
  <si>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</si>
  <si>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</si>
  <si>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</si>
  <si>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</si>
  <si>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</si>
  <si>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</si>
  <si>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</si>
  <si>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</si>
  <si>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</si>
  <si>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</si>
  <si>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</si>
  <si>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</si>
  <si>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</si>
  <si>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</si>
  <si>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</si>
  <si>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</si>
  <si>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</si>
  <si>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</si>
  <si>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</si>
  <si>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</si>
  <si>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</si>
  <si>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</si>
  <si>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</si>
  <si>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</si>
  <si>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</si>
  <si>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</si>
  <si>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</si>
  <si>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</si>
  <si>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</si>
  <si>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</si>
  <si>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</si>
  <si>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</si>
  <si>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</si>
  <si>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</si>
  <si>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</si>
  <si>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</si>
  <si>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</si>
  <si>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</si>
  <si>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</si>
  <si>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</si>
  <si>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</si>
  <si>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</si>
  <si>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</si>
  <si>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</si>
  <si>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</si>
  <si>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</si>
  <si>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</si>
  <si>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</si>
  <si>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</si>
  <si>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</si>
  <si>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</si>
  <si>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</si>
  <si>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</si>
  <si>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</si>
  <si>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</si>
  <si>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</si>
  <si>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</si>
  <si>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</si>
  <si>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</si>
  <si>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</si>
  <si>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</si>
  <si>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</si>
  <si>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</si>
  <si>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</si>
  <si>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</si>
  <si>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</si>
  <si>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</si>
  <si>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</si>
  <si>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</si>
  <si>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</si>
  <si>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</si>
  <si>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</si>
  <si>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</si>
  <si>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</si>
  <si>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</si>
  <si>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</si>
  <si>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</si>
  <si>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</si>
  <si>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</si>
  <si>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</si>
  <si>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</si>
  <si>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</si>
  <si>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</si>
  <si>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</si>
  <si>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</si>
  <si>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</si>
  <si>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</si>
  <si>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</si>
  <si>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</si>
  <si>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</si>
  <si>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</si>
  <si>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</si>
  <si>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</si>
  <si>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</si>
  <si>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</si>
  <si>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</si>
  <si>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</si>
  <si>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</si>
  <si>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</si>
  <si>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</si>
  <si>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</si>
  <si>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</si>
  <si>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</si>
  <si>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</si>
  <si>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</si>
  <si>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</si>
  <si>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</si>
  <si>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</si>
  <si>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</si>
  <si>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</si>
  <si>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</si>
  <si>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</si>
  <si>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</si>
  <si>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</si>
  <si>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</si>
  <si>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</si>
  <si>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</si>
  <si>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</si>
  <si>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</si>
  <si>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</si>
  <si>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</si>
  <si>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</si>
  <si>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</si>
  <si>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</si>
  <si>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</si>
  <si>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</si>
  <si>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</si>
  <si>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</si>
  <si>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</si>
  <si>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</si>
  <si>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</si>
  <si>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</si>
  <si>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</si>
  <si>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</si>
  <si>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</si>
  <si>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</si>
  <si>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</si>
  <si>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</si>
  <si>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</si>
  <si>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</si>
  <si>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</si>
  <si>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</si>
  <si>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</si>
  <si>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</si>
  <si>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</si>
  <si>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</si>
  <si>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</si>
  <si>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</si>
  <si>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</si>
  <si>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</si>
  <si>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</si>
  <si>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</si>
  <si>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</si>
  <si>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</si>
  <si>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</si>
  <si>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</si>
  <si>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</si>
  <si>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</si>
  <si>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</si>
  <si>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</si>
  <si>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</si>
  <si>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</si>
  <si>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</si>
  <si>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</si>
  <si>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</si>
  <si>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</si>
  <si>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</si>
  <si>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</si>
  <si>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</si>
  <si>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</si>
  <si>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</si>
  <si>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</si>
  <si>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</si>
  <si>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</si>
  <si>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</si>
  <si>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</si>
  <si>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</si>
  <si>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</si>
  <si>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</si>
  <si>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</si>
  <si>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</si>
  <si>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</si>
  <si>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</si>
  <si>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</si>
  <si>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</si>
  <si>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</si>
  <si>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</si>
  <si>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</si>
  <si>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</si>
  <si>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</si>
  <si>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</si>
  <si>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</si>
  <si>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</si>
  <si>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</si>
  <si>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</si>
  <si>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</si>
  <si>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</si>
  <si>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</si>
  <si>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</si>
  <si>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</si>
  <si>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</si>
  <si>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</si>
  <si>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</si>
  <si>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</si>
  <si>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</si>
  <si>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</si>
  <si>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</si>
  <si>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</si>
  <si>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</si>
  <si>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</si>
  <si>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</si>
  <si>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</si>
  <si>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</si>
  <si>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</si>
  <si>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</si>
  <si>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</si>
  <si>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</si>
  <si>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</si>
  <si>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</si>
  <si>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</si>
  <si>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</si>
  <si>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</si>
  <si>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</si>
  <si>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</si>
  <si>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</si>
  <si>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</si>
  <si>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</si>
  <si>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</si>
  <si>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</si>
  <si>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</si>
  <si>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</si>
  <si>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</si>
  <si>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</si>
  <si>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</si>
  <si>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</si>
  <si>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</si>
  <si>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</si>
  <si>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</si>
  <si>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</si>
  <si>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</si>
  <si>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</si>
  <si>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</si>
  <si>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</si>
  <si>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</si>
  <si>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</si>
  <si>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</si>
  <si>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</si>
  <si>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</si>
  <si>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</si>
  <si>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</si>
  <si>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</si>
  <si>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</si>
  <si>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</si>
  <si>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</si>
  <si>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</si>
  <si>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</si>
  <si>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</si>
  <si>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</si>
  <si>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</si>
  <si>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</si>
  <si>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</si>
  <si>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</si>
  <si>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</si>
  <si>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</si>
  <si>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</si>
  <si>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</si>
  <si>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</si>
  <si>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</si>
  <si>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</si>
  <si>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</si>
  <si>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</si>
  <si>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</si>
  <si>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</si>
  <si>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</si>
  <si>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</si>
  <si>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</si>
  <si>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</si>
  <si>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</si>
  <si>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</si>
  <si>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</si>
  <si>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</si>
  <si>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</si>
  <si>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</si>
  <si>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</si>
  <si>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</si>
  <si>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</si>
  <si>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</si>
  <si>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</si>
  <si>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</si>
  <si>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</si>
  <si>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</si>
  <si>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</si>
  <si>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</si>
  <si>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</si>
  <si>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</si>
  <si>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</si>
  <si>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</si>
  <si>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</si>
  <si>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</si>
  <si>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</si>
  <si>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</si>
  <si>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</si>
  <si>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</si>
  <si>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</si>
  <si>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</si>
  <si>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</si>
  <si>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</si>
  <si>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</si>
  <si>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</si>
  <si>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</si>
  <si>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</si>
  <si>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</si>
  <si>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</si>
  <si>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</si>
  <si>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</si>
  <si>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</si>
  <si>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</si>
  <si>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</si>
  <si>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</si>
  <si>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</si>
  <si>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</si>
  <si>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</si>
  <si>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</si>
  <si>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</si>
  <si>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</si>
  <si>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</si>
  <si>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</si>
  <si>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</si>
  <si>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</si>
  <si>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</si>
  <si>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</si>
  <si>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</si>
  <si>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</si>
  <si>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</si>
  <si>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</si>
  <si>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</si>
  <si>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</si>
  <si>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</si>
  <si>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</si>
  <si>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</si>
  <si>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</si>
  <si>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</si>
  <si>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</si>
  <si>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</si>
  <si>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</si>
  <si>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</si>
  <si>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</si>
  <si>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</si>
  <si>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</si>
  <si>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</si>
  <si>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</si>
  <si>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</si>
  <si>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</si>
  <si>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</si>
  <si>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</si>
  <si>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</si>
  <si>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</si>
  <si>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</si>
  <si>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</si>
  <si>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</si>
  <si>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</si>
  <si>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</si>
  <si>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</si>
  <si>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</si>
  <si>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</si>
  <si>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</si>
  <si>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</si>
  <si>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</si>
  <si>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</si>
  <si>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</si>
  <si>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</si>
  <si>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</si>
  <si>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</si>
  <si>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</si>
  <si>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</si>
  <si>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</si>
  <si>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</si>
  <si>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</si>
  <si>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</si>
  <si>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</si>
  <si>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</si>
  <si>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</si>
  <si>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</si>
  <si>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</si>
  <si>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</si>
  <si>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</si>
  <si>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</si>
  <si>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</si>
  <si>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</si>
  <si>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</si>
  <si>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</si>
  <si>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</si>
  <si>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</si>
  <si>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</si>
  <si>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</si>
  <si>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</si>
  <si>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</si>
  <si>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</si>
  <si>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</si>
  <si>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</si>
  <si>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</si>
  <si>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</si>
  <si>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</si>
  <si>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</si>
  <si>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</si>
  <si>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</si>
  <si>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</si>
  <si>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</si>
  <si>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</si>
  <si>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</si>
  <si>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</si>
  <si>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</si>
  <si>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</si>
  <si>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</si>
  <si>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</si>
  <si>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</si>
  <si>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</si>
  <si>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</si>
  <si>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</si>
  <si>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</si>
  <si>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</si>
  <si>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</si>
  <si>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</si>
  <si>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</si>
  <si>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</si>
  <si>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</si>
  <si>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</si>
  <si>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</si>
  <si>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</si>
  <si>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</si>
  <si>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</si>
  <si>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</si>
  <si>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</si>
  <si>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</si>
  <si>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</si>
  <si>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</si>
  <si>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</si>
  <si>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</si>
  <si>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</si>
  <si>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</si>
  <si>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</si>
  <si>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</si>
  <si>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</si>
  <si>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</si>
  <si>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</si>
  <si>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</si>
  <si>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</si>
  <si>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</si>
  <si>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</si>
  <si>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</si>
  <si>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</si>
  <si>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</si>
  <si>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</si>
  <si>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</si>
  <si>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</si>
  <si>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</si>
  <si>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</si>
  <si>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</si>
  <si>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</si>
  <si>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</si>
  <si>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</si>
  <si>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</si>
  <si>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</si>
  <si>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</si>
  <si>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</si>
  <si>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</si>
  <si>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</si>
  <si>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</si>
  <si>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</si>
  <si>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</si>
  <si>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</si>
  <si>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</si>
  <si>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</si>
  <si>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</si>
  <si>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</si>
  <si>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</si>
  <si>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</si>
  <si>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</si>
  <si>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</si>
  <si>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</si>
  <si>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</si>
  <si>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</si>
  <si>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</si>
  <si>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</si>
  <si>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</si>
  <si>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</si>
  <si>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</si>
  <si>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</si>
  <si>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</si>
  <si>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</si>
  <si>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</si>
  <si>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</si>
  <si>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</si>
  <si>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</si>
  <si>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</si>
  <si>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</si>
  <si>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</si>
  <si>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</si>
  <si>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</si>
  <si>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</si>
  <si>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</si>
  <si>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</si>
  <si>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</si>
  <si>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</si>
  <si>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</si>
  <si>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</si>
  <si>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</si>
  <si>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</si>
  <si>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</si>
  <si>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</si>
  <si>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</si>
  <si>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</si>
  <si>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</si>
  <si>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</si>
  <si>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</si>
  <si>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</si>
  <si>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</si>
  <si>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</si>
  <si>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</si>
  <si>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</si>
  <si>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</si>
  <si>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</si>
  <si>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</si>
  <si>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</si>
  <si>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</si>
  <si>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</si>
  <si>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</si>
  <si>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</si>
  <si>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</si>
  <si>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</si>
  <si>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</si>
  <si>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</si>
  <si>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</si>
  <si>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</si>
  <si>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</si>
  <si>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</si>
  <si>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</si>
  <si>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</si>
  <si>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</si>
  <si>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</si>
  <si>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</si>
  <si>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</si>
  <si>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</si>
  <si>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</si>
  <si>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</si>
  <si>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</si>
  <si>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</si>
  <si>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</si>
  <si>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</si>
  <si>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</si>
  <si>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</si>
  <si>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</si>
  <si>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</si>
  <si>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</si>
  <si>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</si>
  <si>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</si>
  <si>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</si>
  <si>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</si>
  <si>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</si>
  <si>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</si>
  <si>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</si>
  <si>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</si>
  <si>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</si>
  <si>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</si>
  <si>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</si>
  <si>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</si>
  <si>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</si>
  <si>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</si>
  <si>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</si>
  <si>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</si>
  <si>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</si>
  <si>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</si>
  <si>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</si>
  <si>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</si>
  <si>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</si>
  <si>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</si>
  <si>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</si>
  <si>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</si>
  <si>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</si>
  <si>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</si>
  <si>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</si>
  <si>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</si>
  <si>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</si>
  <si>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</si>
  <si>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</si>
  <si>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</si>
  <si>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</si>
  <si>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</si>
  <si>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</si>
  <si>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</si>
  <si>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</si>
  <si>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</si>
  <si>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</si>
  <si>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</si>
  <si>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</si>
  <si>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</si>
  <si>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</si>
  <si>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</si>
  <si>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</si>
  <si>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</si>
  <si>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</si>
  <si>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</si>
  <si>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</si>
  <si>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</si>
  <si>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</si>
  <si>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</si>
  <si>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</si>
  <si>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</si>
  <si>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</si>
  <si>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</si>
  <si>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</si>
  <si>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</si>
  <si>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</si>
  <si>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</si>
  <si>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</si>
  <si>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</si>
  <si>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</si>
  <si>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</si>
  <si>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</si>
  <si>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</si>
  <si>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</si>
  <si>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</si>
  <si>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</si>
  <si>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</si>
  <si>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</si>
  <si>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</si>
  <si>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</si>
  <si>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</si>
  <si>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</si>
  <si>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</si>
  <si>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</si>
  <si>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</si>
  <si>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</si>
  <si>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</si>
  <si>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</si>
  <si>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</si>
  <si>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</si>
  <si>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</si>
  <si>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</si>
  <si>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</si>
  <si>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</si>
  <si>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</si>
  <si>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</si>
  <si>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</si>
  <si>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</si>
  <si>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</si>
  <si>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</si>
  <si>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</si>
  <si>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</si>
  <si>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</si>
  <si>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</si>
  <si>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</si>
  <si>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</si>
  <si>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</si>
  <si>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</si>
  <si>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</si>
  <si>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</si>
  <si>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</si>
  <si>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</si>
  <si>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</si>
  <si>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</si>
  <si>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</si>
  <si>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</si>
  <si>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</si>
  <si>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</si>
  <si>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</si>
  <si>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</si>
  <si>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</si>
  <si>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</si>
  <si>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</si>
  <si>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</si>
  <si>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</si>
  <si>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</si>
  <si>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</si>
  <si>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</si>
  <si>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</si>
  <si>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</si>
  <si>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</si>
  <si>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</si>
  <si>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</si>
  <si>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</si>
  <si>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</si>
  <si>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</si>
  <si>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</si>
  <si>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</si>
  <si>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</si>
  <si>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</si>
  <si>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</si>
  <si>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</si>
  <si>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</si>
  <si>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</si>
  <si>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</si>
  <si>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</si>
  <si>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</si>
  <si>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</si>
  <si>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</si>
  <si>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</si>
  <si>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</si>
  <si>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</si>
  <si>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</si>
  <si>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</si>
  <si>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</si>
  <si>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</si>
  <si>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</si>
  <si>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</si>
  <si>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</si>
  <si>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</si>
  <si>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</si>
  <si>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</si>
  <si>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</si>
  <si>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</si>
  <si>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</si>
  <si>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</si>
  <si>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</si>
  <si>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</si>
  <si>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</si>
  <si>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</si>
  <si>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</si>
  <si>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</si>
  <si>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</si>
  <si>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</si>
  <si>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</si>
  <si>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</si>
  <si>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</si>
  <si>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</si>
  <si>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</si>
  <si>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</si>
  <si>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</si>
  <si>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</si>
  <si>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</si>
  <si>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</si>
  <si>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</si>
  <si>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</si>
  <si>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</si>
  <si>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</si>
  <si>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</si>
  <si>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</si>
  <si>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</si>
  <si>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</si>
  <si>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</si>
  <si>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</si>
  <si>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</si>
  <si>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</si>
  <si>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</si>
  <si>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</si>
  <si>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</si>
  <si>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</si>
  <si>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</si>
  <si>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</si>
  <si>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</si>
  <si>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</si>
  <si>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</si>
  <si>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</si>
  <si>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</si>
  <si>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</si>
  <si>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</si>
  <si>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</si>
  <si>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</si>
  <si>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</si>
  <si>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</si>
  <si>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</si>
  <si>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</si>
  <si>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</si>
  <si>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</si>
  <si>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</si>
  <si>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</si>
  <si>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</si>
  <si>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</si>
  <si>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</si>
  <si>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</si>
  <si>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</si>
  <si>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</si>
  <si>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</si>
  <si>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</si>
  <si>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</si>
  <si>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</si>
  <si>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</si>
  <si>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</si>
  <si>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</si>
  <si>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</si>
  <si>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</si>
  <si>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</si>
  <si>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</si>
  <si>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</si>
  <si>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</si>
  <si>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</si>
  <si>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</si>
  <si>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</si>
  <si>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</si>
  <si>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</si>
  <si>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</si>
  <si>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</si>
  <si>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</si>
  <si>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</si>
  <si>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</si>
  <si>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</si>
  <si>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</si>
  <si>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</si>
  <si>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</si>
  <si>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</si>
  <si>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</si>
  <si>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</si>
  <si>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</si>
  <si>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</si>
  <si>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</si>
  <si>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</si>
  <si>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</si>
  <si>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</si>
  <si>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</si>
  <si>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</si>
  <si>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</si>
  <si>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</si>
  <si>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</si>
  <si>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</si>
  <si>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</si>
  <si>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</si>
  <si>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</si>
  <si>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</si>
  <si>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</si>
  <si>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</si>
  <si>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</si>
  <si>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</si>
  <si>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</si>
  <si>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</si>
  <si>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</si>
  <si>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</si>
  <si>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</si>
  <si>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</si>
  <si>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</si>
  <si>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</si>
  <si>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</si>
  <si>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</si>
  <si>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</si>
  <si>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</si>
  <si>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</si>
  <si>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</si>
  <si>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</si>
  <si>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</si>
  <si>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</si>
  <si>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</si>
  <si>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</si>
  <si>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</si>
  <si>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</si>
  <si>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</si>
  <si>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</si>
  <si>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</si>
  <si>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</si>
  <si>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</si>
  <si>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</si>
  <si>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</si>
  <si>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</si>
  <si>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</si>
  <si>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</si>
  <si>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</si>
  <si>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</si>
  <si>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</si>
  <si>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</si>
  <si>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</si>
  <si>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</si>
  <si>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</si>
  <si>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</si>
  <si>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</si>
  <si>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</si>
  <si>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</si>
  <si>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</si>
  <si>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</si>
  <si>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</si>
  <si>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</si>
  <si>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</si>
  <si>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</si>
  <si>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</si>
  <si>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</si>
  <si>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</si>
  <si>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</si>
  <si>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</si>
  <si>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</si>
  <si>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</si>
  <si>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</si>
  <si>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</si>
  <si>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</si>
  <si>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</si>
  <si>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</si>
  <si>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</si>
  <si>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</si>
  <si>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</si>
  <si>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</si>
  <si>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</si>
  <si>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</si>
  <si>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</si>
  <si>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</si>
  <si>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</si>
  <si>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</si>
  <si>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</si>
  <si>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</si>
  <si>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</si>
  <si>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</si>
  <si>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</si>
  <si>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</si>
  <si>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</si>
  <si>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</si>
  <si>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</si>
  <si>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</si>
  <si>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</si>
  <si>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</si>
  <si>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</si>
  <si>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</si>
  <si>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</si>
  <si>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</si>
  <si>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</si>
  <si>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</si>
  <si>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</si>
  <si>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</si>
  <si>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</si>
  <si>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</si>
  <si>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</si>
  <si>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</si>
  <si>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</si>
  <si>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</si>
  <si>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</si>
  <si>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</si>
  <si>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</si>
  <si>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</si>
  <si>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</si>
  <si>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</si>
  <si>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</si>
  <si>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</si>
  <si>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</si>
  <si>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</si>
  <si>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</si>
  <si>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</si>
  <si>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</si>
  <si>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</si>
  <si>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</si>
  <si>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</si>
  <si>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</si>
  <si>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</si>
  <si>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</si>
  <si>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</si>
  <si>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</si>
  <si>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</si>
  <si>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</si>
  <si>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</si>
  <si>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</si>
  <si>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</si>
  <si>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</si>
  <si>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</si>
  <si>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</si>
  <si>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</si>
  <si>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</si>
  <si>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</si>
  <si>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</si>
  <si>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</si>
  <si>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</si>
  <si>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</si>
  <si>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</si>
  <si>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</si>
  <si>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</si>
  <si>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</si>
  <si>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</si>
  <si>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</si>
  <si>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</si>
  <si>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</si>
  <si>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</si>
  <si>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</si>
  <si>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</si>
  <si>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</si>
  <si>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</si>
  <si>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</si>
  <si>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</si>
  <si>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</si>
  <si>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</si>
  <si>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</si>
  <si>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</si>
  <si>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</si>
  <si>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</si>
  <si>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</si>
  <si>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</si>
  <si>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</si>
  <si>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</si>
  <si>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</si>
  <si>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</si>
  <si>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</si>
  <si>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</si>
  <si>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</si>
  <si>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</si>
  <si>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</si>
  <si>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</si>
  <si>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</si>
  <si>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</si>
  <si>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</si>
  <si>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</si>
  <si>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</si>
  <si>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</si>
  <si>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</si>
  <si>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</si>
  <si>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</si>
  <si>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</si>
  <si>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</si>
  <si>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</si>
  <si>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</si>
  <si>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</si>
  <si>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</si>
  <si>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</si>
  <si>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</si>
  <si>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</si>
  <si>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</si>
  <si>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</si>
  <si>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</si>
  <si>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</si>
  <si>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</si>
  <si>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</si>
  <si>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</si>
  <si>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</si>
  <si>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</si>
  <si>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</si>
  <si>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</si>
  <si>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</si>
  <si>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</si>
  <si>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</si>
  <si>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</si>
  <si>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</si>
  <si>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</si>
  <si>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</si>
  <si>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</si>
  <si>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</si>
  <si>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</si>
  <si>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</si>
  <si>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</si>
  <si>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</si>
  <si>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</si>
  <si>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</si>
  <si>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</si>
  <si>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</si>
  <si>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</si>
  <si>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</si>
  <si>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</si>
  <si>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</si>
  <si>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</si>
  <si>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</si>
  <si>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</si>
  <si>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</si>
  <si>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</si>
  <si>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</si>
  <si>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</si>
  <si>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</si>
  <si>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</si>
  <si>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</si>
  <si>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</si>
  <si>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</si>
  <si>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</si>
  <si>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</si>
  <si>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</si>
  <si>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</si>
  <si>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</si>
  <si>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</si>
  <si>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</si>
  <si>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</si>
  <si>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</si>
  <si>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</si>
  <si>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</si>
  <si>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</si>
  <si>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</si>
  <si>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</si>
  <si>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</si>
  <si>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</si>
  <si>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</si>
  <si>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</si>
  <si>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</si>
  <si>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</si>
  <si>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</si>
  <si>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</si>
  <si>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</si>
  <si>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</si>
  <si>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</si>
  <si>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</si>
  <si>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</si>
  <si>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</si>
  <si>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</si>
  <si>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</si>
  <si>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</si>
  <si>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</si>
  <si>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</si>
  <si>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</si>
  <si>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</si>
  <si>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</si>
  <si>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</si>
  <si>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</si>
  <si>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</si>
  <si>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</si>
  <si>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</si>
  <si>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</si>
  <si>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</si>
  <si>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</si>
  <si>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</si>
  <si>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</si>
  <si>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</si>
  <si>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</si>
  <si>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</si>
  <si>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</si>
  <si>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</si>
  <si>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</si>
  <si>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</si>
  <si>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</si>
  <si>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</si>
  <si>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</si>
  <si>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</si>
  <si>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</si>
  <si>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</si>
  <si>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</si>
  <si>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</si>
  <si>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</si>
  <si>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</si>
  <si>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</si>
  <si>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</si>
  <si>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</si>
  <si>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</si>
  <si>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</si>
  <si>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</si>
  <si>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</si>
  <si>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</si>
  <si>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</si>
  <si>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</si>
  <si>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</si>
  <si>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</si>
  <si>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</si>
  <si>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</si>
  <si>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</si>
  <si>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</si>
  <si>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</si>
  <si>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</si>
  <si>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</si>
  <si>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</si>
  <si>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</si>
  <si>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</si>
  <si>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</si>
  <si>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</si>
  <si>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</si>
  <si>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</si>
  <si>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</si>
  <si>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</si>
  <si>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</si>
  <si>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</si>
  <si>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</si>
  <si>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</si>
  <si>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</si>
  <si>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</si>
  <si>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</si>
  <si>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</si>
  <si>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</si>
  <si>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</si>
  <si>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</si>
  <si>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</si>
  <si>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</si>
  <si>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</si>
  <si>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</si>
  <si>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</si>
  <si>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</si>
  <si>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</si>
  <si>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</si>
  <si>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</si>
  <si>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</si>
  <si>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</si>
  <si>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</si>
  <si>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</si>
  <si>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</si>
  <si>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</si>
  <si>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</si>
  <si>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</si>
  <si>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</si>
  <si>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</si>
  <si>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</si>
  <si>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</si>
  <si>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</si>
  <si>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</si>
  <si>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</si>
  <si>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</si>
  <si>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</si>
  <si>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</si>
  <si>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</si>
  <si>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</si>
  <si>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</si>
  <si>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</si>
  <si>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</si>
  <si>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</si>
  <si>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</si>
  <si>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</si>
  <si>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</si>
  <si>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</si>
  <si>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</si>
  <si>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</si>
  <si>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</si>
  <si>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</si>
  <si>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</si>
  <si>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</si>
  <si>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</si>
  <si>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</si>
  <si>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</si>
  <si>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</si>
  <si>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</si>
  <si>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</si>
  <si>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</si>
  <si>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</si>
  <si>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</si>
  <si>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</si>
  <si>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</si>
  <si>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</si>
  <si>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</si>
  <si>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</si>
  <si>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</si>
  <si>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</si>
  <si>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</si>
  <si>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</si>
  <si>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</si>
  <si>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</si>
  <si>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</si>
  <si>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</si>
  <si>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</si>
  <si>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</si>
  <si>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</si>
  <si>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</si>
  <si>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</si>
  <si>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</si>
  <si>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</si>
  <si>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</si>
  <si>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</si>
  <si>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</si>
  <si>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</si>
  <si>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</si>
  <si>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</si>
  <si>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</si>
  <si>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</si>
  <si>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</si>
  <si>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</si>
  <si>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</si>
  <si>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</si>
  <si>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</si>
  <si>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</si>
  <si>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</si>
  <si>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</si>
  <si>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</si>
  <si>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</si>
  <si>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</si>
  <si>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</si>
  <si>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</si>
  <si>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</si>
  <si>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</si>
  <si>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</si>
  <si>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</si>
  <si>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</si>
  <si>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</si>
  <si>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</si>
  <si>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</si>
  <si>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</si>
  <si>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</si>
  <si>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</si>
  <si>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</si>
  <si>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</si>
  <si>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</si>
  <si>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</si>
  <si>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</si>
  <si>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</si>
  <si>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</si>
  <si>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</si>
  <si>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</si>
  <si>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</si>
  <si>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</si>
  <si>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</si>
  <si>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</si>
  <si>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</si>
  <si>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</si>
  <si>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</si>
  <si>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</si>
  <si>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</si>
  <si>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</si>
  <si>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</si>
  <si>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</si>
  <si>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</si>
  <si>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</si>
  <si>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</si>
  <si>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</si>
  <si>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</si>
  <si>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</si>
  <si>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</si>
  <si>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</si>
  <si>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</si>
  <si>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</si>
  <si>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</si>
  <si>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</si>
  <si>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</si>
  <si>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</si>
  <si>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</si>
  <si>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</si>
  <si>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</si>
  <si>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</si>
  <si>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</si>
  <si>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</si>
  <si>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</si>
  <si>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</si>
  <si>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</si>
  <si>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</si>
  <si>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</si>
  <si>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</si>
  <si>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</si>
  <si>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</si>
  <si>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</si>
  <si>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</si>
  <si>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</si>
  <si>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</si>
  <si>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</si>
  <si>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</si>
  <si>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</si>
  <si>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</si>
  <si>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</si>
  <si>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</si>
  <si>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</si>
  <si>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</si>
  <si>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</si>
  <si>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</si>
  <si>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</si>
  <si>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</si>
  <si>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</si>
  <si>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</si>
  <si>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</si>
  <si>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</si>
  <si>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</si>
  <si>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</si>
  <si>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</si>
  <si>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</si>
  <si>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</si>
  <si>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</si>
  <si>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</si>
  <si>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</si>
  <si>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</si>
  <si>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</si>
  <si>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</si>
  <si>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</si>
  <si>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</si>
  <si>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</si>
  <si>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</si>
  <si>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</si>
  <si>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</si>
  <si>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</si>
  <si>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</si>
  <si>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</si>
  <si>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</si>
  <si>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</si>
  <si>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</si>
  <si>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</si>
  <si>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</si>
  <si>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</si>
  <si>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</si>
  <si>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</si>
  <si>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</si>
  <si>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</si>
  <si>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</si>
  <si>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</si>
  <si>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</si>
  <si>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</si>
  <si>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</si>
  <si>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</si>
  <si>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</si>
  <si>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</si>
  <si>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</si>
  <si>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</si>
  <si>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</si>
  <si>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</si>
  <si>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</si>
  <si>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</si>
  <si>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</si>
  <si>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</si>
  <si>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</si>
  <si>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</si>
  <si>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</si>
  <si>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</si>
  <si>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</si>
  <si>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</si>
  <si>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</si>
  <si>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</si>
  <si>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</si>
  <si>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</si>
  <si>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</si>
  <si>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</si>
  <si>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</si>
  <si>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</si>
  <si>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</si>
  <si>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</si>
  <si>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</si>
  <si>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</si>
  <si>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</si>
  <si>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</si>
  <si>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</si>
  <si>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</si>
  <si>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</si>
  <si>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</si>
  <si>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</si>
  <si>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</si>
  <si>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</si>
  <si>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</si>
  <si>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</si>
  <si>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</si>
  <si>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</si>
  <si>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</si>
  <si>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</si>
  <si>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</si>
  <si>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</si>
  <si>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</si>
  <si>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</si>
  <si>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</si>
  <si>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</si>
  <si>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</si>
  <si>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</si>
  <si>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</si>
  <si>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</si>
  <si>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</si>
  <si>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</si>
  <si>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</si>
  <si>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</si>
  <si>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</si>
  <si>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</si>
  <si>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</si>
  <si>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</si>
  <si>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</si>
  <si>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</si>
  <si>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</si>
  <si>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</si>
  <si>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</si>
  <si>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</si>
  <si>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</si>
  <si>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</si>
  <si>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</si>
  <si>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</si>
  <si>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</si>
  <si>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</si>
  <si>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</si>
  <si>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</si>
  <si>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</si>
  <si>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</si>
  <si>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</si>
  <si>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</si>
  <si>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</si>
  <si>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</si>
  <si>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</si>
  <si>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</si>
  <si>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</si>
  <si>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</si>
  <si>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</si>
  <si>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</si>
  <si>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</si>
  <si>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</si>
  <si>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</si>
  <si>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</si>
  <si>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</si>
  <si>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</si>
  <si>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</si>
  <si>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</si>
  <si>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</si>
  <si>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</si>
  <si>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</si>
  <si>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</si>
  <si>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</si>
  <si>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</si>
  <si>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</si>
  <si>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</si>
  <si>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</si>
  <si>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</si>
  <si>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</si>
  <si>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</si>
  <si>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</si>
  <si>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</si>
  <si>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</si>
  <si>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</si>
  <si>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</si>
  <si>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</si>
  <si>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</si>
  <si>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</si>
  <si>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</si>
  <si>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</si>
  <si>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</si>
  <si>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</si>
  <si>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</si>
  <si>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</si>
  <si>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</si>
  <si>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</si>
  <si>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</si>
  <si>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</si>
  <si>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</si>
  <si>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</si>
  <si>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</si>
  <si>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</si>
  <si>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</si>
  <si>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</si>
  <si>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</si>
  <si>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</si>
  <si>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</si>
  <si>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</si>
  <si>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</si>
  <si>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</si>
  <si>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</si>
  <si>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</si>
  <si>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</si>
  <si>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</si>
  <si>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</si>
  <si>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</si>
  <si>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</si>
  <si>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</si>
  <si>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</si>
  <si>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</si>
  <si>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</si>
  <si>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</si>
  <si>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</si>
  <si>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</si>
  <si>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</si>
  <si>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</si>
  <si>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</si>
  <si>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</si>
  <si>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</si>
  <si>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</si>
  <si>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</si>
  <si>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</si>
  <si>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</si>
  <si>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</si>
  <si>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</si>
  <si>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</si>
  <si>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</si>
  <si>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</si>
  <si>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</si>
  <si>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</si>
  <si>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</si>
  <si>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</si>
  <si>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</si>
  <si>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</si>
  <si>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</si>
  <si>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</si>
  <si>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</si>
  <si>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</si>
  <si>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</si>
  <si>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</si>
  <si>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</si>
  <si>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</si>
  <si>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</si>
  <si>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</si>
  <si>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</si>
  <si>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</si>
  <si>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</si>
  <si>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</si>
  <si>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</si>
  <si>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</si>
  <si>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</si>
  <si>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</si>
  <si>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</si>
  <si>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</si>
  <si>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</si>
  <si>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</si>
  <si>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</si>
  <si>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</si>
  <si>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</si>
  <si>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</si>
  <si>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</si>
  <si>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</si>
  <si>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</si>
  <si>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</si>
  <si>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</si>
  <si>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</si>
  <si>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</si>
  <si>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</si>
  <si>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</si>
  <si>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</si>
  <si>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</si>
  <si>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</si>
  <si>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</si>
  <si>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</si>
  <si>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</si>
  <si>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</si>
  <si>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</si>
  <si>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</si>
  <si>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</si>
  <si>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</si>
  <si>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</si>
  <si>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</si>
  <si>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</si>
  <si>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</si>
  <si>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</si>
  <si>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</si>
  <si>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</si>
  <si>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</si>
  <si>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</si>
  <si>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</si>
  <si>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</si>
  <si>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</si>
  <si>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</si>
  <si>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</si>
  <si>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</si>
  <si>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</si>
  <si>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</si>
  <si>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</si>
  <si>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</si>
  <si>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</si>
  <si>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</si>
  <si>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</si>
  <si>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</si>
  <si>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</si>
  <si>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</si>
  <si>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</si>
  <si>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</si>
  <si>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</si>
  <si>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</si>
  <si>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</si>
  <si>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</si>
  <si>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</si>
  <si>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</si>
  <si>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</si>
  <si>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</si>
  <si>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</si>
  <si>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</si>
  <si>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</si>
  <si>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</si>
  <si>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</si>
  <si>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</si>
  <si>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</si>
  <si>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</si>
  <si>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</si>
  <si>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</si>
  <si>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</si>
  <si>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</si>
  <si>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</si>
  <si>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</si>
  <si>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</si>
  <si>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</si>
  <si>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</si>
  <si>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</si>
  <si>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</si>
  <si>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</si>
  <si>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</si>
  <si>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</si>
  <si>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</si>
  <si>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</si>
  <si>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</si>
  <si>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</si>
  <si>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</si>
  <si>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</si>
  <si>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</si>
  <si>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</si>
  <si>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</si>
  <si>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</si>
  <si>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</si>
  <si>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</si>
  <si>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</si>
  <si>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</si>
  <si>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</si>
  <si>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</si>
  <si>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</si>
  <si>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</si>
  <si>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</si>
  <si>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</si>
  <si>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</si>
  <si>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</si>
  <si>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</si>
  <si>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</si>
  <si>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</si>
  <si>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</si>
  <si>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</si>
  <si>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</si>
  <si>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</si>
  <si>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</si>
  <si>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</si>
  <si>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</si>
  <si>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</si>
  <si>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</si>
  <si>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</si>
  <si>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</si>
  <si>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</si>
  <si>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</si>
  <si>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</si>
  <si>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</si>
  <si>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</si>
  <si>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</si>
  <si>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</si>
  <si>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</si>
  <si>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</si>
  <si>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</si>
  <si>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</si>
  <si>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</si>
  <si>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</si>
  <si>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</si>
  <si>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</si>
  <si>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</si>
  <si>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</si>
  <si>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</si>
  <si>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</si>
  <si>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</si>
  <si>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</si>
  <si>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</si>
  <si>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</si>
  <si>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</si>
  <si>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</si>
  <si>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</si>
  <si>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</si>
  <si>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</si>
  <si>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</si>
  <si>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</si>
  <si>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</si>
  <si>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</si>
  <si>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</si>
  <si>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</si>
  <si>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</si>
  <si>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</si>
  <si>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</si>
  <si>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</si>
  <si>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</si>
  <si>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</si>
  <si>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</si>
  <si>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</si>
  <si>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</si>
  <si>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</si>
  <si>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</si>
  <si>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</si>
  <si>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</si>
  <si>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</si>
  <si>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</si>
  <si>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</si>
  <si>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</si>
  <si>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</si>
  <si>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</si>
  <si>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</si>
  <si>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</si>
  <si>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</si>
  <si>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</si>
  <si>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</si>
  <si>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</si>
  <si>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</si>
  <si>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</si>
  <si>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</si>
  <si>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</si>
  <si>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</si>
  <si>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</si>
  <si>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</si>
  <si>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</si>
  <si>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</si>
  <si>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</si>
  <si>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</si>
  <si>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</si>
  <si>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</si>
  <si>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</si>
  <si>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</si>
  <si>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</si>
  <si>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</si>
  <si>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</si>
  <si>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</si>
  <si>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</si>
  <si>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</si>
  <si>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</si>
  <si>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</si>
  <si>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</si>
  <si>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</si>
  <si>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</si>
  <si>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</si>
  <si>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</si>
  <si>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</si>
  <si>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</si>
  <si>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</si>
  <si>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</si>
  <si>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</si>
  <si>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</si>
  <si>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</si>
  <si>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</si>
  <si>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</si>
  <si>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</si>
  <si>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</si>
  <si>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</si>
  <si>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</si>
  <si>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</si>
  <si>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</si>
  <si>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</si>
  <si>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</si>
  <si>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</si>
  <si>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</si>
  <si>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</si>
  <si>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</si>
  <si>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</si>
  <si>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</si>
  <si>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</si>
  <si>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</si>
  <si>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</si>
  <si>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</si>
  <si>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</si>
  <si>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</si>
  <si>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</si>
  <si>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</si>
  <si>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</si>
  <si>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</si>
  <si>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</si>
  <si>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</si>
  <si>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</si>
  <si>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</si>
  <si>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</si>
  <si>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</si>
  <si>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</si>
  <si>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</si>
  <si>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</si>
  <si>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</si>
  <si>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</si>
  <si>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</si>
  <si>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</si>
  <si>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</si>
  <si>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</si>
  <si>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</si>
  <si>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</si>
  <si>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</si>
  <si>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</si>
  <si>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</si>
  <si>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</si>
  <si>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</si>
  <si>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</si>
  <si>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</si>
  <si>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</si>
  <si>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</si>
  <si>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</si>
  <si>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</si>
  <si>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</si>
  <si>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</si>
  <si>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</si>
  <si>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</si>
  <si>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</si>
  <si>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</si>
  <si>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</si>
  <si>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</si>
  <si>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</si>
  <si>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</si>
  <si>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</si>
  <si>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</si>
  <si>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</si>
  <si>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</si>
  <si>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</si>
  <si>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</si>
  <si>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</si>
  <si>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</si>
  <si>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</si>
  <si>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</si>
  <si>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</si>
  <si>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</si>
  <si>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</si>
  <si>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</si>
  <si>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</si>
  <si>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</si>
  <si>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</si>
  <si>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</si>
  <si>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</si>
  <si>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</si>
  <si>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</si>
  <si>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</si>
  <si>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</si>
  <si>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</si>
  <si>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</si>
  <si>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</si>
  <si>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</si>
  <si>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</si>
  <si>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</si>
  <si>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</si>
  <si>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</si>
  <si>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</si>
  <si>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</si>
  <si>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</si>
  <si>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</si>
  <si>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</si>
  <si>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</si>
  <si>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</si>
  <si>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</si>
  <si>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</si>
  <si>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</si>
  <si>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</si>
  <si>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</si>
  <si>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</si>
  <si>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</si>
  <si>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</si>
  <si>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</si>
  <si>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</si>
  <si>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</si>
  <si>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</si>
  <si>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</si>
  <si>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</si>
  <si>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</si>
  <si>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</si>
  <si>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</si>
  <si>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</si>
  <si>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</si>
  <si>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</si>
  <si>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</si>
  <si>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</si>
  <si>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</si>
  <si>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</si>
  <si>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</si>
  <si>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</si>
  <si>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</si>
  <si>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</si>
  <si>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</si>
  <si>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</si>
  <si>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</si>
  <si>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</si>
  <si>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</si>
  <si>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</si>
  <si>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</si>
  <si>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</si>
  <si>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</si>
  <si>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</si>
  <si>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</si>
  <si>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</si>
  <si>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</si>
  <si>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</si>
  <si>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</si>
  <si>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</si>
  <si>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</si>
  <si>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</si>
  <si>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</si>
  <si>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</si>
  <si>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</si>
  <si>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</si>
  <si>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</si>
  <si>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</si>
  <si>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</si>
  <si>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</si>
  <si>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</si>
  <si>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</si>
  <si>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</si>
  <si>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</si>
  <si>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</si>
  <si>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</si>
  <si>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</si>
  <si>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</si>
  <si>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</si>
  <si>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</si>
  <si>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</si>
  <si>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</si>
  <si>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</si>
  <si>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</si>
  <si>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</si>
  <si>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</si>
  <si>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</si>
  <si>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</si>
  <si>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</si>
  <si>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</si>
  <si>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</si>
  <si>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</si>
  <si>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</si>
  <si>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</si>
  <si>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</si>
  <si>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</si>
  <si>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</si>
  <si>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</si>
  <si>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</si>
  <si>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</si>
  <si>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</si>
  <si>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</si>
  <si>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</si>
  <si>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</si>
  <si>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</si>
  <si>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</si>
  <si>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</si>
  <si>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</si>
  <si>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</si>
  <si>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</si>
  <si>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</si>
  <si>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</si>
  <si>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</si>
  <si>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</si>
  <si>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</si>
  <si>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</si>
  <si>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</si>
  <si>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</si>
  <si>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</si>
  <si>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</si>
  <si>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</si>
  <si>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</si>
  <si>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</si>
  <si>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</si>
  <si>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</si>
  <si>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</si>
  <si>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</si>
  <si>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</si>
  <si>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</si>
  <si>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</si>
  <si>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</si>
  <si>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</si>
  <si>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</si>
  <si>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</si>
  <si>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</si>
  <si>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</si>
  <si>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</si>
  <si>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</si>
  <si>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</si>
  <si>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</si>
  <si>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</si>
  <si>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</si>
  <si>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</si>
  <si>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</si>
  <si>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</si>
  <si>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</si>
  <si>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</si>
  <si>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</si>
  <si>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</si>
  <si>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</si>
  <si>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</si>
  <si>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</si>
  <si>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</si>
  <si>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</si>
  <si>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</si>
  <si>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</si>
  <si>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</si>
  <si>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</si>
  <si>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</si>
  <si>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</si>
  <si>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</si>
  <si>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</si>
  <si>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</si>
  <si>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</si>
  <si>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</si>
  <si>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</si>
  <si>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</si>
  <si>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</si>
  <si>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</si>
  <si>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</si>
  <si>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</si>
  <si>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</si>
  <si>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</si>
  <si>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</si>
  <si>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</si>
  <si>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</si>
  <si>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</si>
  <si>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</si>
  <si>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</si>
  <si>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</si>
  <si>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</si>
  <si>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</si>
  <si>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</si>
  <si>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</si>
  <si>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</si>
  <si>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</si>
  <si>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</si>
  <si>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</si>
  <si>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</si>
  <si>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</si>
  <si>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</si>
  <si>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</si>
  <si>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</si>
  <si>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</si>
  <si>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</si>
  <si>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</si>
  <si>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</si>
  <si>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</si>
  <si>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</si>
  <si>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</si>
  <si>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</si>
  <si>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</si>
  <si>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</si>
  <si>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</si>
  <si>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</si>
  <si>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</si>
  <si>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</si>
  <si>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</si>
  <si>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</si>
  <si>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</si>
  <si>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</si>
  <si>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</si>
  <si>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</si>
  <si>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</si>
  <si>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</si>
  <si>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</si>
  <si>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</si>
  <si>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</si>
  <si>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</si>
  <si>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</si>
  <si>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</si>
  <si>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</si>
  <si>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</si>
  <si>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</si>
  <si>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</si>
  <si>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</si>
  <si>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</si>
  <si>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</si>
  <si>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</si>
  <si>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</si>
  <si>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</si>
  <si>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</si>
  <si>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</si>
  <si>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</si>
  <si>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</si>
  <si>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</si>
  <si>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</si>
  <si>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</si>
  <si>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</si>
  <si>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</si>
  <si>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</si>
  <si>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</si>
  <si>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</si>
  <si>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</si>
  <si>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</si>
  <si>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</si>
  <si>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</si>
  <si>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</si>
  <si>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</si>
  <si>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</si>
  <si>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</si>
  <si>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</si>
  <si>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</si>
  <si>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</si>
  <si>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</si>
  <si>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</si>
  <si>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</si>
  <si>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</si>
  <si>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</si>
  <si>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</si>
  <si>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</si>
  <si>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</si>
  <si>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</si>
  <si>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</si>
  <si>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</si>
  <si>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</si>
  <si>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</si>
  <si>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</si>
  <si>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</si>
  <si>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</si>
  <si>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</si>
  <si>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</si>
  <si>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</si>
  <si>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</si>
  <si>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</si>
  <si>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</si>
  <si>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</si>
  <si>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</si>
  <si>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</si>
  <si>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</si>
  <si>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</si>
  <si>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</si>
  <si>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</si>
  <si>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</si>
  <si>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</si>
  <si>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</si>
  <si>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</si>
  <si>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</si>
  <si>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</si>
  <si>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</si>
  <si>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</si>
  <si>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</si>
  <si>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</si>
  <si>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</si>
  <si>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</si>
  <si>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</si>
  <si>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</si>
  <si>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</si>
  <si>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</si>
  <si>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</si>
  <si>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</si>
  <si>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</si>
  <si>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</si>
  <si>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</si>
  <si>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</si>
  <si>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</si>
  <si>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</si>
  <si>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</si>
  <si>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</si>
  <si>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</si>
  <si>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</si>
  <si>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</si>
  <si>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</si>
  <si>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</si>
  <si>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</si>
  <si>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</si>
  <si>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</si>
  <si>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</si>
  <si>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</si>
  <si>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</si>
  <si>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</si>
  <si>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</si>
  <si>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</si>
  <si>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</si>
  <si>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</si>
  <si>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</si>
  <si>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</si>
  <si>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</si>
  <si>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</si>
  <si>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</si>
  <si>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</si>
  <si>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</si>
  <si>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</si>
  <si>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</si>
  <si>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</si>
  <si>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</si>
  <si>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</si>
  <si>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</si>
  <si>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</si>
  <si>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</si>
  <si>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</si>
  <si>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</si>
  <si>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</si>
  <si>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</si>
  <si>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</si>
  <si>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</si>
  <si>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</si>
  <si>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</si>
  <si>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</si>
  <si>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</si>
  <si>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</si>
  <si>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</si>
  <si>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</si>
  <si>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</si>
  <si>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</si>
  <si>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</si>
  <si>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</si>
  <si>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</si>
  <si>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</si>
  <si>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</si>
  <si>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</si>
  <si>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</si>
  <si>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</si>
  <si>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</si>
  <si>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</si>
  <si>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</si>
  <si>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</si>
  <si>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</si>
  <si>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</si>
  <si>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</si>
  <si>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</si>
  <si>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</si>
  <si>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</si>
  <si>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</si>
  <si>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</si>
  <si>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</si>
  <si>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</si>
  <si>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</si>
  <si>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</si>
  <si>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</si>
  <si>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</si>
  <si>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</si>
  <si>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</si>
  <si>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</si>
  <si>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</si>
  <si>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</si>
  <si>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</si>
  <si>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</si>
  <si>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</si>
  <si>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</si>
  <si>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</si>
  <si>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</si>
  <si>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</si>
  <si>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</si>
  <si>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</si>
  <si>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</si>
  <si>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</si>
  <si>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</si>
  <si>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</si>
  <si>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</si>
  <si>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</si>
  <si>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</si>
  <si>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</si>
  <si>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</si>
  <si>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</si>
  <si>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</si>
  <si>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</si>
  <si>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</si>
  <si>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</si>
  <si>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</si>
  <si>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</si>
  <si>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</si>
  <si>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</si>
  <si>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</si>
  <si>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</si>
  <si>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</si>
  <si>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</si>
  <si>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</si>
  <si>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</si>
  <si>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</si>
  <si>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</si>
  <si>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</si>
  <si>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</si>
  <si>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</si>
  <si>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</si>
  <si>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</si>
  <si>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</si>
  <si>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</si>
  <si>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</si>
  <si>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</si>
  <si>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</si>
  <si>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</si>
  <si>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</si>
  <si>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</si>
  <si>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</si>
  <si>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</si>
  <si>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</si>
  <si>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</si>
  <si>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</si>
  <si>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</si>
  <si>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</si>
  <si>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</si>
  <si>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</si>
  <si>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</si>
  <si>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</si>
  <si>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</si>
  <si>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</si>
  <si>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</si>
  <si>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</si>
  <si>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</si>
  <si>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</si>
  <si>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</si>
  <si>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</si>
  <si>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</si>
  <si>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</si>
  <si>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</si>
  <si>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</si>
  <si>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</si>
  <si>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</si>
  <si>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</si>
  <si>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</si>
  <si>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</si>
  <si>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</si>
  <si>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</si>
  <si>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</si>
  <si>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</si>
  <si>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</si>
  <si>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</si>
  <si>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</si>
  <si>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</si>
  <si>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</si>
  <si>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</si>
  <si>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</si>
  <si>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</si>
  <si>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</si>
  <si>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</si>
  <si>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</si>
  <si>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</si>
  <si>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</si>
  <si>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</si>
  <si>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</si>
  <si>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</si>
  <si>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</si>
  <si>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</si>
  <si>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</si>
  <si>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</si>
  <si>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</si>
  <si>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</si>
  <si>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</si>
  <si>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</si>
  <si>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</si>
  <si>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</si>
  <si>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</si>
  <si>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</si>
  <si>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</si>
  <si>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</si>
  <si>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</si>
  <si>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</si>
  <si>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</si>
  <si>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</si>
  <si>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</si>
  <si>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</si>
  <si>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</si>
  <si>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</si>
  <si>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</si>
  <si>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</si>
  <si>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</si>
  <si>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</si>
  <si>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</si>
  <si>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</si>
  <si>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</si>
  <si>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</si>
  <si>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</si>
  <si>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</si>
  <si>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</si>
  <si>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</si>
  <si>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</si>
  <si>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</si>
  <si>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</si>
  <si>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</si>
  <si>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</si>
  <si>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</si>
  <si>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</si>
  <si>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</si>
  <si>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</si>
  <si>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</si>
  <si>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</si>
  <si>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</si>
  <si>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</si>
  <si>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</si>
  <si>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</si>
  <si>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</si>
  <si>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</si>
  <si>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</si>
  <si>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</si>
  <si>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</si>
  <si>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</si>
  <si>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</si>
  <si>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</si>
  <si>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</si>
  <si>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</si>
  <si>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</si>
  <si>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</si>
  <si>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</si>
  <si>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</si>
  <si>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</si>
  <si>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</si>
  <si>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</si>
  <si>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</si>
  <si>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</si>
  <si>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</si>
  <si>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</si>
  <si>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</si>
  <si>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</si>
  <si>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</si>
  <si>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</si>
  <si>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</si>
  <si>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</si>
  <si>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</si>
  <si>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</si>
  <si>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</si>
  <si>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</si>
  <si>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</si>
  <si>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</si>
  <si>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</si>
  <si>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</si>
  <si>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</si>
  <si>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</si>
  <si>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</si>
  <si>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</si>
  <si>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</si>
  <si>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</si>
  <si>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</si>
  <si>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</si>
  <si>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</si>
  <si>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</si>
  <si>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</si>
  <si>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</si>
  <si>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</si>
  <si>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</si>
  <si>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</si>
  <si>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</si>
  <si>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</si>
  <si>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</si>
  <si>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</si>
  <si>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</si>
  <si>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</si>
  <si>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</si>
  <si>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</si>
  <si>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</si>
  <si>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</si>
  <si>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</si>
  <si>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</si>
  <si>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</si>
  <si>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</si>
  <si>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</si>
  <si>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</si>
  <si>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</si>
  <si>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</si>
  <si>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</si>
  <si>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</si>
  <si>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</si>
  <si>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</si>
  <si>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</si>
  <si>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</si>
  <si>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</si>
  <si>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</si>
  <si>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</si>
  <si>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</si>
  <si>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</si>
  <si>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</si>
  <si>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</si>
  <si>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</si>
  <si>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</si>
  <si>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</si>
  <si>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</si>
  <si>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</si>
  <si>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</si>
  <si>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</si>
  <si>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</si>
  <si>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</si>
  <si>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</si>
  <si>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</si>
  <si>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</si>
  <si>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</si>
  <si>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</si>
  <si>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</si>
  <si>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</si>
  <si>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</si>
  <si>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</si>
  <si>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</si>
  <si>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</si>
  <si>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</si>
  <si>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</si>
  <si>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</si>
  <si>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</si>
  <si>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</si>
  <si>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</si>
  <si>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CALLE 76# 73-80 LOCAL 8</t>
  </si>
  <si>
    <t>2021-8-08001362020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</si>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</sst>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3" zoomScale="85" zoomScaleNormal="85"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163</v>
      </c>
      <c r="I15" s="32" t="s">
        <v>2624</v>
      </c>
      <c r="J15" s="108" t="s">
        <v>2626</v>
      </c>
      <c r="L15" s="216" t="s">
        <v>8</v>
      </c>
      <c r="M15" s="216"/>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3"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193"/>
      <c r="I20" s="145" t="s">
        <v>163</v>
      </c>
      <c r="J20" s="146" t="s">
        <v>166</v>
      </c>
      <c r="K20" s="147">
        <v>2935899540</v>
      </c>
      <c r="L20" s="148"/>
      <c r="M20" s="148">
        <v>44561</v>
      </c>
      <c r="N20" s="131">
        <f>+(M20-L20)/30</f>
        <v>1485.3666666666666</v>
      </c>
      <c r="O20" s="134"/>
      <c r="U20" s="130"/>
      <c r="V20" s="105">
        <f ca="1">NOW()</f>
        <v>44194.106855902777</v>
      </c>
      <c r="W20" s="105">
        <f ca="1">NOW()</f>
        <v>44194.106855902777</v>
      </c>
    </row>
    <row r="21" spans="1:23" ht="30" customHeight="1" outlineLevel="1" x14ac:dyDescent="0.25">
      <c r="A21" s="9"/>
      <c r="B21" s="71"/>
      <c r="C21" s="5"/>
      <c r="D21" s="5"/>
      <c r="E21" s="5"/>
      <c r="F21" s="5"/>
      <c r="G21" s="5"/>
      <c r="H21" s="70"/>
      <c r="I21" s="145" t="s">
        <v>163</v>
      </c>
      <c r="J21" s="146" t="s">
        <v>169</v>
      </c>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5"/>
      <c r="I37" s="126"/>
      <c r="J37" s="126"/>
      <c r="K37" s="126"/>
      <c r="L37" s="126"/>
      <c r="M37" s="126"/>
      <c r="N37" s="126"/>
      <c r="O37" s="127"/>
    </row>
    <row r="38" spans="1:16" ht="21" customHeight="1" x14ac:dyDescent="0.25">
      <c r="A38" s="9"/>
      <c r="B38" s="185" t="str">
        <f>VLOOKUP(B20,EAS!A2:B1439,2,0)</f>
        <v>FUNDACION PARA EL DESARROLLO SOCIAL INTEGRAL SIGLA FUNPRODESI</v>
      </c>
      <c r="C38" s="185"/>
      <c r="D38" s="185"/>
      <c r="E38" s="185"/>
      <c r="F38" s="185"/>
      <c r="G38" s="5"/>
      <c r="H38" s="128"/>
      <c r="I38" s="197" t="s">
        <v>7</v>
      </c>
      <c r="J38" s="197"/>
      <c r="K38" s="197"/>
      <c r="L38" s="197"/>
      <c r="M38" s="197"/>
      <c r="N38" s="197"/>
      <c r="O38" s="129"/>
    </row>
    <row r="39" spans="1:16" ht="42.95" customHeight="1" thickBot="1" x14ac:dyDescent="0.3">
      <c r="A39" s="10"/>
      <c r="B39" s="11"/>
      <c r="C39" s="11"/>
      <c r="D39" s="11"/>
      <c r="E39" s="11"/>
      <c r="F39" s="11"/>
      <c r="G39" s="11"/>
      <c r="H39" s="10"/>
      <c r="I39" s="229" t="s">
        <v>2707</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2654</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2655</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2659</v>
      </c>
      <c r="B163" s="247"/>
      <c r="C163" s="247"/>
      <c r="D163" s="247"/>
      <c r="E163" s="248"/>
      <c r="F163" s="249" t="s">
        <v>2660</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2657</v>
      </c>
      <c r="C168" s="230"/>
      <c r="D168" s="230"/>
      <c r="E168" s="8"/>
      <c r="F168" s="5"/>
      <c r="H168" s="81" t="s">
        <v>2656</v>
      </c>
      <c r="I168" s="253"/>
      <c r="J168" s="254"/>
      <c r="K168" s="254"/>
      <c r="L168" s="254"/>
      <c r="M168" s="254"/>
      <c r="N168" s="254"/>
      <c r="O168" s="25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2667</v>
      </c>
      <c r="B172" s="188"/>
      <c r="C172" s="188"/>
      <c r="D172" s="188"/>
      <c r="E172" s="188"/>
      <c r="F172" s="188"/>
      <c r="G172" s="188"/>
      <c r="H172" s="188"/>
      <c r="I172" s="188"/>
      <c r="J172" s="188"/>
      <c r="K172" s="188"/>
      <c r="L172" s="188"/>
      <c r="M172" s="188"/>
      <c r="N172" s="188"/>
      <c r="O172" s="189"/>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225" t="s">
        <v>2674</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2671</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2668</v>
      </c>
      <c r="C179" s="228"/>
      <c r="D179" s="228"/>
      <c r="E179" s="167">
        <v>0.02</v>
      </c>
      <c r="F179" s="166">
        <v>0.01</v>
      </c>
      <c r="G179" s="161">
        <f>IF(F179&gt;0,SUM(E179+F179),"")</f>
        <v>0.03</v>
      </c>
      <c r="H179" s="5"/>
      <c r="I179" s="228" t="s">
        <v>2670</v>
      </c>
      <c r="J179" s="228"/>
      <c r="K179" s="228"/>
      <c r="L179" s="228"/>
      <c r="M179" s="168"/>
      <c r="O179" s="8"/>
      <c r="Q179" s="19"/>
      <c r="R179" s="155" t="str">
        <f>IF(M179&gt;0,SUM(L179+M179),"")</f>
        <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88076986.200000003</v>
      </c>
      <c r="F185" s="92"/>
      <c r="G185" s="93"/>
      <c r="H185" s="88"/>
      <c r="I185" s="90" t="s">
        <v>2627</v>
      </c>
      <c r="J185" s="162">
        <f>+SUM(M179:M183)</f>
        <v>0</v>
      </c>
      <c r="K185" s="209" t="s">
        <v>2628</v>
      </c>
      <c r="L185" s="209"/>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2658</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2705</v>
      </c>
      <c r="J211" s="27" t="s">
        <v>2622</v>
      </c>
      <c r="K211" s="144" t="s">
        <v>2705</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0.98425196850393704" top="0.98425196850393704" bottom="0.98425196850393704" header="0.51181102362204722" footer="0.51181102362204722"/>
  <pageSetup scale="24"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2020-12-29T06:28:34Z</cp:lastPrinted>
  <dcterms:created xsi:type="dcterms:W3CDTF">2020-10-14T21:57:42Z</dcterms:created>
  <dcterms:modified xsi:type="dcterms:W3CDTF">2020-12-29T07:34:56Z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