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IFESTACIONES DE INTERÉS PRIMERA INFANCIA 2020\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<sst xmlns="http://schemas.openxmlformats.org/spreadsheetml/2006/main" count="3254" uniqueCount="2725">
  <si>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</si>
  <si>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</si>
  <si>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</si>
  <si>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</si>
  <si>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</si>
  <si>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</si>
  <si>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</si>
  <si>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</si>
  <si>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</si>
  <si>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</si>
  <si>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</si>
  <si>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</si>
  <si>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</si>
  <si>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</si>
  <si>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</si>
  <si>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</si>
  <si>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</si>
  <si>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</si>
  <si>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</si>
  <si>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</si>
  <si>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</si>
  <si>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</si>
  <si>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</si>
  <si>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</si>
  <si>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</si>
  <si>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</si>
  <si>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</si>
  <si>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</si>
  <si>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</si>
  <si>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</si>
  <si>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</si>
  <si>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</si>
  <si>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</si>
  <si>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</si>
  <si>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</si>
  <si>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</si>
  <si>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</si>
  <si>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</si>
  <si>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</si>
  <si>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</si>
  <si>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</si>
  <si>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</si>
  <si>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</si>
  <si>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</si>
  <si>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</si>
  <si>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</si>
  <si>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</si>
  <si>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</si>
  <si>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</si>
  <si>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</si>
  <si>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</si>
  <si>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</si>
  <si>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</si>
  <si>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</si>
  <si>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</si>
  <si>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</si>
  <si>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</si>
  <si>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</si>
  <si>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</si>
  <si>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</si>
  <si>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</si>
  <si>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</si>
  <si>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</si>
  <si>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</si>
  <si>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</si>
  <si>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</si>
  <si>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</si>
  <si>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</si>
  <si>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</si>
  <si>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</si>
  <si>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</si>
  <si>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</si>
  <si>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</si>
  <si>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</si>
  <si>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</si>
  <si>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</si>
  <si>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</si>
  <si>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</si>
  <si>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</si>
  <si>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</si>
  <si>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</si>
  <si>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</si>
  <si>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</si>
  <si>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</si>
  <si>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</si>
  <si>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</si>
  <si>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</si>
  <si>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</si>
  <si>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</si>
  <si>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</si>
  <si>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</si>
  <si>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</si>
  <si>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</si>
  <si>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</si>
  <si>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</si>
  <si>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</si>
  <si>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</si>
  <si>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</si>
  <si>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</si>
  <si>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</si>
  <si>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</si>
  <si>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</si>
  <si>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</si>
  <si>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</si>
  <si>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</si>
  <si>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</si>
  <si>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</si>
  <si>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</si>
  <si>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</si>
  <si>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</si>
  <si>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</si>
  <si>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</si>
  <si>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</si>
  <si>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</si>
  <si>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</si>
  <si>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</si>
  <si>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</si>
  <si>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</si>
  <si>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</si>
  <si>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</si>
  <si>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</si>
  <si>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</si>
  <si>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</si>
  <si>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</si>
  <si>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</si>
  <si>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</si>
  <si>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</si>
  <si>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</si>
  <si>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</si>
  <si>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</si>
  <si>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</si>
  <si>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</si>
  <si>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</si>
  <si>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</si>
  <si>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</si>
  <si>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</si>
  <si>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</si>
  <si>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</si>
  <si>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</si>
  <si>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</si>
  <si>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</si>
  <si>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</si>
  <si>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</si>
  <si>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</si>
  <si>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</si>
  <si>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</si>
  <si>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</si>
  <si>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</si>
  <si>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</si>
  <si>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</si>
  <si>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</si>
  <si>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</si>
  <si>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</si>
  <si>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</si>
  <si>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</si>
  <si>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</si>
  <si>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</si>
  <si>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</si>
  <si>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</si>
  <si>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</si>
  <si>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</si>
  <si>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</si>
  <si>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</si>
  <si>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</si>
  <si>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</si>
  <si>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</si>
  <si>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</si>
  <si>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</si>
  <si>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</si>
  <si>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</si>
  <si>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</si>
  <si>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</si>
  <si>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</si>
  <si>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</si>
  <si>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</si>
  <si>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</si>
  <si>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</si>
  <si>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</si>
  <si>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</si>
  <si>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</si>
  <si>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</si>
  <si>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</si>
  <si>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</si>
  <si>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</si>
  <si>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</si>
  <si>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</si>
  <si>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</si>
  <si>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</si>
  <si>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</si>
  <si>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</si>
  <si>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</si>
  <si>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</si>
  <si>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</si>
  <si>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</si>
  <si>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</si>
  <si>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</si>
  <si>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</si>
  <si>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</si>
  <si>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</si>
  <si>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</si>
  <si>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</si>
  <si>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</si>
  <si>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</si>
  <si>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</si>
  <si>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</si>
  <si>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</si>
  <si>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</si>
  <si>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</si>
  <si>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</si>
  <si>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</si>
  <si>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</si>
  <si>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</si>
  <si>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</si>
  <si>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</si>
  <si>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</si>
  <si>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</si>
  <si>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</si>
  <si>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</si>
  <si>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</si>
  <si>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</si>
  <si>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</si>
  <si>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</si>
  <si>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</si>
  <si>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</si>
  <si>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</si>
  <si>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</si>
  <si>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</si>
  <si>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</si>
  <si>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</si>
  <si>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</si>
  <si>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</si>
  <si>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</si>
  <si>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</si>
  <si>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</si>
  <si>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</si>
  <si>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</si>
  <si>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</si>
  <si>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</si>
  <si>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</si>
  <si>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</si>
  <si>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</si>
  <si>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</si>
  <si>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</si>
  <si>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</si>
  <si>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</si>
  <si>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</si>
  <si>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</si>
  <si>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</si>
  <si>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</si>
  <si>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</si>
  <si>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</si>
  <si>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</si>
  <si>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</si>
  <si>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</si>
  <si>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</si>
  <si>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</si>
  <si>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</si>
  <si>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</si>
  <si>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</si>
  <si>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</si>
  <si>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</si>
  <si>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</si>
  <si>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</si>
  <si>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</si>
  <si>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</si>
  <si>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</si>
  <si>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</si>
  <si>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</si>
  <si>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</si>
  <si>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</si>
  <si>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</si>
  <si>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</si>
  <si>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</si>
  <si>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</si>
  <si>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</si>
  <si>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</si>
  <si>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</si>
  <si>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</si>
  <si>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</si>
  <si>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</si>
  <si>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</si>
  <si>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</si>
  <si>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</si>
  <si>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</si>
  <si>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</si>
  <si>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</si>
  <si>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</si>
  <si>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</si>
  <si>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</si>
  <si>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</si>
  <si>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</si>
  <si>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</si>
  <si>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</si>
  <si>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</si>
  <si>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</si>
  <si>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</si>
  <si>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</si>
  <si>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</si>
  <si>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</si>
  <si>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</si>
  <si>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</si>
  <si>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</si>
  <si>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</si>
  <si>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</si>
  <si>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</si>
  <si>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</si>
  <si>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</si>
  <si>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</si>
  <si>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</si>
  <si>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</si>
  <si>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</si>
  <si>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</si>
  <si>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</si>
  <si>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</si>
  <si>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</si>
  <si>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</si>
  <si>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</si>
  <si>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</si>
  <si>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</si>
  <si>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</si>
  <si>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</si>
  <si>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</si>
  <si>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</si>
  <si>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</si>
  <si>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</si>
  <si>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</si>
  <si>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</si>
  <si>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</si>
  <si>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</si>
  <si>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</si>
  <si>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</si>
  <si>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</si>
  <si>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</si>
  <si>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</si>
  <si>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</si>
  <si>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</si>
  <si>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</si>
  <si>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</si>
  <si>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</si>
  <si>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</si>
  <si>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</si>
  <si>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</si>
  <si>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</si>
  <si>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</si>
  <si>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</si>
  <si>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</si>
  <si>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</si>
  <si>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</si>
  <si>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</si>
  <si>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</si>
  <si>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</si>
  <si>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</si>
  <si>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</si>
  <si>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</si>
  <si>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</si>
  <si>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</si>
  <si>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</si>
  <si>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</si>
  <si>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</si>
  <si>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</si>
  <si>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</si>
  <si>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</si>
  <si>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</si>
  <si>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</si>
  <si>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</si>
  <si>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</si>
  <si>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</si>
  <si>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</si>
  <si>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</si>
  <si>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</si>
  <si>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</si>
  <si>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</si>
  <si>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</si>
  <si>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</si>
  <si>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</si>
  <si>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</si>
  <si>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</si>
  <si>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</si>
  <si>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</si>
  <si>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</si>
  <si>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</si>
  <si>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</si>
  <si>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</si>
  <si>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</si>
  <si>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</si>
  <si>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</si>
  <si>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</si>
  <si>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</si>
  <si>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</si>
  <si>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</si>
  <si>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</si>
  <si>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</si>
  <si>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</si>
  <si>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</si>
  <si>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</si>
  <si>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</si>
  <si>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</si>
  <si>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</si>
  <si>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</si>
  <si>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</si>
  <si>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</si>
  <si>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</si>
  <si>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</si>
  <si>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</si>
  <si>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</si>
  <si>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</si>
  <si>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</si>
  <si>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</si>
  <si>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</si>
  <si>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</si>
  <si>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</si>
  <si>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</si>
  <si>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</si>
  <si>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</si>
  <si>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</si>
  <si>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</si>
  <si>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</si>
  <si>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</si>
  <si>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</si>
  <si>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</si>
  <si>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</si>
  <si>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</si>
  <si>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</si>
  <si>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</si>
  <si>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</si>
  <si>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</si>
  <si>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</si>
  <si>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</si>
  <si>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</si>
  <si>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</si>
  <si>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</si>
  <si>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</si>
  <si>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</si>
  <si>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</si>
  <si>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</si>
  <si>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</si>
  <si>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</si>
  <si>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</si>
  <si>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</si>
  <si>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</si>
  <si>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</si>
  <si>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</si>
  <si>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</si>
  <si>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</si>
  <si>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</si>
  <si>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</si>
  <si>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</si>
  <si>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</si>
  <si>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</si>
  <si>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</si>
  <si>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</si>
  <si>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</si>
  <si>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</si>
  <si>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</si>
  <si>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</si>
  <si>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</si>
  <si>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</si>
  <si>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</si>
  <si>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</si>
  <si>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</si>
  <si>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</si>
  <si>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</si>
  <si>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</si>
  <si>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</si>
  <si>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</si>
  <si>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</si>
  <si>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</si>
  <si>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</si>
  <si>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</si>
  <si>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</si>
  <si>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</si>
  <si>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</si>
  <si>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</si>
  <si>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</si>
  <si>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</si>
  <si>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</si>
  <si>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</si>
  <si>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</si>
  <si>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</si>
  <si>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</si>
  <si>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</si>
  <si>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</si>
  <si>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</si>
  <si>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</si>
  <si>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</si>
  <si>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</si>
  <si>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</si>
  <si>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</si>
  <si>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</si>
  <si>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</si>
  <si>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</si>
  <si>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</si>
  <si>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</si>
  <si>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</si>
  <si>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</si>
  <si>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</si>
  <si>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</si>
  <si>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</si>
  <si>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</si>
  <si>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</si>
  <si>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</si>
  <si>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</si>
  <si>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</si>
  <si>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</si>
  <si>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</si>
  <si>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</si>
  <si>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</si>
  <si>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</si>
  <si>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</si>
  <si>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</si>
  <si>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</si>
  <si>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</si>
  <si>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</si>
  <si>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</si>
  <si>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</si>
  <si>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</si>
  <si>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</si>
  <si>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</si>
  <si>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</si>
  <si>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</si>
  <si>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</si>
  <si>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</si>
  <si>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</si>
  <si>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</si>
  <si>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</si>
  <si>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</si>
  <si>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</si>
  <si>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</si>
  <si>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</si>
  <si>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</si>
  <si>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</si>
  <si>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</si>
  <si>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</si>
  <si>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</si>
  <si>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</si>
  <si>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</si>
  <si>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</si>
  <si>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</si>
  <si>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</si>
  <si>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</si>
  <si>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</si>
  <si>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</si>
  <si>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</si>
  <si>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</si>
  <si>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</si>
  <si>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</si>
  <si>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</si>
  <si>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</si>
  <si>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</si>
  <si>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</si>
  <si>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</si>
  <si>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</si>
  <si>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</si>
  <si>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</si>
  <si>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</si>
  <si>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</si>
  <si>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</si>
  <si>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</si>
  <si>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</si>
  <si>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</si>
  <si>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</si>
  <si>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</si>
  <si>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</si>
  <si>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</si>
  <si>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</si>
  <si>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</si>
  <si>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</si>
  <si>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</si>
  <si>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</si>
  <si>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</si>
  <si>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</si>
  <si>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</si>
  <si>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</si>
  <si>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</si>
  <si>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</si>
  <si>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</si>
  <si>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</si>
  <si>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</si>
  <si>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</si>
  <si>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</si>
  <si>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</si>
  <si>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</si>
  <si>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</si>
  <si>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</si>
  <si>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</si>
  <si>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</si>
  <si>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</si>
  <si>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</si>
  <si>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</si>
  <si>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</si>
  <si>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</si>
  <si>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</si>
  <si>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</si>
  <si>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</si>
  <si>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</si>
  <si>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</si>
  <si>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</si>
  <si>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</si>
  <si>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</si>
  <si>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</si>
  <si>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</si>
  <si>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</si>
  <si>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</si>
  <si>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</si>
  <si>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</si>
  <si>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</si>
  <si>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</si>
  <si>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</si>
  <si>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</si>
  <si>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</si>
  <si>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</si>
  <si>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</si>
  <si>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</si>
  <si>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</si>
  <si>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</si>
  <si>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</si>
  <si>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</si>
  <si>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</si>
  <si>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</si>
  <si>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</si>
  <si>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</si>
  <si>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</si>
  <si>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</si>
  <si>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</si>
  <si>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</si>
  <si>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</si>
  <si>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</si>
  <si>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</si>
  <si>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</si>
  <si>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</si>
  <si>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</si>
  <si>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</si>
  <si>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</si>
  <si>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</si>
  <si>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</si>
  <si>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</si>
  <si>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</si>
  <si>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</si>
  <si>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</si>
  <si>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</si>
  <si>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</si>
  <si>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</si>
  <si>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</si>
  <si>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</si>
  <si>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</si>
  <si>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</si>
  <si>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</si>
  <si>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</si>
  <si>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</si>
  <si>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</si>
  <si>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</si>
  <si>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</si>
  <si>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</si>
  <si>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</si>
  <si>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</si>
  <si>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</si>
  <si>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</si>
  <si>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</si>
  <si>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</si>
  <si>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</si>
  <si>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</si>
  <si>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</si>
  <si>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</si>
  <si>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</si>
  <si>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</si>
  <si>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</si>
  <si>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</si>
  <si>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</si>
  <si>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</si>
  <si>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</si>
  <si>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</si>
  <si>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</si>
  <si>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</si>
  <si>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</si>
  <si>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</si>
  <si>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</si>
  <si>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</si>
  <si>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</si>
  <si>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</si>
  <si>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</si>
  <si>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</si>
  <si>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</si>
  <si>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</si>
  <si>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</si>
  <si>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</si>
  <si>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</si>
  <si>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</si>
  <si>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</si>
  <si>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</si>
  <si>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</si>
  <si>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</si>
  <si>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</si>
  <si>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</si>
  <si>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</si>
  <si>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</si>
  <si>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</si>
  <si>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</si>
  <si>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</si>
  <si>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</si>
  <si>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</si>
  <si>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</si>
  <si>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</si>
  <si>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</si>
  <si>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</si>
  <si>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</si>
  <si>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</si>
  <si>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</si>
  <si>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</si>
  <si>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</si>
  <si>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</si>
  <si>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</si>
  <si>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</si>
  <si>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</si>
  <si>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</si>
  <si>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</si>
  <si>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</si>
  <si>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</si>
  <si>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</si>
  <si>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</si>
  <si>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</si>
  <si>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</si>
  <si>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</si>
  <si>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</si>
  <si>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</si>
  <si>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</si>
  <si>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</si>
  <si>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</si>
  <si>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</si>
  <si>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</si>
  <si>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</si>
  <si>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</si>
  <si>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</si>
  <si>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</si>
  <si>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</si>
  <si>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</si>
  <si>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</si>
  <si>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</si>
  <si>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</si>
  <si>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</si>
  <si>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</si>
  <si>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</si>
  <si>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</si>
  <si>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</si>
  <si>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</si>
  <si>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</si>
  <si>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</si>
  <si>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</si>
  <si>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</si>
  <si>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</si>
  <si>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</si>
  <si>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</si>
  <si>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</si>
  <si>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</si>
  <si>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</si>
  <si>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</si>
  <si>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</si>
  <si>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</si>
  <si>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</si>
  <si>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</si>
  <si>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</si>
  <si>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</si>
  <si>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</si>
  <si>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</si>
  <si>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</si>
  <si>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</si>
  <si>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</si>
  <si>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</si>
  <si>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</si>
  <si>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</si>
  <si>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</si>
  <si>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</si>
  <si>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</si>
  <si>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</si>
  <si>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</si>
  <si>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</si>
  <si>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</si>
  <si>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</si>
  <si>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</si>
  <si>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</si>
  <si>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</si>
  <si>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</si>
  <si>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</si>
  <si>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</si>
  <si>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</si>
  <si>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</si>
  <si>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</si>
  <si>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</si>
  <si>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</si>
  <si>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</si>
  <si>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</si>
  <si>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</si>
  <si>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</si>
  <si>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</si>
  <si>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</si>
  <si>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</si>
  <si>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</si>
  <si>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</si>
  <si>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</si>
  <si>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</si>
  <si>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</si>
  <si>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</si>
  <si>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</si>
  <si>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</si>
  <si>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</si>
  <si>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</si>
  <si>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</si>
  <si>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</si>
  <si>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</si>
  <si>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</si>
  <si>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</si>
  <si>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</si>
  <si>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</si>
  <si>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</si>
  <si>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</si>
  <si>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</si>
  <si>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</si>
  <si>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</si>
  <si>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</si>
  <si>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</si>
  <si>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</si>
  <si>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</si>
  <si>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</si>
  <si>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</si>
  <si>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</si>
  <si>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</si>
  <si>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</si>
  <si>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</si>
  <si>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</si>
  <si>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</si>
  <si>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</si>
  <si>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</si>
  <si>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</si>
  <si>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</si>
  <si>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</si>
  <si>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</si>
  <si>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</si>
  <si>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</si>
  <si>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</si>
  <si>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</si>
  <si>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</si>
  <si>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</si>
  <si>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</si>
  <si>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</si>
  <si>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</si>
  <si>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</si>
  <si>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</si>
  <si>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</si>
  <si>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</si>
  <si>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</si>
  <si>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</si>
  <si>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</si>
  <si>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</si>
  <si>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</si>
  <si>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</si>
  <si>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</si>
  <si>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</si>
  <si>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</si>
  <si>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</si>
  <si>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</si>
  <si>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</si>
  <si>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</si>
  <si>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</si>
  <si>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</si>
  <si>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</si>
  <si>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</si>
  <si>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</si>
  <si>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</si>
  <si>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</si>
  <si>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</si>
  <si>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</si>
  <si>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</si>
  <si>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</si>
  <si>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</si>
  <si>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</si>
  <si>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</si>
  <si>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</si>
  <si>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</si>
  <si>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</si>
  <si>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</si>
  <si>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</si>
  <si>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</si>
  <si>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</si>
  <si>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</si>
  <si>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</si>
  <si>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</si>
  <si>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</si>
  <si>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</si>
  <si>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</si>
  <si>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</si>
  <si>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</si>
  <si>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</si>
  <si>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</si>
  <si>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</si>
  <si>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</si>
  <si>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</si>
  <si>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</si>
  <si>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</si>
  <si>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</si>
  <si>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</si>
  <si>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</si>
  <si>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</si>
  <si>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</si>
  <si>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</si>
  <si>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</si>
  <si>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</si>
  <si>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</si>
  <si>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</si>
  <si>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</si>
  <si>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</si>
  <si>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</si>
  <si>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</si>
  <si>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</si>
  <si>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</si>
  <si>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</si>
  <si>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</si>
  <si>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</si>
  <si>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</si>
  <si>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</si>
  <si>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</si>
  <si>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</si>
  <si>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</si>
  <si>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</si>
  <si>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</si>
  <si>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</si>
  <si>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</si>
  <si>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</si>
  <si>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</si>
  <si>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</si>
  <si>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</si>
  <si>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</si>
  <si>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</si>
  <si>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</si>
  <si>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</si>
  <si>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</si>
  <si>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</si>
  <si>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</si>
  <si>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</si>
  <si>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</si>
  <si>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</si>
  <si>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</si>
  <si>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</si>
  <si>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</si>
  <si>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</si>
  <si>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</si>
  <si>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</si>
  <si>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</si>
  <si>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</si>
  <si>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</si>
  <si>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</si>
  <si>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</si>
  <si>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</si>
  <si>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</si>
  <si>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</si>
  <si>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</si>
  <si>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</si>
  <si>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</si>
  <si>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</si>
  <si>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</si>
  <si>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</si>
  <si>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</si>
  <si>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</si>
  <si>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</si>
  <si>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</si>
  <si>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</si>
  <si>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</si>
  <si>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</si>
  <si>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</si>
  <si>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</si>
  <si>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</si>
  <si>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</si>
  <si>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</si>
  <si>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</si>
  <si>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</si>
  <si>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</si>
  <si>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</si>
  <si>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</si>
  <si>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</si>
  <si>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</si>
  <si>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</si>
  <si>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</si>
  <si>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</si>
  <si>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</si>
  <si>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</si>
  <si>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</si>
  <si>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</si>
  <si>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</si>
  <si>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</si>
  <si>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</si>
  <si>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</si>
  <si>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</si>
  <si>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</si>
  <si>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</si>
  <si>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</si>
  <si>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</si>
  <si>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</si>
  <si>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</si>
  <si>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</si>
  <si>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</si>
  <si>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</si>
  <si>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</si>
  <si>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</si>
  <si>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</si>
  <si>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</si>
  <si>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</si>
  <si>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</si>
  <si>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</si>
  <si>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</si>
  <si>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</si>
  <si>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</si>
  <si>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</si>
  <si>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</si>
  <si>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</si>
  <si>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</si>
  <si>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</si>
  <si>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</si>
  <si>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</si>
  <si>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</si>
  <si>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</si>
  <si>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</si>
  <si>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</si>
  <si>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</si>
  <si>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</si>
  <si>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</si>
  <si>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</si>
  <si>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</si>
  <si>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</si>
  <si>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</si>
  <si>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</si>
  <si>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</si>
  <si>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</si>
  <si>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</si>
  <si>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</si>
  <si>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</si>
  <si>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</si>
  <si>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</si>
  <si>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</si>
  <si>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</si>
  <si>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</si>
  <si>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</si>
  <si>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</si>
  <si>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</si>
  <si>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</si>
  <si>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</si>
  <si>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</si>
  <si>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</si>
  <si>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</si>
  <si>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</si>
  <si>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</si>
  <si>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</si>
  <si>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</si>
  <si>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</si>
  <si>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</si>
  <si>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</si>
  <si>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</si>
  <si>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</si>
  <si>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</si>
  <si>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</si>
  <si>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</si>
  <si>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</si>
  <si>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</si>
  <si>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</si>
  <si>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</si>
  <si>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</si>
  <si>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</si>
  <si>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</si>
  <si>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</si>
  <si>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</si>
  <si>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</si>
  <si>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</si>
  <si>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</si>
  <si>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</si>
  <si>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</si>
  <si>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</si>
  <si>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</si>
  <si>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</si>
  <si>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</si>
  <si>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</si>
  <si>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</si>
  <si>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</si>
  <si>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</si>
  <si>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</si>
  <si>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</si>
  <si>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</si>
  <si>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</si>
  <si>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</si>
  <si>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</si>
  <si>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</si>
  <si>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</si>
  <si>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</si>
  <si>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</si>
  <si>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</si>
  <si>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</si>
  <si>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</si>
  <si>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</si>
  <si>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</si>
  <si>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</si>
  <si>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</si>
  <si>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</si>
  <si>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</si>
  <si>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</si>
  <si>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</si>
  <si>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</si>
  <si>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</si>
  <si>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</si>
  <si>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</si>
  <si>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</si>
  <si>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</si>
  <si>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</si>
  <si>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</si>
  <si>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</si>
  <si>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</si>
  <si>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</si>
  <si>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</si>
  <si>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</si>
  <si>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</si>
  <si>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</si>
  <si>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</si>
  <si>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</si>
  <si>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</si>
  <si>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</si>
  <si>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</si>
  <si>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</si>
  <si>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</si>
  <si>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</si>
  <si>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</si>
  <si>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</si>
  <si>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</si>
  <si>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</si>
  <si>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</si>
  <si>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</si>
  <si>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</si>
  <si>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</si>
  <si>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</si>
  <si>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</si>
  <si>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</si>
  <si>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</si>
  <si>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</si>
  <si>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</si>
  <si>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</si>
  <si>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</si>
  <si>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</si>
  <si>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</si>
  <si>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</si>
  <si>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</si>
  <si>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</si>
  <si>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</si>
  <si>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</si>
  <si>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</si>
  <si>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</si>
  <si>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</si>
  <si>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</si>
  <si>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</si>
  <si>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</si>
  <si>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</si>
  <si>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</si>
  <si>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</si>
  <si>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</si>
  <si>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</si>
  <si>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</si>
  <si>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</si>
  <si>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</si>
  <si>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</si>
  <si>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</si>
  <si>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</si>
  <si>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</si>
  <si>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</si>
  <si>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</si>
  <si>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</si>
  <si>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</si>
  <si>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</si>
  <si>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</si>
  <si>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</si>
  <si>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</si>
  <si>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</si>
  <si>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</si>
  <si>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</si>
  <si>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</si>
  <si>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</si>
  <si>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</si>
  <si>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</si>
  <si>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</si>
  <si>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</si>
  <si>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</si>
  <si>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</si>
  <si>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</si>
  <si>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</si>
  <si>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</si>
  <si>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</si>
  <si>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</si>
  <si>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</si>
  <si>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</si>
  <si>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</si>
  <si>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</si>
  <si>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</si>
  <si>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</si>
  <si>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</si>
  <si>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</si>
  <si>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</si>
  <si>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</si>
  <si>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</si>
  <si>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</si>
  <si>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</si>
  <si>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</si>
  <si>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</si>
  <si>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</si>
  <si>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</si>
  <si>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</si>
  <si>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</si>
  <si>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</si>
  <si>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</si>
  <si>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</si>
  <si>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</si>
  <si>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</si>
  <si>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</si>
  <si>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</si>
  <si>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</si>
  <si>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</si>
  <si>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</si>
  <si>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</si>
  <si>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</si>
  <si>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</si>
  <si>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</si>
  <si>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</si>
  <si>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</si>
  <si>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</si>
  <si>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</si>
  <si>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</si>
  <si>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</si>
  <si>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</si>
  <si>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</si>
  <si>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</si>
  <si>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</si>
  <si>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</si>
  <si>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</si>
  <si>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</si>
  <si>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</si>
  <si>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</si>
  <si>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</si>
  <si>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</si>
  <si>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</si>
  <si>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</si>
  <si>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</si>
  <si>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</si>
  <si>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</si>
  <si>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</si>
  <si>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</si>
  <si>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</si>
  <si>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</si>
  <si>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</si>
  <si>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</si>
  <si>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</si>
  <si>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</si>
  <si>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</si>
  <si>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</si>
  <si>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</si>
  <si>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</si>
  <si>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</si>
  <si>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</si>
  <si>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</si>
  <si>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</si>
  <si>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</si>
  <si>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</si>
  <si>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</si>
  <si>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</si>
  <si>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</si>
  <si>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</si>
  <si>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</si>
  <si>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</si>
  <si>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</si>
  <si>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</si>
  <si>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</si>
  <si>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</si>
  <si>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</si>
  <si>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</si>
  <si>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</si>
  <si>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</si>
  <si>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</si>
  <si>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</si>
  <si>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</si>
  <si>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</si>
  <si>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</si>
  <si>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</si>
  <si>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</si>
  <si>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</si>
  <si>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</si>
  <si>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</si>
  <si>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</si>
  <si>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</si>
  <si>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</si>
  <si>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</si>
  <si>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</si>
  <si>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</si>
  <si>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</si>
  <si>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</si>
  <si>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</si>
  <si>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</si>
  <si>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</si>
  <si>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</si>
  <si>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</si>
  <si>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</si>
  <si>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</si>
  <si>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</si>
  <si>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</si>
  <si>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</si>
  <si>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</si>
  <si>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</si>
  <si>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</si>
  <si>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</si>
  <si>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</si>
  <si>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</si>
  <si>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</si>
  <si>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</si>
  <si>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</si>
  <si>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</si>
  <si>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</si>
  <si>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</si>
  <si>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</si>
  <si>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</si>
  <si>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</si>
  <si>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</si>
  <si>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</si>
  <si>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</si>
  <si>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</si>
  <si>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</si>
  <si>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</si>
  <si>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</si>
  <si>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</si>
  <si>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</si>
  <si>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</si>
  <si>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</si>
  <si>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</si>
  <si>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</si>
  <si>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</si>
  <si>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</si>
  <si>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</si>
  <si>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</si>
  <si>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</si>
  <si>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</si>
  <si>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</si>
  <si>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</si>
  <si>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</si>
  <si>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</si>
  <si>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</si>
  <si>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</si>
  <si>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</si>
  <si>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</si>
  <si>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</si>
  <si>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</si>
  <si>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</si>
  <si>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</si>
  <si>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</si>
  <si>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</si>
  <si>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</si>
  <si>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</si>
  <si>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</si>
  <si>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</si>
  <si>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</si>
  <si>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</si>
  <si>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</si>
  <si>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</si>
  <si>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</si>
  <si>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</si>
  <si>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</si>
  <si>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</si>
  <si>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</si>
  <si>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</si>
  <si>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</si>
  <si>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</si>
  <si>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</si>
  <si>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</si>
  <si>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</si>
  <si>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</si>
  <si>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</si>
  <si>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</si>
  <si>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</si>
  <si>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</si>
  <si>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</si>
  <si>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</si>
  <si>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</si>
  <si>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</si>
  <si>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</si>
  <si>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</si>
  <si>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</si>
  <si>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</si>
  <si>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</si>
  <si>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</si>
  <si>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</si>
  <si>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</si>
  <si>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</si>
  <si>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</si>
  <si>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</si>
  <si>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</si>
  <si>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</si>
  <si>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</si>
  <si>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</si>
  <si>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</si>
  <si>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</si>
  <si>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</si>
  <si>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</si>
  <si>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</si>
  <si>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</si>
  <si>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</si>
  <si>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</si>
  <si>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</si>
  <si>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</si>
  <si>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</si>
  <si>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</si>
  <si>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</si>
  <si>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</si>
  <si>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</si>
  <si>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</si>
  <si>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</si>
  <si>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</si>
  <si>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</si>
  <si>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</si>
  <si>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</si>
  <si>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</si>
  <si>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</si>
  <si>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</si>
  <si>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</si>
  <si>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</si>
  <si>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</si>
  <si>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</si>
  <si>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</si>
  <si>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</si>
  <si>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</si>
  <si>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</si>
  <si>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</si>
  <si>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</si>
  <si>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</si>
  <si>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</si>
  <si>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</si>
  <si>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</si>
  <si>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</si>
  <si>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</si>
  <si>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</si>
  <si>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</si>
  <si>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</si>
  <si>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</si>
  <si>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</si>
  <si>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</si>
  <si>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</si>
  <si>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</si>
  <si>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</si>
  <si>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</si>
  <si>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</si>
  <si>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</si>
  <si>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</si>
  <si>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</si>
  <si>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</si>
  <si>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</si>
  <si>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</si>
  <si>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</si>
  <si>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</si>
  <si>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</si>
  <si>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</si>
  <si>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</si>
  <si>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</si>
  <si>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</si>
  <si>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</si>
  <si>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</si>
  <si>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</si>
  <si>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</si>
  <si>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</si>
  <si>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</si>
  <si>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</si>
  <si>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</si>
  <si>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</si>
  <si>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</si>
  <si>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</si>
  <si>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</si>
  <si>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</si>
  <si>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</si>
  <si>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</si>
  <si>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</si>
  <si>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</si>
  <si>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</si>
  <si>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</si>
  <si>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</si>
  <si>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</si>
  <si>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</si>
  <si>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</si>
  <si>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</si>
  <si>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</si>
  <si>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</si>
  <si>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</si>
  <si>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</si>
  <si>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</si>
  <si>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</si>
  <si>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</si>
  <si>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</si>
  <si>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</si>
  <si>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</si>
  <si>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</si>
  <si>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</si>
  <si>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</si>
  <si>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</si>
  <si>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</si>
  <si>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</si>
  <si>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</si>
  <si>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</si>
  <si>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</si>
  <si>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</si>
  <si>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</si>
  <si>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</si>
  <si>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</si>
  <si>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</si>
  <si>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</si>
  <si>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</si>
  <si>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</si>
  <si>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</si>
  <si>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</si>
  <si>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</si>
  <si>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</si>
  <si>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</si>
  <si>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</si>
  <si>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</si>
  <si>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</si>
  <si>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</si>
  <si>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</si>
  <si>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</si>
  <si>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</si>
  <si>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</si>
  <si>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</si>
  <si>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</si>
  <si>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</si>
  <si>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</si>
  <si>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</si>
  <si>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</si>
  <si>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</si>
  <si>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</si>
  <si>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</si>
  <si>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</si>
  <si>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</si>
  <si>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</si>
  <si>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</si>
  <si>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</si>
  <si>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</si>
  <si>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</si>
  <si>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</si>
  <si>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</si>
  <si>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</si>
  <si>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</si>
  <si>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</si>
  <si>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</si>
  <si>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</si>
  <si>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</si>
  <si>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</si>
  <si>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</si>
  <si>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</si>
  <si>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</si>
  <si>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</si>
  <si>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</si>
  <si>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</si>
  <si>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</si>
  <si>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</si>
  <si>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</si>
  <si>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</si>
  <si>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</si>
  <si>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</si>
  <si>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</si>
  <si>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</si>
  <si>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</si>
  <si>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</si>
  <si>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</si>
  <si>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</si>
  <si>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</si>
  <si>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</si>
  <si>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</si>
  <si>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</si>
  <si>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</si>
  <si>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</si>
  <si>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</si>
  <si>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</si>
  <si>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</si>
  <si>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</si>
  <si>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</si>
  <si>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</si>
  <si>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</si>
  <si>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</si>
  <si>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</si>
  <si>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</si>
  <si>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</si>
  <si>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</si>
  <si>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</si>
  <si>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</si>
  <si>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</si>
  <si>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</si>
  <si>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</si>
  <si>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</si>
  <si>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</si>
  <si>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</si>
  <si>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</si>
  <si>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</si>
  <si>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</si>
  <si>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</si>
  <si>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</si>
  <si>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</si>
  <si>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</si>
  <si>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</si>
  <si>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</si>
  <si>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</si>
  <si>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</si>
  <si>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</si>
  <si>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</si>
  <si>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</si>
  <si>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</si>
  <si>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</si>
  <si>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</si>
  <si>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</si>
  <si>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</si>
  <si>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</si>
  <si>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</si>
  <si>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</si>
  <si>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</si>
  <si>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</si>
  <si>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</si>
  <si>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</si>
  <si>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</si>
  <si>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</si>
  <si>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</si>
  <si>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</si>
  <si>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</si>
  <si>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</si>
  <si>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</si>
  <si>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</si>
  <si>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</si>
  <si>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</si>
  <si>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</si>
  <si>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</si>
  <si>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</si>
  <si>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</si>
  <si>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</si>
  <si>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</si>
  <si>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</si>
  <si>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</si>
  <si>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</si>
  <si>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</si>
  <si>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</si>
  <si>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</si>
  <si>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</si>
  <si>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</si>
  <si>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</si>
  <si>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</si>
  <si>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</si>
  <si>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</si>
  <si>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</si>
  <si>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</si>
  <si>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</si>
  <si>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</si>
  <si>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</si>
  <si>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</si>
  <si>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</si>
  <si>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</si>
  <si>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</si>
  <si>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</si>
  <si>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</si>
  <si>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</si>
  <si>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</si>
  <si>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</si>
  <si>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</si>
  <si>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</si>
  <si>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</si>
  <si>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</si>
  <si>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</si>
  <si>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</si>
  <si>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</si>
  <si>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</si>
  <si>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</si>
  <si>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</si>
  <si>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</si>
  <si>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</si>
  <si>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</si>
  <si>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</si>
  <si>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</si>
  <si>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</si>
  <si>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</si>
  <si>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</si>
  <si>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</si>
  <si>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</si>
  <si>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</si>
  <si>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</si>
  <si>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</si>
  <si>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</si>
  <si>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</si>
  <si>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</si>
  <si>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</si>
  <si>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</si>
  <si>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</si>
  <si>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</si>
  <si>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</si>
  <si>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</si>
  <si>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</si>
  <si>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</si>
  <si>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</si>
  <si>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</si>
  <si>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</si>
  <si>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</si>
  <si>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</si>
  <si>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</si>
  <si>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</si>
  <si>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</si>
  <si>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</si>
  <si>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</si>
  <si>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</si>
  <si>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</si>
  <si>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</si>
  <si>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</si>
  <si>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</si>
  <si>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</si>
  <si>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</si>
  <si>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</si>
  <si>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</si>
  <si>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</si>
  <si>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</si>
  <si>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</si>
  <si>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</si>
  <si>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</si>
  <si>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</si>
  <si>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</si>
  <si>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</si>
  <si>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</si>
  <si>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</si>
  <si>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</si>
  <si>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</si>
  <si>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</si>
  <si>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</si>
  <si>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</si>
  <si>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</si>
  <si>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</si>
  <si>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</si>
  <si>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</si>
  <si>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</si>
  <si>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</si>
  <si>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</si>
  <si>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</si>
  <si>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</si>
  <si>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</si>
  <si>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</si>
  <si>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</si>
  <si>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</si>
  <si>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</si>
  <si>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</si>
  <si>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</si>
  <si>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</si>
  <si>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</si>
  <si>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</si>
  <si>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</si>
  <si>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</si>
  <si>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</si>
  <si>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</si>
  <si>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</si>
  <si>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</si>
  <si>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</si>
  <si>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</si>
  <si>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</si>
  <si>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</si>
  <si>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</si>
  <si>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</si>
  <si>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</si>
  <si>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</si>
  <si>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</si>
  <si>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</si>
  <si>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</si>
  <si>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</si>
  <si>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</si>
  <si>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</si>
  <si>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</si>
  <si>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</si>
  <si>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</si>
  <si>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</si>
  <si>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</si>
  <si>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</si>
  <si>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</si>
  <si>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</si>
  <si>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</si>
  <si>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</si>
  <si>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</si>
  <si>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</si>
  <si>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</si>
  <si>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</si>
  <si>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</si>
  <si>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</si>
  <si>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</si>
  <si>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</si>
  <si>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</si>
  <si>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</si>
  <si>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</si>
  <si>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</si>
  <si>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</si>
  <si>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</si>
  <si>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</si>
  <si>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</si>
  <si>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</si>
  <si>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</si>
  <si>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</si>
  <si>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</si>
  <si>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</si>
  <si>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</si>
  <si>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</si>
  <si>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</si>
  <si>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</si>
  <si>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</si>
  <si>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</si>
  <si>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</si>
  <si>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</si>
  <si>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</si>
  <si>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</si>
  <si>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</si>
  <si>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</si>
  <si>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</si>
  <si>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</si>
  <si>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</si>
  <si>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</si>
  <si>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</si>
  <si>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</si>
  <si>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</si>
  <si>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</si>
  <si>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</si>
  <si>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</si>
  <si>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</si>
  <si>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</si>
  <si>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</si>
  <si>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</si>
  <si>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</si>
  <si>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</si>
  <si>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</si>
  <si>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</si>
  <si>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</si>
  <si>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</si>
  <si>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</si>
  <si>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</si>
  <si>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</si>
  <si>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</si>
  <si>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</si>
  <si>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</si>
  <si>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</si>
  <si>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</si>
  <si>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</si>
  <si>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</si>
  <si>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</si>
  <si>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</si>
  <si>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</si>
  <si>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</si>
  <si>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</si>
  <si>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</si>
  <si>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</si>
  <si>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</si>
  <si>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</si>
  <si>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</si>
  <si>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</si>
  <si>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</si>
  <si>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</si>
  <si>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</si>
  <si>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</si>
  <si>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</si>
  <si>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</si>
  <si>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</si>
  <si>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</si>
  <si>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</si>
  <si>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</si>
  <si>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</si>
  <si>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</si>
  <si>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</si>
  <si>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</si>
  <si>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</si>
  <si>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</si>
  <si>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</si>
  <si>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</si>
  <si>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</si>
  <si>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</si>
  <si>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</si>
  <si>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</si>
  <si>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</si>
  <si>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</si>
  <si>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</si>
  <si>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</si>
  <si>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</si>
  <si>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</si>
  <si>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</si>
  <si>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</si>
  <si>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</si>
  <si>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</si>
  <si>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</si>
  <si>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</si>
  <si>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</si>
  <si>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</si>
  <si>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</si>
  <si>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</si>
  <si>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</si>
  <si>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</si>
  <si>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</si>
  <si>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</si>
  <si>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</si>
  <si>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</si>
  <si>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</si>
  <si>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</si>
  <si>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</si>
  <si>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</si>
  <si>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</si>
  <si>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</si>
  <si>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</si>
  <si>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</si>
  <si>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</si>
  <si>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</si>
  <si>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</si>
  <si>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</si>
  <si>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</si>
  <si>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</si>
  <si>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</si>
  <si>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</si>
  <si>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</si>
  <si>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</si>
  <si>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</si>
  <si>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</si>
  <si>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</si>
  <si>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</si>
  <si>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</si>
  <si>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</si>
  <si>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</si>
  <si>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</si>
  <si>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</si>
  <si>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</si>
  <si>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</si>
  <si>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</si>
  <si>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</si>
  <si>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</si>
  <si>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</si>
  <si>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</si>
  <si>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</si>
  <si>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</si>
  <si>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</si>
  <si>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</si>
  <si>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</si>
  <si>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</si>
  <si>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</si>
  <si>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</si>
  <si>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</si>
  <si>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</si>
  <si>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</si>
  <si>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</si>
  <si>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</si>
  <si>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</si>
  <si>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</si>
  <si>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</si>
  <si>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</si>
  <si>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</si>
  <si>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</si>
  <si>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</si>
  <si>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</si>
  <si>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</si>
  <si>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</si>
  <si>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</si>
  <si>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</si>
  <si>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</si>
  <si>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</si>
  <si>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</si>
  <si>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</si>
  <si>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</si>
  <si>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</si>
  <si>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</si>
  <si>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</si>
  <si>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</si>
  <si>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</si>
  <si>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</si>
  <si>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</si>
  <si>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</si>
  <si>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</si>
  <si>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</si>
  <si>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</si>
  <si>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</si>
  <si>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</si>
  <si>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</si>
  <si>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</si>
  <si>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</si>
  <si>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</si>
  <si>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</si>
  <si>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</si>
  <si>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</si>
  <si>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</si>
  <si>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</si>
  <si>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</si>
  <si>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</si>
  <si>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</si>
  <si>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</si>
  <si>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</si>
  <si>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</si>
  <si>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</si>
  <si>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</si>
  <si>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</si>
  <si>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</si>
  <si>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</si>
  <si>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</si>
  <si>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</si>
  <si>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</si>
  <si>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</si>
  <si>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</si>
  <si>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</si>
  <si>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</si>
  <si>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</si>
  <si>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</si>
  <si>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</si>
  <si>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</si>
  <si>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</si>
  <si>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</si>
  <si>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</si>
  <si>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</si>
  <si>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</si>
  <si>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</si>
  <si>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</si>
  <si>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</si>
  <si>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</si>
  <si>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</si>
  <si>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</si>
  <si>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</si>
  <si>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</si>
  <si>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</si>
  <si>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</si>
  <si>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</si>
  <si>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</si>
  <si>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</si>
  <si>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</si>
  <si>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</si>
  <si>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</si>
  <si>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</si>
  <si>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</si>
  <si>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</si>
  <si>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</si>
  <si>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</si>
  <si>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</si>
  <si>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</si>
  <si>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</si>
  <si>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</si>
  <si>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</si>
  <si>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</si>
  <si>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</si>
  <si>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</si>
  <si>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</si>
  <si>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</si>
  <si>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</si>
  <si>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</si>
  <si>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</si>
  <si>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</si>
  <si>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</si>
  <si>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</si>
  <si>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</si>
  <si>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</si>
  <si>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</si>
  <si>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</si>
  <si>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</si>
  <si>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</si>
  <si>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</si>
  <si>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</si>
  <si>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</si>
  <si>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</si>
  <si>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</si>
  <si>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</si>
  <si>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</si>
  <si>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</si>
  <si>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</si>
  <si>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</si>
  <si>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</si>
  <si>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</si>
  <si>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</si>
  <si>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</si>
  <si>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</si>
  <si>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</si>
  <si>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</si>
  <si>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</si>
  <si>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</si>
  <si>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</si>
  <si>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</si>
  <si>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</si>
  <si>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</si>
  <si>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</si>
  <si>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</si>
  <si>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</si>
  <si>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</si>
  <si>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</si>
  <si>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</si>
  <si>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</si>
  <si>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</si>
  <si>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</si>
  <si>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</si>
  <si>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</si>
  <si>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</si>
  <si>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</si>
  <si>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</si>
  <si>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</si>
  <si>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</si>
  <si>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</si>
  <si>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</si>
  <si>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</si>
  <si>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</si>
  <si>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</si>
  <si>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</si>
  <si>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</si>
  <si>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</si>
  <si>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</si>
  <si>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</si>
  <si>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</si>
  <si>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</si>
  <si>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</si>
  <si>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</si>
  <si>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</si>
  <si>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</si>
  <si>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</si>
  <si>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</si>
  <si>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</si>
  <si>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</si>
  <si>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</si>
  <si>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</si>
  <si>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</si>
  <si>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</si>
  <si>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</si>
  <si>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</si>
  <si>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</si>
  <si>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</si>
  <si>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</si>
  <si>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</si>
  <si>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</si>
  <si>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</si>
  <si>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</si>
  <si>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</si>
  <si>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</si>
  <si>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</si>
  <si>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</si>
  <si>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</si>
  <si>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</si>
  <si>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</si>
  <si>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</si>
  <si>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</si>
  <si>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</si>
  <si>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</si>
  <si>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</si>
  <si>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</si>
  <si>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</si>
  <si>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</si>
  <si>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</si>
  <si>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</si>
  <si>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</si>
  <si>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</si>
  <si>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</si>
  <si>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</si>
  <si>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</si>
  <si>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</si>
  <si>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</si>
  <si>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</si>
  <si>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</si>
  <si>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</si>
  <si>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</si>
  <si>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</si>
  <si>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</si>
  <si>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</si>
  <si>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</si>
  <si>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</si>
  <si>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</si>
  <si>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</si>
  <si>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</si>
  <si>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</si>
  <si>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</si>
  <si>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</si>
  <si>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</si>
  <si>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</si>
  <si>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</si>
  <si>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</si>
  <si>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</si>
  <si>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</si>
  <si>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</si>
  <si>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</si>
  <si>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</si>
  <si>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</si>
  <si>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</si>
  <si>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</si>
  <si>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</si>
  <si>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</si>
  <si>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</si>
  <si>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</si>
  <si>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</si>
  <si>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</si>
  <si>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</si>
  <si>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</si>
  <si>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</si>
  <si>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</si>
  <si>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</si>
  <si>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</si>
  <si>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</si>
  <si>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</si>
  <si>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</si>
  <si>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</si>
  <si>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</si>
  <si>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</si>
  <si>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</si>
  <si>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</si>
  <si>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</si>
  <si>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</si>
  <si>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</si>
  <si>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</si>
  <si>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</si>
  <si>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</si>
  <si>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</si>
  <si>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</si>
  <si>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</si>
  <si>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</si>
  <si>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</si>
  <si>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</si>
  <si>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</si>
  <si>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</si>
  <si>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</si>
  <si>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</si>
  <si>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</si>
  <si>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</si>
  <si>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</si>
  <si>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</si>
  <si>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</si>
  <si>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</si>
  <si>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</si>
  <si>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</si>
  <si>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</si>
  <si>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</si>
  <si>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</si>
  <si>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</si>
  <si>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</si>
  <si>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</si>
  <si>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</si>
  <si>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</si>
  <si>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</si>
  <si>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</si>
  <si>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</si>
  <si>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</si>
  <si>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</si>
  <si>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</si>
  <si>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</si>
  <si>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</si>
  <si>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</si>
  <si>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</si>
  <si>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</si>
  <si>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</si>
  <si>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</si>
  <si>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</si>
  <si>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</si>
  <si>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</si>
  <si>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</si>
  <si>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</si>
  <si>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</si>
  <si>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</si>
  <si>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</si>
  <si>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</si>
  <si>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</si>
  <si>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</si>
  <si>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</si>
  <si>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</si>
  <si>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</si>
  <si>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</si>
  <si>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</si>
  <si>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</si>
  <si>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</si>
  <si>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</si>
  <si>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</si>
  <si>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</si>
  <si>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</si>
  <si>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</si>
  <si>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</si>
  <si>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</si>
  <si>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</si>
  <si>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</si>
  <si>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</si>
  <si>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</si>
  <si>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</si>
  <si>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</si>
  <si>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</si>
  <si>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</si>
  <si>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</si>
  <si>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</si>
  <si>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</si>
  <si>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</si>
  <si>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</si>
  <si>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</si>
  <si>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</si>
  <si>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</si>
  <si>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</si>
  <si>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</si>
  <si>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</si>
  <si>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</si>
  <si>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</si>
  <si>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</si>
  <si>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</si>
  <si>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</si>
  <si>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</si>
  <si>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</si>
  <si>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</si>
  <si>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</si>
  <si>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</si>
  <si>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</si>
  <si>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</si>
  <si>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</si>
  <si>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</si>
  <si>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</si>
  <si>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</si>
  <si>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</si>
  <si>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</si>
  <si>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</si>
  <si>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</si>
  <si>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</si>
  <si>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</si>
  <si>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</si>
  <si>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</si>
  <si>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</si>
  <si>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</si>
  <si>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</si>
  <si>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</si>
  <si>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</si>
  <si>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</si>
  <si>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</si>
  <si>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</si>
  <si>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</si>
  <si>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</si>
  <si>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</si>
  <si>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</si>
  <si>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</si>
  <si>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</si>
  <si>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</si>
  <si>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</si>
  <si>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</si>
  <si>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</si>
  <si>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</si>
  <si>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</si>
  <si>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</si>
  <si>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</si>
  <si>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</si>
  <si>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</si>
  <si>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</si>
  <si>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</si>
  <si>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</si>
  <si>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</si>
  <si>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</si>
  <si>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</si>
  <si>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</si>
  <si>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</si>
  <si>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</si>
  <si>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</si>
  <si>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</si>
  <si>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</si>
  <si>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</si>
  <si>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</si>
  <si>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</si>
  <si>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</si>
  <si>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</si>
  <si>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</si>
  <si>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</si>
  <si>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</si>
  <si>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</si>
  <si>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</si>
  <si>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</si>
  <si>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</si>
  <si>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</si>
  <si>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</si>
  <si>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</si>
  <si>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</si>
  <si>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</si>
  <si>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</si>
  <si>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</si>
  <si>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</si>
  <si>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</si>
  <si>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</si>
  <si>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</si>
  <si>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</si>
  <si>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</si>
  <si>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</si>
  <si>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</si>
  <si>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</si>
  <si>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</si>
  <si>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</si>
  <si>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</si>
  <si>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</si>
  <si>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</si>
  <si>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</si>
  <si>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</si>
  <si>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</si>
  <si>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</si>
  <si>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</si>
  <si>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</si>
  <si>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</si>
  <si>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</si>
  <si>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</si>
  <si>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</si>
  <si>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</si>
  <si>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</si>
  <si>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</si>
  <si>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</si>
  <si>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</si>
  <si>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</si>
  <si>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</si>
  <si>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</si>
  <si>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</si>
  <si>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</si>
  <si>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</si>
  <si>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</si>
  <si>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</si>
  <si>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</si>
  <si>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</si>
  <si>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</si>
  <si>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</si>
  <si>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</si>
  <si>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</si>
  <si>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</si>
  <si>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</si>
  <si>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</si>
  <si>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</si>
  <si>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</si>
  <si>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</si>
  <si>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</si>
  <si>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</si>
  <si>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</si>
  <si>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</si>
  <si>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</si>
  <si>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</si>
  <si>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</si>
  <si>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</si>
  <si>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</si>
  <si>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</si>
  <si>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</si>
  <si>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</si>
  <si>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</si>
  <si>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</si>
  <si>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</si>
  <si>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</si>
  <si>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</si>
  <si>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</si>
  <si>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</si>
  <si>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</si>
  <si>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</si>
  <si>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</si>
  <si>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</si>
  <si>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</si>
  <si>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</si>
  <si>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</si>
  <si>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</si>
  <si>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</si>
  <si>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</si>
  <si>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</si>
  <si>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</si>
  <si>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</si>
  <si>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</si>
  <si>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</si>
  <si>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</si>
  <si>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</si>
  <si>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</si>
  <si>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</si>
  <si>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</si>
  <si>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</si>
  <si>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</si>
  <si>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</si>
  <si>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</si>
  <si>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</si>
  <si>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</si>
  <si>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</si>
  <si>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</si>
  <si>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</si>
  <si>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</si>
  <si>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</si>
  <si>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</si>
  <si>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</si>
  <si>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</si>
  <si>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</si>
  <si>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</si>
  <si>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</si>
  <si>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</si>
  <si>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</si>
  <si>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</si>
  <si>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</si>
  <si>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</si>
  <si>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</si>
  <si>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</si>
  <si>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</si>
  <si>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</si>
  <si>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</si>
  <si>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</si>
  <si>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</si>
  <si>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</si>
  <si>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</si>
  <si>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</si>
  <si>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</si>
  <si>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</si>
  <si>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</si>
  <si>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</si>
  <si>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</si>
  <si>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</si>
  <si>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</si>
  <si>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</si>
  <si>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</si>
  <si>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</si>
  <si>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</si>
  <si>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</si>
  <si>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</si>
  <si>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</si>
  <si>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</si>
  <si>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</si>
  <si>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</si>
  <si>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</si>
  <si>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</si>
  <si>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</si>
  <si>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</si>
  <si>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</si>
  <si>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</si>
  <si>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</si>
  <si>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</si>
  <si>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</si>
  <si>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</si>
  <si>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</si>
  <si>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</si>
  <si>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</si>
  <si>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</si>
  <si>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</si>
  <si>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</si>
  <si>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</si>
  <si>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</si>
  <si>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</si>
  <si>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</si>
  <si>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</si>
  <si>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</si>
  <si>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</si>
  <si>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</si>
  <si>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</si>
  <si>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</si>
  <si>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</si>
  <si>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</si>
  <si>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</si>
  <si>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</si>
  <si>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</si>
  <si>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</si>
  <si>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</si>
  <si>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</si>
  <si>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</si>
  <si>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</si>
  <si>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</si>
  <si>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</si>
  <si>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</si>
  <si>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</si>
  <si>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</si>
  <si>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</si>
  <si>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</si>
  <si>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</si>
  <si>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</si>
  <si>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</si>
  <si>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</si>
  <si>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</si>
  <si>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</si>
  <si>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</si>
  <si>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</si>
  <si>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</si>
  <si>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</si>
  <si>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</si>
  <si>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</si>
  <si>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</si>
  <si>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</si>
  <si>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</si>
  <si>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</si>
  <si>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</si>
  <si>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</si>
  <si>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</si>
  <si>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</si>
  <si>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</si>
  <si>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</si>
  <si>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</si>
  <si>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</si>
  <si>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</si>
  <si>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</si>
  <si>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</si>
  <si>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</si>
  <si>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</si>
  <si>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</si>
  <si>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</si>
  <si>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</si>
  <si>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</si>
  <si>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</si>
  <si>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</si>
  <si>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</si>
  <si>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</si>
  <si>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</si>
  <si>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</si>
  <si>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</si>
  <si>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</si>
  <si>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</si>
  <si>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</si>
  <si>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</si>
  <si>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</si>
  <si>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</si>
  <si>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</si>
  <si>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</si>
  <si>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</si>
  <si>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</si>
  <si>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</si>
  <si>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</si>
  <si>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</si>
  <si>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</si>
  <si>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</si>
  <si>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</si>
  <si>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</si>
  <si>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</si>
  <si>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</si>
  <si>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</si>
  <si>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</si>
  <si>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</si>
  <si>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</si>
  <si>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</si>
  <si>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</si>
  <si>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</si>
  <si>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</si>
  <si>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</si>
  <si>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</si>
  <si>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</si>
  <si>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</si>
  <si>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</si>
  <si>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</si>
  <si>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</si>
  <si>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</si>
  <si>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</si>
  <si>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</si>
  <si>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</si>
  <si>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</si>
  <si>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</si>
  <si>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</si>
  <si>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</si>
  <si>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</si>
  <si>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</si>
  <si>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</si>
  <si>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</si>
  <si>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</si>
  <si>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</si>
  <si>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</si>
  <si>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</si>
  <si>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</si>
  <si>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</si>
  <si>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</si>
  <si>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</si>
  <si>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</si>
  <si>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</si>
  <si>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</si>
  <si>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</si>
  <si>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</si>
  <si>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</si>
  <si>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</si>
  <si>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</si>
  <si>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</si>
  <si>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</si>
  <si>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</si>
  <si>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</si>
  <si>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</si>
  <si>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</si>
  <si>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</si>
  <si>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</si>
  <si>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</si>
  <si>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</si>
  <si>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</si>
  <si>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</si>
  <si>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</si>
  <si>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</si>
  <si>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</si>
  <si>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</si>
  <si>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</si>
  <si>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</si>
  <si>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</si>
  <si>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</si>
  <si>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</si>
  <si>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</si>
  <si>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</si>
  <si>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</si>
  <si>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</si>
  <si>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</si>
  <si>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</si>
  <si>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</si>
  <si>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</si>
  <si>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</si>
  <si>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</si>
  <si>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</si>
  <si>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</si>
  <si>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</si>
  <si>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COLOMBANO DE BIENESTAR FAMILIA  ICBF </t>
  </si>
  <si>
    <t xml:space="preserve">ALCALDIA DISTRITAL DE BARRANQUILLA </t>
  </si>
  <si>
    <t>20-276-2019</t>
  </si>
  <si>
    <t>248</t>
  </si>
  <si>
    <t>20-262-2019</t>
  </si>
  <si>
    <t>20-75-2019</t>
  </si>
  <si>
    <t>20-127-2019</t>
  </si>
  <si>
    <t>20-290-2018</t>
  </si>
  <si>
    <t>20-386-2018</t>
  </si>
  <si>
    <t>20-277-2018</t>
  </si>
  <si>
    <t>20-396-2017</t>
  </si>
  <si>
    <t>012018001369</t>
  </si>
  <si>
    <t>20-113-2018</t>
  </si>
  <si>
    <t>70-0339-2017</t>
  </si>
  <si>
    <t>20-426-2017</t>
  </si>
  <si>
    <t>70-0307-2017</t>
  </si>
  <si>
    <t>012017001583</t>
  </si>
  <si>
    <t>70-0643-2016</t>
  </si>
  <si>
    <t>23-2016-573</t>
  </si>
  <si>
    <t>23-2016-578</t>
  </si>
  <si>
    <t>23-2016-577</t>
  </si>
  <si>
    <t>23-2016-568</t>
  </si>
  <si>
    <t>20-689-2016</t>
  </si>
  <si>
    <t>510-2016</t>
  </si>
  <si>
    <t>511-2016</t>
  </si>
  <si>
    <t>012016002247</t>
  </si>
  <si>
    <t>20-268-2016</t>
  </si>
  <si>
    <t xml:space="preserve">PRESTAR EL SERVICIO DE ATENCIÓN EDUCACIÓN INICIAL Y CUIDADO A NIÑOS Y NIÑAS MENORES DE 5 AÑOS O HASTA SU INGRESO AL GRADO DE TRANSICIÓN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</si>
  <si>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ANUAR ESFUERZOS Y RECURSOS PARA EL DESARROLLO DEL PROGRAMA DE EMPRENDIMIENTO A MUJERES EXPUESTAS A CONDICIONES DE VULNERABILIDAD MEDIANTE CAPACITACIÓN DE CONFECCIÓN Y MANEJO DE MÁQUINAS DE COSER.</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</si>
  <si>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</si>
  <si>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</si>
  <si>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</si>
  <si>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</si>
  <si>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ANUAR ESFUERZOS Y RECURSOS PARA DESARROLLARUN PROGRAMA DE EMPRENDIMIENTO CENTRADO EN EL APRENDIZAJE DE CONFECCION MEDIANTE MAQUINAS A MUJERES EXPUESTAS A CONDICIONES DE VULNERABILIDAD.</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</si>
  <si>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</si>
  <si>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 xml:space="preserve">PROMOVER LA PROTECCIÓN INTEGRAL Y PROYECTOS DE VIDA DE LOS NIÑOS, LAS NIÑAS Y LOS ADOLESCENTES, A TRAVÉS DE LA IMPLEMENTACIÓN DEL PROGRAMA “GENERACIONES CON BIENESTAR” EN LAS MODALIDADES TRADICIONAL Y RURAL EN EL DEPARTAMENTO DEL CESAR Y EN LA ZONA 2 EN LAS MODALIDADES TRADICIONAL Y RURAL. </t>
  </si>
  <si>
    <t xml:space="preserve">PROMOVER LA PROTECCIÓN INTEGRAL Y PROYECTOS DE VIDA DE LOS NIÑOS, LAS NIÑAS Y LOS ADOLESCENTES, A TRAVÉS DE LA IMPLEMENTACIÓN DEL PROGRAMA “GENERACIONES CON BIENESTAR” EN LAS MODALIDADES TRADICIONAL Y RURAL EN EL DEPARTAMENTO DE SUCRE Y EN LA ZONA 1 EN LA MODALIDAD TRADICIONAL Y RURAL. </t>
  </si>
  <si>
    <t xml:space="preserve">PRESTACIÓN DE SERVICIOS PARA DESARROLLAR UN PROGRAMA DE EMPRENDIMIENTO CENTRADO EN EL APRENDIZAJE DE CONFECCIÓN MEDIANTE MAQUINAS PLANAS A MUJERES EXPUESTAS A CONDICIONES DE VULNERABILIDAD. </t>
  </si>
  <si>
    <t xml:space="preserve">PROMOVER LA PROTECCIÓN INTEGRAL Y PROYECTOS DE VIDA DE LOS NIÑOS, LAS NIÑAS Y LOS ADOLESCENTES, A TRAVÉS  DE LA IMPLEMENTACIÓN  DEL PROGRAMA “GENERACIONES CON BIENESTAR, MODALIDAD TRADICIONAL EN LA ZONA 2, DEL DEPARTAMENTO DEL CESAR.  </t>
  </si>
  <si>
    <t xml:space="preserve">PROMOVER LA PROTECCIÓN INTEGRAL Y PROYECTOS DE VIDA DE LOS NIÑOS, LAS NIÑAS Y LOS ADOLESCENTES, A TRAVÉS  DE LA IMPLEMENTACIÓN  DEL PROGRAMA “GENERACIONES CON BIENESTAR, MODALIDAD TRADICIONAL EN LA ZONA 2, DEL DEPARTAMENTO DE LA  GUAJIRA.  </t>
  </si>
  <si>
    <t xml:space="preserve">CONTRIBUIR AL DESARROLLO INTEGRAL DE NIÑAS, NIÑOS Y ADOLESCENTES ENTRE LOS 6 Y 17, 11 MESES Y 29 DIAS AÑOS FORTALECIENDO EN ELLOS Y SUS FAMILIAS HANILIDADES, CAPACIDADES Y CONOCIMIENTOS PARA EL EJECICIO DE SUS DERECHOS, LA PREVENCION DE RIESGOS Y VULNERACIONES Y LA POTENCIACION DE SUS VOCACIONES, INTERESES Y TALENTOS EN LA CONSTRUCCION DE SU PROYECTO DE VIDA A TRAVES DE LA IMPLEMENTACION DEL PROGRAMA GENERACIONES 2.0 </t>
  </si>
  <si>
    <t>VIVIANA DEL CARMEN ARRIETA CARRASCAL</t>
  </si>
  <si>
    <t xml:space="preserve">VIVIANA DEL CARMEN ARRIETA CARRASCAL </t>
  </si>
  <si>
    <t>CALLE 76 No. 73-80 LOCAL 8</t>
  </si>
  <si>
    <t xml:space="preserve">3016464 - 3215828547 </t>
  </si>
  <si>
    <t>funprodesi2015@gmail.com</t>
  </si>
  <si>
    <t>Calle 76 No. 73 - 80 Lcal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</si>
</sst>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 fillId="3" borderId="29" xfId="0" applyNumberFormat="1" applyFont="1" applyFill="1" applyBorder="1" applyAlignment="1" applyProtection="1">
      <alignment horizontal="center" vertical="center"/>
      <protection locked="0"/>
    </xf>
    <xf numFmtId="49" fontId="3" fillId="4"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95" zoomScaleNormal="95" zoomScaleSheetLayoutView="40" zoomScalePageLayoutView="40" workbookViewId="0">
      <selection activeCell="H60" sqref="H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208</v>
      </c>
      <c r="I15" s="32" t="s">
        <v>2624</v>
      </c>
      <c r="J15" s="108" t="s">
        <v>2626</v>
      </c>
      <c r="L15" s="214" t="s">
        <v>8</v>
      </c>
      <c r="M15" s="21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7" t="s">
        <v>11</v>
      </c>
      <c r="J19" s="138" t="s">
        <v>10</v>
      </c>
      <c r="K19" s="138" t="s">
        <v>2609</v>
      </c>
      <c r="L19" s="138" t="s">
        <v>1161</v>
      </c>
      <c r="M19" s="138" t="s">
        <v>1162</v>
      </c>
      <c r="N19" s="139" t="s">
        <v>2610</v>
      </c>
      <c r="O19" s="134"/>
      <c r="Q19" s="51"/>
      <c r="R19" s="51"/>
    </row>
    <row r="20" spans="1:23" ht="30" customHeight="1" x14ac:dyDescent="0.25">
      <c r="A20" s="9"/>
      <c r="B20" s="109">
        <v>900774178</v>
      </c>
      <c r="C20" s="5"/>
      <c r="D20" s="73"/>
      <c r="E20" s="5"/>
      <c r="F20" s="5"/>
      <c r="G20" s="5"/>
      <c r="H20" s="191"/>
      <c r="I20" s="146" t="s">
        <v>208</v>
      </c>
      <c r="J20" s="147" t="s">
        <v>251</v>
      </c>
      <c r="K20" s="148">
        <v>3581257557</v>
      </c>
      <c r="L20" s="149">
        <v>44194</v>
      </c>
      <c r="M20" s="149">
        <v>44561</v>
      </c>
      <c r="N20" s="132">
        <f>+(M20-L20)/30</f>
        <v>12.233333333333333</v>
      </c>
      <c r="O20" s="135"/>
      <c r="U20" s="131"/>
      <c r="V20" s="105">
        <f ca="1">NOW()</f>
        <v>44188.932764351855</v>
      </c>
      <c r="W20" s="105">
        <f ca="1">NOW()</f>
        <v>44188.932764351855</v>
      </c>
    </row>
    <row r="21" spans="1:23" ht="30" customHeight="1" outlineLevel="1" x14ac:dyDescent="0.25">
      <c r="A21" s="9"/>
      <c r="B21" s="71"/>
      <c r="C21" s="5"/>
      <c r="D21" s="5"/>
      <c r="E21" s="5"/>
      <c r="F21" s="5"/>
      <c r="G21" s="5"/>
      <c r="H21" s="70"/>
      <c r="I21" s="146" t="s">
        <v>208</v>
      </c>
      <c r="J21" s="147" t="s">
        <v>251</v>
      </c>
      <c r="K21" s="148"/>
      <c r="L21" s="149"/>
      <c r="M21" s="149"/>
      <c r="N21" s="132">
        <f t="shared" ref="N21:N35" si="0">+(M21-L21)/30</f>
        <v>0</v>
      </c>
      <c r="O21" s="136"/>
    </row>
    <row r="22" spans="1:23" ht="30" customHeight="1" outlineLevel="1" x14ac:dyDescent="0.25">
      <c r="A22" s="9"/>
      <c r="B22" s="71"/>
      <c r="C22" s="5"/>
      <c r="D22" s="5"/>
      <c r="E22" s="5"/>
      <c r="F22" s="5"/>
      <c r="G22" s="5"/>
      <c r="H22" s="70"/>
      <c r="I22" s="146" t="s">
        <v>208</v>
      </c>
      <c r="J22" s="147" t="s">
        <v>251</v>
      </c>
      <c r="K22" s="148"/>
      <c r="L22" s="149"/>
      <c r="M22" s="149"/>
      <c r="N22" s="133">
        <f t="shared" ref="N22:N33" si="1">+(M22-L22)/30</f>
        <v>0</v>
      </c>
      <c r="O22" s="136"/>
    </row>
    <row r="23" spans="1:23" ht="30" customHeight="1" outlineLevel="1" x14ac:dyDescent="0.25">
      <c r="A23" s="9"/>
      <c r="B23" s="101"/>
      <c r="C23" s="21"/>
      <c r="D23" s="21"/>
      <c r="E23" s="21"/>
      <c r="F23" s="5"/>
      <c r="G23" s="5"/>
      <c r="H23" s="70"/>
      <c r="I23" s="146" t="s">
        <v>208</v>
      </c>
      <c r="J23" s="147" t="s">
        <v>251</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t="s">
        <v>208</v>
      </c>
      <c r="J24" s="147" t="s">
        <v>252</v>
      </c>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6"/>
      <c r="I37" s="127"/>
      <c r="J37" s="127"/>
      <c r="K37" s="127"/>
      <c r="L37" s="127"/>
      <c r="M37" s="127"/>
      <c r="N37" s="127"/>
      <c r="O37" s="128"/>
    </row>
    <row r="38" spans="1:16" ht="21" customHeight="1" x14ac:dyDescent="0.25">
      <c r="A38" s="9"/>
      <c r="B38" s="183" t="str">
        <f>VLOOKUP(B20,EAS!A2:B1439,2,0)</f>
        <v>FUNDACION PARA EL DESARROLLO SOCIAL INTEGRAL SIGLA FUNPRODESI</v>
      </c>
      <c r="C38" s="183"/>
      <c r="D38" s="183"/>
      <c r="E38" s="183"/>
      <c r="F38" s="183"/>
      <c r="G38" s="5"/>
      <c r="H38" s="129"/>
      <c r="I38" s="195" t="s">
        <v>7</v>
      </c>
      <c r="J38" s="195"/>
      <c r="K38" s="195"/>
      <c r="L38" s="195"/>
      <c r="M38" s="195"/>
      <c r="N38" s="195"/>
      <c r="O38" s="130"/>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45" t="s">
        <v>4</v>
      </c>
      <c r="B43" s="246"/>
      <c r="C43" s="246"/>
      <c r="D43" s="246"/>
      <c r="E43" s="246"/>
      <c r="F43" s="246"/>
      <c r="G43" s="246"/>
      <c r="H43" s="246"/>
      <c r="I43" s="246"/>
      <c r="J43" s="246"/>
      <c r="K43" s="246"/>
      <c r="L43" s="246"/>
      <c r="M43" s="246"/>
      <c r="N43" s="246"/>
      <c r="O43" s="247"/>
      <c r="P43" s="76"/>
    </row>
    <row r="44" spans="1:16" ht="15" customHeight="1" x14ac:dyDescent="0.25">
      <c r="A44" s="248" t="s">
        <v>2655</v>
      </c>
      <c r="B44" s="249"/>
      <c r="C44" s="249"/>
      <c r="D44" s="249"/>
      <c r="E44" s="249"/>
      <c r="F44" s="249"/>
      <c r="G44" s="249"/>
      <c r="H44" s="249"/>
      <c r="I44" s="249"/>
      <c r="J44" s="249"/>
      <c r="K44" s="249"/>
      <c r="L44" s="249"/>
      <c r="M44" s="249"/>
      <c r="N44" s="249"/>
      <c r="O44" s="250"/>
    </row>
    <row r="45" spans="1:16" x14ac:dyDescent="0.25">
      <c r="A45" s="251"/>
      <c r="B45" s="252"/>
      <c r="C45" s="252"/>
      <c r="D45" s="252"/>
      <c r="E45" s="252"/>
      <c r="F45" s="252"/>
      <c r="G45" s="252"/>
      <c r="H45" s="252"/>
      <c r="I45" s="252"/>
      <c r="J45" s="252"/>
      <c r="K45" s="252"/>
      <c r="L45" s="252"/>
      <c r="M45" s="252"/>
      <c r="N45" s="252"/>
      <c r="O45" s="25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2678</v>
      </c>
      <c r="C48" s="112" t="s">
        <v>31</v>
      </c>
      <c r="D48" s="110" t="s">
        <v>2704</v>
      </c>
      <c r="E48" s="174">
        <v>42522</v>
      </c>
      <c r="F48" s="142">
        <v>42719</v>
      </c>
      <c r="G48" s="157">
        <f>IF(AND(E48&lt;&gt;"",F48&lt;&gt;""),((F48-E48)/30),"")</f>
        <v>6.5666666666666664</v>
      </c>
      <c r="H48" s="177" t="s">
        <v>2705</v>
      </c>
      <c r="I48" s="113" t="s">
        <v>459</v>
      </c>
      <c r="J48" s="113" t="s">
        <v>461</v>
      </c>
      <c r="K48" s="114">
        <v>1400248180</v>
      </c>
      <c r="L48" s="121" t="s">
        <v>1148</v>
      </c>
      <c r="M48" s="115">
        <v>1</v>
      </c>
      <c r="N48" s="121" t="s">
        <v>27</v>
      </c>
      <c r="O48" s="121" t="s">
        <v>1148</v>
      </c>
      <c r="P48" s="78"/>
    </row>
    <row r="49" spans="1:16" s="6" customFormat="1" ht="24.75" customHeight="1" x14ac:dyDescent="0.25">
      <c r="A49" s="140">
        <v>2</v>
      </c>
      <c r="B49" s="111" t="s">
        <v>2679</v>
      </c>
      <c r="C49" s="112" t="s">
        <v>31</v>
      </c>
      <c r="D49" s="110" t="s">
        <v>2703</v>
      </c>
      <c r="E49" s="174">
        <v>42613</v>
      </c>
      <c r="F49" s="142">
        <v>42704</v>
      </c>
      <c r="G49" s="157">
        <f t="shared" ref="G49:G50" si="2">IF(AND(E49&lt;&gt;"",F49&lt;&gt;""),((F49-E49)/30),"")</f>
        <v>3.0333333333333332</v>
      </c>
      <c r="H49" s="177" t="s">
        <v>2706</v>
      </c>
      <c r="I49" s="113" t="s">
        <v>163</v>
      </c>
      <c r="J49" s="113" t="s">
        <v>165</v>
      </c>
      <c r="K49" s="114">
        <v>315000000</v>
      </c>
      <c r="L49" s="121" t="s">
        <v>1148</v>
      </c>
      <c r="M49" s="115">
        <v>1</v>
      </c>
      <c r="N49" s="121" t="s">
        <v>27</v>
      </c>
      <c r="O49" s="121" t="s">
        <v>1148</v>
      </c>
      <c r="P49" s="78"/>
    </row>
    <row r="50" spans="1:16" s="6" customFormat="1" ht="24.75" customHeight="1" x14ac:dyDescent="0.25">
      <c r="A50" s="140">
        <v>3</v>
      </c>
      <c r="B50" s="111" t="s">
        <v>2678</v>
      </c>
      <c r="C50" s="121" t="s">
        <v>31</v>
      </c>
      <c r="D50" s="110" t="s">
        <v>2701</v>
      </c>
      <c r="E50" s="174">
        <v>42674</v>
      </c>
      <c r="F50" s="142">
        <v>43312</v>
      </c>
      <c r="G50" s="157">
        <f t="shared" si="2"/>
        <v>21.266666666666666</v>
      </c>
      <c r="H50" s="177" t="s">
        <v>2707</v>
      </c>
      <c r="I50" s="113" t="s">
        <v>1154</v>
      </c>
      <c r="J50" s="113" t="s">
        <v>698</v>
      </c>
      <c r="K50" s="114">
        <v>263299198</v>
      </c>
      <c r="L50" s="121" t="s">
        <v>1148</v>
      </c>
      <c r="M50" s="115">
        <v>1</v>
      </c>
      <c r="N50" s="121" t="s">
        <v>27</v>
      </c>
      <c r="O50" s="121" t="s">
        <v>1148</v>
      </c>
      <c r="P50" s="78"/>
    </row>
    <row r="51" spans="1:16" s="6" customFormat="1" ht="24.75" customHeight="1" outlineLevel="1" x14ac:dyDescent="0.25">
      <c r="A51" s="140">
        <v>4</v>
      </c>
      <c r="B51" s="111" t="s">
        <v>2678</v>
      </c>
      <c r="C51" s="121" t="s">
        <v>31</v>
      </c>
      <c r="D51" s="110" t="s">
        <v>2702</v>
      </c>
      <c r="E51" s="174">
        <v>42674</v>
      </c>
      <c r="F51" s="142">
        <v>43312</v>
      </c>
      <c r="G51" s="157">
        <f t="shared" ref="G51:G107" si="3">IF(AND(E51&lt;&gt;"",F51&lt;&gt;""),((F51-E51)/30),"")</f>
        <v>21.266666666666666</v>
      </c>
      <c r="H51" s="177" t="s">
        <v>2707</v>
      </c>
      <c r="I51" s="113" t="s">
        <v>1154</v>
      </c>
      <c r="J51" s="113" t="s">
        <v>706</v>
      </c>
      <c r="K51" s="114">
        <v>750165680</v>
      </c>
      <c r="L51" s="121" t="s">
        <v>1148</v>
      </c>
      <c r="M51" s="115">
        <v>1</v>
      </c>
      <c r="N51" s="121" t="s">
        <v>27</v>
      </c>
      <c r="O51" s="121" t="s">
        <v>1148</v>
      </c>
      <c r="P51" s="78"/>
    </row>
    <row r="52" spans="1:16" s="7" customFormat="1" ht="24.75" customHeight="1" outlineLevel="1" x14ac:dyDescent="0.25">
      <c r="A52" s="141">
        <v>5</v>
      </c>
      <c r="B52" s="111" t="s">
        <v>2678</v>
      </c>
      <c r="C52" s="121" t="s">
        <v>31</v>
      </c>
      <c r="D52" s="110" t="s">
        <v>2700</v>
      </c>
      <c r="E52" s="175">
        <v>42717</v>
      </c>
      <c r="F52" s="142">
        <v>42781</v>
      </c>
      <c r="G52" s="157">
        <f t="shared" si="3"/>
        <v>2.1333333333333333</v>
      </c>
      <c r="H52" s="178" t="s">
        <v>2708</v>
      </c>
      <c r="I52" s="113" t="s">
        <v>459</v>
      </c>
      <c r="J52" s="113" t="s">
        <v>461</v>
      </c>
      <c r="K52" s="114">
        <v>2394718516</v>
      </c>
      <c r="L52" s="121" t="s">
        <v>1148</v>
      </c>
      <c r="M52" s="115">
        <v>1</v>
      </c>
      <c r="N52" s="121" t="s">
        <v>27</v>
      </c>
      <c r="O52" s="121" t="s">
        <v>26</v>
      </c>
      <c r="P52" s="79"/>
    </row>
    <row r="53" spans="1:16" s="7" customFormat="1" ht="24.75" customHeight="1" outlineLevel="1" x14ac:dyDescent="0.25">
      <c r="A53" s="141">
        <v>6</v>
      </c>
      <c r="B53" s="111" t="s">
        <v>2678</v>
      </c>
      <c r="C53" s="121" t="s">
        <v>31</v>
      </c>
      <c r="D53" s="110" t="s">
        <v>2696</v>
      </c>
      <c r="E53" s="175">
        <v>42720</v>
      </c>
      <c r="F53" s="142">
        <v>43084</v>
      </c>
      <c r="G53" s="157">
        <f t="shared" si="3"/>
        <v>12.133333333333333</v>
      </c>
      <c r="H53" s="178" t="s">
        <v>2709</v>
      </c>
      <c r="I53" s="113" t="s">
        <v>220</v>
      </c>
      <c r="J53" s="113" t="s">
        <v>493</v>
      </c>
      <c r="K53" s="114">
        <v>1871788426</v>
      </c>
      <c r="L53" s="121" t="s">
        <v>1148</v>
      </c>
      <c r="M53" s="115">
        <v>1</v>
      </c>
      <c r="N53" s="121" t="s">
        <v>27</v>
      </c>
      <c r="O53" s="121" t="s">
        <v>26</v>
      </c>
      <c r="P53" s="79"/>
    </row>
    <row r="54" spans="1:16" s="7" customFormat="1" ht="24.75" customHeight="1" outlineLevel="1" x14ac:dyDescent="0.25">
      <c r="A54" s="141">
        <v>7</v>
      </c>
      <c r="B54" s="111" t="s">
        <v>2678</v>
      </c>
      <c r="C54" s="121" t="s">
        <v>31</v>
      </c>
      <c r="D54" s="110" t="s">
        <v>2697</v>
      </c>
      <c r="E54" s="174">
        <v>42720</v>
      </c>
      <c r="F54" s="142">
        <v>43084</v>
      </c>
      <c r="G54" s="157">
        <f t="shared" si="3"/>
        <v>12.133333333333333</v>
      </c>
      <c r="H54" s="177" t="s">
        <v>2710</v>
      </c>
      <c r="I54" s="113" t="s">
        <v>220</v>
      </c>
      <c r="J54" s="113" t="s">
        <v>513</v>
      </c>
      <c r="K54" s="116">
        <v>1291635666</v>
      </c>
      <c r="L54" s="121" t="s">
        <v>1148</v>
      </c>
      <c r="M54" s="115">
        <v>1</v>
      </c>
      <c r="N54" s="121" t="s">
        <v>1151</v>
      </c>
      <c r="O54" s="121" t="s">
        <v>1148</v>
      </c>
      <c r="P54" s="79"/>
    </row>
    <row r="55" spans="1:16" s="7" customFormat="1" ht="24.75" customHeight="1" outlineLevel="1" x14ac:dyDescent="0.25">
      <c r="A55" s="141">
        <v>8</v>
      </c>
      <c r="B55" s="111" t="s">
        <v>2678</v>
      </c>
      <c r="C55" s="121" t="s">
        <v>31</v>
      </c>
      <c r="D55" s="110" t="s">
        <v>2698</v>
      </c>
      <c r="E55" s="174">
        <v>42720</v>
      </c>
      <c r="F55" s="142">
        <v>43084</v>
      </c>
      <c r="G55" s="157">
        <f t="shared" si="3"/>
        <v>12.133333333333333</v>
      </c>
      <c r="H55" s="177" t="s">
        <v>2708</v>
      </c>
      <c r="I55" s="113" t="s">
        <v>220</v>
      </c>
      <c r="J55" s="113" t="s">
        <v>487</v>
      </c>
      <c r="K55" s="116">
        <v>364657140</v>
      </c>
      <c r="L55" s="121" t="s">
        <v>1148</v>
      </c>
      <c r="M55" s="115">
        <v>1</v>
      </c>
      <c r="N55" s="121" t="s">
        <v>1151</v>
      </c>
      <c r="O55" s="121" t="s">
        <v>1148</v>
      </c>
      <c r="P55" s="79"/>
    </row>
    <row r="56" spans="1:16" s="7" customFormat="1" ht="24.75" customHeight="1" outlineLevel="1" x14ac:dyDescent="0.25">
      <c r="A56" s="141">
        <v>9</v>
      </c>
      <c r="B56" s="111" t="s">
        <v>2678</v>
      </c>
      <c r="C56" s="121" t="s">
        <v>31</v>
      </c>
      <c r="D56" s="110" t="s">
        <v>2699</v>
      </c>
      <c r="E56" s="142">
        <v>42720</v>
      </c>
      <c r="F56" s="142">
        <v>43084</v>
      </c>
      <c r="G56" s="157">
        <f t="shared" si="3"/>
        <v>12.133333333333333</v>
      </c>
      <c r="H56" s="177" t="s">
        <v>2710</v>
      </c>
      <c r="I56" s="113" t="s">
        <v>220</v>
      </c>
      <c r="J56" s="113" t="s">
        <v>493</v>
      </c>
      <c r="K56" s="116">
        <v>141838496</v>
      </c>
      <c r="L56" s="121" t="s">
        <v>1148</v>
      </c>
      <c r="M56" s="115">
        <v>1</v>
      </c>
      <c r="N56" s="121" t="s">
        <v>1151</v>
      </c>
      <c r="O56" s="121" t="s">
        <v>1148</v>
      </c>
      <c r="P56" s="79"/>
    </row>
    <row r="57" spans="1:16" s="7" customFormat="1" ht="24.75" customHeight="1" outlineLevel="1" x14ac:dyDescent="0.25">
      <c r="A57" s="141">
        <v>10</v>
      </c>
      <c r="B57" s="64" t="s">
        <v>2678</v>
      </c>
      <c r="C57" s="121" t="s">
        <v>31</v>
      </c>
      <c r="D57" s="63" t="s">
        <v>2695</v>
      </c>
      <c r="E57" s="176">
        <v>42721</v>
      </c>
      <c r="F57" s="142">
        <v>43084</v>
      </c>
      <c r="G57" s="157">
        <f t="shared" si="3"/>
        <v>12.1</v>
      </c>
      <c r="H57" s="178" t="s">
        <v>2708</v>
      </c>
      <c r="I57" s="63" t="s">
        <v>453</v>
      </c>
      <c r="J57" s="63" t="s">
        <v>963</v>
      </c>
      <c r="K57" s="66">
        <v>2946496493</v>
      </c>
      <c r="L57" s="121" t="s">
        <v>1148</v>
      </c>
      <c r="M57" s="115">
        <v>1</v>
      </c>
      <c r="N57" s="121" t="s">
        <v>27</v>
      </c>
      <c r="O57" s="121" t="s">
        <v>26</v>
      </c>
      <c r="P57" s="79"/>
    </row>
    <row r="58" spans="1:16" s="7" customFormat="1" ht="24.75" customHeight="1" outlineLevel="1" x14ac:dyDescent="0.25">
      <c r="A58" s="141">
        <v>11</v>
      </c>
      <c r="B58" s="64" t="s">
        <v>2679</v>
      </c>
      <c r="C58" s="121" t="s">
        <v>31</v>
      </c>
      <c r="D58" s="63" t="s">
        <v>2694</v>
      </c>
      <c r="E58" s="142">
        <v>42872</v>
      </c>
      <c r="F58" s="142">
        <v>42992</v>
      </c>
      <c r="G58" s="157">
        <f t="shared" si="3"/>
        <v>4</v>
      </c>
      <c r="H58" s="177" t="s">
        <v>2711</v>
      </c>
      <c r="I58" s="63" t="s">
        <v>163</v>
      </c>
      <c r="J58" s="63" t="s">
        <v>165</v>
      </c>
      <c r="K58" s="66">
        <v>420000000</v>
      </c>
      <c r="L58" s="121" t="s">
        <v>1148</v>
      </c>
      <c r="M58" s="115">
        <v>1</v>
      </c>
      <c r="N58" s="121" t="s">
        <v>27</v>
      </c>
      <c r="O58" s="121" t="s">
        <v>1148</v>
      </c>
      <c r="P58" s="79"/>
    </row>
    <row r="59" spans="1:16" s="7" customFormat="1" ht="24.75" customHeight="1" outlineLevel="1" x14ac:dyDescent="0.25">
      <c r="A59" s="141">
        <v>12</v>
      </c>
      <c r="B59" s="64" t="s">
        <v>2678</v>
      </c>
      <c r="C59" s="121" t="s">
        <v>31</v>
      </c>
      <c r="D59" s="63" t="s">
        <v>2693</v>
      </c>
      <c r="E59" s="176">
        <v>43076</v>
      </c>
      <c r="F59" s="142">
        <v>43404</v>
      </c>
      <c r="G59" s="157">
        <f t="shared" si="3"/>
        <v>10.933333333333334</v>
      </c>
      <c r="H59" s="179" t="s">
        <v>2712</v>
      </c>
      <c r="I59" s="63" t="s">
        <v>453</v>
      </c>
      <c r="J59" s="63" t="s">
        <v>963</v>
      </c>
      <c r="K59" s="66">
        <v>2080638787</v>
      </c>
      <c r="L59" s="121" t="s">
        <v>1148</v>
      </c>
      <c r="M59" s="115">
        <v>1</v>
      </c>
      <c r="N59" s="121" t="s">
        <v>27</v>
      </c>
      <c r="O59" s="121" t="s">
        <v>1148</v>
      </c>
      <c r="P59" s="79"/>
    </row>
    <row r="60" spans="1:16" s="7" customFormat="1" ht="24.75" customHeight="1" outlineLevel="1" x14ac:dyDescent="0.25">
      <c r="A60" s="141">
        <v>13</v>
      </c>
      <c r="B60" s="64" t="s">
        <v>2678</v>
      </c>
      <c r="C60" s="121" t="s">
        <v>31</v>
      </c>
      <c r="D60" s="63" t="s">
        <v>2692</v>
      </c>
      <c r="E60" s="142">
        <v>43084</v>
      </c>
      <c r="F60" s="142">
        <v>43358</v>
      </c>
      <c r="G60" s="157">
        <f t="shared" si="3"/>
        <v>9.1333333333333329</v>
      </c>
      <c r="H60" s="119" t="s">
        <v>2713</v>
      </c>
      <c r="I60" s="63" t="s">
        <v>459</v>
      </c>
      <c r="J60" s="63" t="s">
        <v>461</v>
      </c>
      <c r="K60" s="66">
        <v>954492693</v>
      </c>
      <c r="L60" s="121" t="s">
        <v>26</v>
      </c>
      <c r="M60" s="115">
        <v>0.6</v>
      </c>
      <c r="N60" s="121" t="s">
        <v>27</v>
      </c>
      <c r="O60" s="121" t="s">
        <v>1148</v>
      </c>
      <c r="P60" s="79"/>
    </row>
    <row r="61" spans="1:16" s="7" customFormat="1" ht="24.75" customHeight="1" outlineLevel="1" x14ac:dyDescent="0.25">
      <c r="A61" s="141">
        <v>14</v>
      </c>
      <c r="B61" s="64" t="s">
        <v>2678</v>
      </c>
      <c r="C61" s="121" t="s">
        <v>31</v>
      </c>
      <c r="D61" s="63" t="s">
        <v>2691</v>
      </c>
      <c r="E61" s="142">
        <v>43092</v>
      </c>
      <c r="F61" s="142">
        <v>43358</v>
      </c>
      <c r="G61" s="157">
        <f t="shared" si="3"/>
        <v>8.8666666666666671</v>
      </c>
      <c r="H61" s="119" t="s">
        <v>2714</v>
      </c>
      <c r="I61" s="63" t="s">
        <v>453</v>
      </c>
      <c r="J61" s="63" t="s">
        <v>963</v>
      </c>
      <c r="K61" s="66">
        <v>421124187</v>
      </c>
      <c r="L61" s="121" t="s">
        <v>26</v>
      </c>
      <c r="M61" s="115">
        <v>0.6</v>
      </c>
      <c r="N61" s="121" t="s">
        <v>27</v>
      </c>
      <c r="O61" s="121" t="s">
        <v>1148</v>
      </c>
      <c r="P61" s="79"/>
    </row>
    <row r="62" spans="1:16" s="7" customFormat="1" ht="24.75" customHeight="1" outlineLevel="1" x14ac:dyDescent="0.25">
      <c r="A62" s="141">
        <v>15</v>
      </c>
      <c r="B62" s="64" t="s">
        <v>2678</v>
      </c>
      <c r="C62" s="121" t="s">
        <v>31</v>
      </c>
      <c r="D62" s="63" t="s">
        <v>2690</v>
      </c>
      <c r="E62" s="176">
        <v>43123</v>
      </c>
      <c r="F62" s="142">
        <v>43312</v>
      </c>
      <c r="G62" s="157">
        <f t="shared" si="3"/>
        <v>6.3</v>
      </c>
      <c r="H62" s="179" t="s">
        <v>2708</v>
      </c>
      <c r="I62" s="63" t="s">
        <v>459</v>
      </c>
      <c r="J62" s="63" t="s">
        <v>461</v>
      </c>
      <c r="K62" s="66">
        <v>1592908704</v>
      </c>
      <c r="L62" s="121" t="s">
        <v>1148</v>
      </c>
      <c r="M62" s="115">
        <v>1</v>
      </c>
      <c r="N62" s="121" t="s">
        <v>27</v>
      </c>
      <c r="O62" s="121" t="s">
        <v>26</v>
      </c>
      <c r="P62" s="79"/>
    </row>
    <row r="63" spans="1:16" s="7" customFormat="1" ht="24.75" customHeight="1" outlineLevel="1" x14ac:dyDescent="0.25">
      <c r="A63" s="141">
        <v>16</v>
      </c>
      <c r="B63" s="64" t="s">
        <v>2679</v>
      </c>
      <c r="C63" s="121" t="s">
        <v>31</v>
      </c>
      <c r="D63" s="63" t="s">
        <v>2689</v>
      </c>
      <c r="E63" s="142">
        <v>43126</v>
      </c>
      <c r="F63" s="142">
        <v>43246</v>
      </c>
      <c r="G63" s="157">
        <f t="shared" si="3"/>
        <v>4</v>
      </c>
      <c r="H63" s="119" t="s">
        <v>2715</v>
      </c>
      <c r="I63" s="63" t="s">
        <v>163</v>
      </c>
      <c r="J63" s="63" t="s">
        <v>165</v>
      </c>
      <c r="K63" s="66">
        <v>500000000</v>
      </c>
      <c r="L63" s="121" t="s">
        <v>1148</v>
      </c>
      <c r="M63" s="115">
        <v>1</v>
      </c>
      <c r="N63" s="121" t="s">
        <v>27</v>
      </c>
      <c r="O63" s="121" t="s">
        <v>1148</v>
      </c>
      <c r="P63" s="79"/>
    </row>
    <row r="64" spans="1:16" s="7" customFormat="1" ht="24.75" customHeight="1" outlineLevel="1" x14ac:dyDescent="0.25">
      <c r="A64" s="141">
        <v>17</v>
      </c>
      <c r="B64" s="64" t="s">
        <v>2678</v>
      </c>
      <c r="C64" s="121" t="s">
        <v>31</v>
      </c>
      <c r="D64" s="63" t="s">
        <v>2688</v>
      </c>
      <c r="E64" s="176">
        <v>43132</v>
      </c>
      <c r="F64" s="142">
        <v>43404</v>
      </c>
      <c r="G64" s="157">
        <f t="shared" si="3"/>
        <v>9.0666666666666664</v>
      </c>
      <c r="H64" s="179" t="s">
        <v>2708</v>
      </c>
      <c r="I64" s="63" t="s">
        <v>459</v>
      </c>
      <c r="J64" s="63" t="s">
        <v>461</v>
      </c>
      <c r="K64" s="66">
        <v>3550211635</v>
      </c>
      <c r="L64" s="121" t="s">
        <v>1148</v>
      </c>
      <c r="M64" s="115">
        <v>1</v>
      </c>
      <c r="N64" s="121" t="s">
        <v>27</v>
      </c>
      <c r="O64" s="121" t="s">
        <v>26</v>
      </c>
      <c r="P64" s="79"/>
    </row>
    <row r="65" spans="1:16" s="7" customFormat="1" ht="24.75" customHeight="1" outlineLevel="1" x14ac:dyDescent="0.25">
      <c r="A65" s="141">
        <v>18</v>
      </c>
      <c r="B65" s="64" t="s">
        <v>2678</v>
      </c>
      <c r="C65" s="121" t="s">
        <v>31</v>
      </c>
      <c r="D65" s="63" t="s">
        <v>2687</v>
      </c>
      <c r="E65" s="176">
        <v>43305</v>
      </c>
      <c r="F65" s="142">
        <v>43404</v>
      </c>
      <c r="G65" s="157">
        <f t="shared" si="3"/>
        <v>3.3</v>
      </c>
      <c r="H65" s="179" t="s">
        <v>2708</v>
      </c>
      <c r="I65" s="63" t="s">
        <v>459</v>
      </c>
      <c r="J65" s="63" t="s">
        <v>461</v>
      </c>
      <c r="K65" s="66">
        <v>814912272</v>
      </c>
      <c r="L65" s="121" t="s">
        <v>1148</v>
      </c>
      <c r="M65" s="115">
        <v>1</v>
      </c>
      <c r="N65" s="121" t="s">
        <v>1151</v>
      </c>
      <c r="O65" s="121" t="s">
        <v>1148</v>
      </c>
      <c r="P65" s="79"/>
    </row>
    <row r="66" spans="1:16" s="7" customFormat="1" ht="24.75" customHeight="1" outlineLevel="1" x14ac:dyDescent="0.25">
      <c r="A66" s="141">
        <v>19</v>
      </c>
      <c r="B66" s="64" t="s">
        <v>2678</v>
      </c>
      <c r="C66" s="121" t="s">
        <v>31</v>
      </c>
      <c r="D66" s="63" t="s">
        <v>2686</v>
      </c>
      <c r="E66" s="176">
        <v>43397</v>
      </c>
      <c r="F66" s="142">
        <v>43434</v>
      </c>
      <c r="G66" s="157">
        <f t="shared" si="3"/>
        <v>1.2333333333333334</v>
      </c>
      <c r="H66" s="179" t="s">
        <v>2708</v>
      </c>
      <c r="I66" s="63" t="s">
        <v>459</v>
      </c>
      <c r="J66" s="63" t="s">
        <v>471</v>
      </c>
      <c r="K66" s="66">
        <v>94532700</v>
      </c>
      <c r="L66" s="121" t="s">
        <v>1148</v>
      </c>
      <c r="M66" s="115">
        <v>1</v>
      </c>
      <c r="N66" s="121" t="s">
        <v>1151</v>
      </c>
      <c r="O66" s="121" t="s">
        <v>1148</v>
      </c>
      <c r="P66" s="79"/>
    </row>
    <row r="67" spans="1:16" s="7" customFormat="1" ht="24.75" customHeight="1" outlineLevel="1" x14ac:dyDescent="0.25">
      <c r="A67" s="141">
        <v>20</v>
      </c>
      <c r="B67" s="64" t="s">
        <v>2678</v>
      </c>
      <c r="C67" s="121" t="s">
        <v>31</v>
      </c>
      <c r="D67" s="63" t="s">
        <v>2685</v>
      </c>
      <c r="E67" s="142">
        <v>43405</v>
      </c>
      <c r="F67" s="142">
        <v>43434</v>
      </c>
      <c r="G67" s="157">
        <f t="shared" si="3"/>
        <v>0.96666666666666667</v>
      </c>
      <c r="H67" s="179" t="s">
        <v>2708</v>
      </c>
      <c r="I67" s="63" t="s">
        <v>459</v>
      </c>
      <c r="J67" s="63" t="s">
        <v>461</v>
      </c>
      <c r="K67" s="66">
        <v>931771010</v>
      </c>
      <c r="L67" s="121" t="s">
        <v>1148</v>
      </c>
      <c r="M67" s="115">
        <v>1</v>
      </c>
      <c r="N67" s="121" t="s">
        <v>1151</v>
      </c>
      <c r="O67" s="121" t="s">
        <v>1148</v>
      </c>
      <c r="P67" s="79"/>
    </row>
    <row r="68" spans="1:16" s="7" customFormat="1" ht="24.75" customHeight="1" outlineLevel="1" x14ac:dyDescent="0.25">
      <c r="A68" s="141">
        <v>21</v>
      </c>
      <c r="B68" s="64" t="s">
        <v>2678</v>
      </c>
      <c r="C68" s="121" t="s">
        <v>31</v>
      </c>
      <c r="D68" s="63" t="s">
        <v>2683</v>
      </c>
      <c r="E68" s="142">
        <v>43482</v>
      </c>
      <c r="F68" s="142">
        <v>43821</v>
      </c>
      <c r="G68" s="157">
        <f t="shared" si="3"/>
        <v>11.3</v>
      </c>
      <c r="H68" s="179" t="s">
        <v>2708</v>
      </c>
      <c r="I68" s="63" t="s">
        <v>459</v>
      </c>
      <c r="J68" s="63" t="s">
        <v>461</v>
      </c>
      <c r="K68" s="66">
        <v>3098003021</v>
      </c>
      <c r="L68" s="121" t="s">
        <v>1148</v>
      </c>
      <c r="M68" s="115">
        <v>1</v>
      </c>
      <c r="N68" s="121" t="s">
        <v>1151</v>
      </c>
      <c r="O68" s="121" t="s">
        <v>1148</v>
      </c>
      <c r="P68" s="79"/>
    </row>
    <row r="69" spans="1:16" s="7" customFormat="1" ht="24.75" customHeight="1" outlineLevel="1" x14ac:dyDescent="0.25">
      <c r="A69" s="141">
        <v>22</v>
      </c>
      <c r="B69" s="64" t="s">
        <v>2678</v>
      </c>
      <c r="C69" s="121" t="s">
        <v>31</v>
      </c>
      <c r="D69" s="63" t="s">
        <v>2684</v>
      </c>
      <c r="E69" s="142">
        <v>43482</v>
      </c>
      <c r="F69" s="142">
        <v>43821</v>
      </c>
      <c r="G69" s="157">
        <f t="shared" si="3"/>
        <v>11.3</v>
      </c>
      <c r="H69" s="179" t="s">
        <v>2708</v>
      </c>
      <c r="I69" s="63" t="s">
        <v>459</v>
      </c>
      <c r="J69" s="63" t="s">
        <v>468</v>
      </c>
      <c r="K69" s="66">
        <v>764170456</v>
      </c>
      <c r="L69" s="121" t="s">
        <v>1148</v>
      </c>
      <c r="M69" s="115">
        <v>1</v>
      </c>
      <c r="N69" s="121" t="s">
        <v>1151</v>
      </c>
      <c r="O69" s="121" t="s">
        <v>1148</v>
      </c>
      <c r="P69" s="79"/>
    </row>
    <row r="70" spans="1:16" s="7" customFormat="1" ht="24.75" customHeight="1" outlineLevel="1" x14ac:dyDescent="0.25">
      <c r="A70" s="141">
        <v>23</v>
      </c>
      <c r="B70" s="64" t="s">
        <v>2678</v>
      </c>
      <c r="C70" s="121" t="s">
        <v>31</v>
      </c>
      <c r="D70" s="63" t="s">
        <v>2682</v>
      </c>
      <c r="E70" s="142">
        <v>43704</v>
      </c>
      <c r="F70" s="142">
        <v>43814</v>
      </c>
      <c r="G70" s="157">
        <f t="shared" si="3"/>
        <v>3.6666666666666665</v>
      </c>
      <c r="H70" s="119" t="s">
        <v>2716</v>
      </c>
      <c r="I70" s="63" t="s">
        <v>459</v>
      </c>
      <c r="J70" s="63" t="s">
        <v>461</v>
      </c>
      <c r="K70" s="66">
        <v>201565056</v>
      </c>
      <c r="L70" s="121" t="s">
        <v>26</v>
      </c>
      <c r="M70" s="115">
        <v>0.6</v>
      </c>
      <c r="N70" s="121" t="s">
        <v>27</v>
      </c>
      <c r="O70" s="121" t="s">
        <v>1148</v>
      </c>
      <c r="P70" s="79"/>
    </row>
    <row r="71" spans="1:16" s="7" customFormat="1" ht="24.75" customHeight="1" outlineLevel="1" x14ac:dyDescent="0.25">
      <c r="A71" s="141">
        <v>24</v>
      </c>
      <c r="B71" s="64" t="s">
        <v>2678</v>
      </c>
      <c r="C71" s="121" t="s">
        <v>31</v>
      </c>
      <c r="D71" s="63" t="s">
        <v>2681</v>
      </c>
      <c r="E71" s="142">
        <v>43723</v>
      </c>
      <c r="F71" s="142">
        <v>43814</v>
      </c>
      <c r="G71" s="157">
        <f t="shared" si="3"/>
        <v>3.0333333333333332</v>
      </c>
      <c r="H71" s="119" t="s">
        <v>2717</v>
      </c>
      <c r="I71" s="63" t="s">
        <v>1154</v>
      </c>
      <c r="J71" s="63" t="s">
        <v>698</v>
      </c>
      <c r="K71" s="66">
        <v>155730668</v>
      </c>
      <c r="L71" s="121" t="s">
        <v>26</v>
      </c>
      <c r="M71" s="115">
        <v>0.6</v>
      </c>
      <c r="N71" s="121" t="s">
        <v>27</v>
      </c>
      <c r="O71" s="121" t="s">
        <v>1148</v>
      </c>
      <c r="P71" s="79"/>
    </row>
    <row r="72" spans="1:16" s="7" customFormat="1" ht="24.75" customHeight="1" outlineLevel="1" x14ac:dyDescent="0.25">
      <c r="A72" s="141">
        <v>25</v>
      </c>
      <c r="B72" s="64" t="s">
        <v>2678</v>
      </c>
      <c r="C72" s="121" t="s">
        <v>31</v>
      </c>
      <c r="D72" s="63" t="s">
        <v>2680</v>
      </c>
      <c r="E72" s="142">
        <v>43800</v>
      </c>
      <c r="F72" s="142">
        <v>44073</v>
      </c>
      <c r="G72" s="157">
        <f t="shared" si="3"/>
        <v>9.1</v>
      </c>
      <c r="H72" s="180" t="s">
        <v>2718</v>
      </c>
      <c r="I72" s="63" t="s">
        <v>459</v>
      </c>
      <c r="J72" s="63" t="s">
        <v>461</v>
      </c>
      <c r="K72" s="66">
        <v>488347440</v>
      </c>
      <c r="L72" s="121" t="s">
        <v>1148</v>
      </c>
      <c r="M72" s="115">
        <v>1</v>
      </c>
      <c r="N72" s="181" t="s">
        <v>1151</v>
      </c>
      <c r="O72" s="121" t="s">
        <v>1148</v>
      </c>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5" t="s">
        <v>2633</v>
      </c>
      <c r="B109" s="246"/>
      <c r="C109" s="246"/>
      <c r="D109" s="246"/>
      <c r="E109" s="246"/>
      <c r="F109" s="246"/>
      <c r="G109" s="246"/>
      <c r="H109" s="246"/>
      <c r="I109" s="246"/>
      <c r="J109" s="246"/>
      <c r="K109" s="246"/>
      <c r="L109" s="246"/>
      <c r="M109" s="246"/>
      <c r="N109" s="246"/>
      <c r="O109" s="247"/>
      <c r="P109" s="76"/>
    </row>
    <row r="110" spans="1:16" ht="15" customHeight="1" x14ac:dyDescent="0.25">
      <c r="A110" s="248" t="s">
        <v>2656</v>
      </c>
      <c r="B110" s="249"/>
      <c r="C110" s="249"/>
      <c r="D110" s="249"/>
      <c r="E110" s="249"/>
      <c r="F110" s="249"/>
      <c r="G110" s="249"/>
      <c r="H110" s="249"/>
      <c r="I110" s="249"/>
      <c r="J110" s="249"/>
      <c r="K110" s="249"/>
      <c r="L110" s="249"/>
      <c r="M110" s="249"/>
      <c r="N110" s="249"/>
      <c r="O110" s="250"/>
    </row>
    <row r="111" spans="1:16" ht="15.75" thickBot="1" x14ac:dyDescent="0.3">
      <c r="A111" s="251"/>
      <c r="B111" s="252"/>
      <c r="C111" s="252"/>
      <c r="D111" s="252"/>
      <c r="E111" s="252"/>
      <c r="F111" s="252"/>
      <c r="G111" s="252"/>
      <c r="H111" s="252"/>
      <c r="I111" s="252"/>
      <c r="J111" s="252"/>
      <c r="K111" s="252"/>
      <c r="L111" s="252"/>
      <c r="M111" s="252"/>
      <c r="N111" s="252"/>
      <c r="O111" s="253"/>
    </row>
    <row r="112" spans="1:16" s="1" customFormat="1" ht="26.25" customHeight="1" thickBot="1" x14ac:dyDescent="0.3">
      <c r="I112" s="233" t="s">
        <v>9</v>
      </c>
      <c r="J112" s="23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39" t="s">
        <v>2614</v>
      </c>
      <c r="H165" s="239"/>
      <c r="I165" s="240" t="s">
        <v>1164</v>
      </c>
      <c r="J165" s="241"/>
      <c r="K165" s="241"/>
      <c r="L165" s="241"/>
      <c r="M165" s="24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28" t="s">
        <v>2658</v>
      </c>
      <c r="C168" s="228"/>
      <c r="D168" s="228"/>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223" t="s">
        <v>2675</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2672</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2669</v>
      </c>
      <c r="C179" s="226"/>
      <c r="D179" s="226"/>
      <c r="E179" s="168">
        <v>0.02</v>
      </c>
      <c r="F179" s="167">
        <v>0.02</v>
      </c>
      <c r="G179" s="162">
        <f>IF(F179&gt;0,SUM(E179+F179),"")</f>
        <v>0.04</v>
      </c>
      <c r="H179" s="5"/>
      <c r="I179" s="226" t="s">
        <v>2671</v>
      </c>
      <c r="J179" s="226"/>
      <c r="K179" s="226"/>
      <c r="L179" s="226"/>
      <c r="M179" s="169">
        <v>0.02</v>
      </c>
      <c r="O179" s="8"/>
      <c r="Q179" s="19"/>
      <c r="R179" s="156">
        <f>IF(M179&gt;0,SUM(L179+M179),"")</f>
        <v>0.02</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143250302.28</v>
      </c>
      <c r="F185" s="92"/>
      <c r="G185" s="93"/>
      <c r="H185" s="88"/>
      <c r="I185" s="90" t="s">
        <v>2627</v>
      </c>
      <c r="J185" s="163">
        <f>+SUM(M179:M183)</f>
        <v>0.02</v>
      </c>
      <c r="K185" s="207" t="s">
        <v>2628</v>
      </c>
      <c r="L185" s="207"/>
      <c r="M185" s="94">
        <f>+J185*(SUM(K20:K35))</f>
        <v>71625151.140000001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2" t="s">
        <v>2636</v>
      </c>
      <c r="C192" s="232"/>
      <c r="E192" s="5" t="s">
        <v>20</v>
      </c>
      <c r="H192" s="26" t="s">
        <v>24</v>
      </c>
      <c r="J192" s="5" t="s">
        <v>2637</v>
      </c>
      <c r="K192" s="5"/>
      <c r="M192" s="5"/>
      <c r="N192" s="5"/>
      <c r="O192" s="8"/>
      <c r="Q192" s="151"/>
      <c r="R192" s="152"/>
      <c r="S192" s="152"/>
      <c r="T192" s="151"/>
    </row>
    <row r="193" spans="1:18" x14ac:dyDescent="0.25">
      <c r="A193" s="9"/>
      <c r="C193" s="122">
        <v>41963</v>
      </c>
      <c r="D193" s="5"/>
      <c r="E193" s="123">
        <v>1895</v>
      </c>
      <c r="F193" s="5"/>
      <c r="G193" s="5"/>
      <c r="H193" s="144" t="s">
        <v>2719</v>
      </c>
      <c r="J193" s="5"/>
      <c r="K193" s="124">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2659</v>
      </c>
      <c r="C199" s="199"/>
      <c r="D199" s="199"/>
      <c r="E199" s="199"/>
      <c r="F199" s="199"/>
      <c r="G199" s="199"/>
      <c r="H199" s="199"/>
      <c r="I199" s="199"/>
      <c r="J199" s="199"/>
      <c r="K199" s="199"/>
      <c r="L199" s="199"/>
      <c r="M199" s="199"/>
      <c r="N199" s="199"/>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2721</v>
      </c>
      <c r="J211" s="27" t="s">
        <v>2622</v>
      </c>
      <c r="K211" s="145" t="s">
        <v>2724</v>
      </c>
      <c r="L211" s="21"/>
      <c r="M211" s="21"/>
      <c r="N211" s="21"/>
      <c r="O211" s="8"/>
    </row>
    <row r="212" spans="1:15" x14ac:dyDescent="0.25">
      <c r="A212" s="9"/>
      <c r="B212" s="27" t="s">
        <v>2619</v>
      </c>
      <c r="C212" s="144" t="s">
        <v>2720</v>
      </c>
      <c r="D212" s="21"/>
      <c r="G212" s="27" t="s">
        <v>2621</v>
      </c>
      <c r="H212" s="145" t="s">
        <v>2722</v>
      </c>
      <c r="J212" s="27" t="s">
        <v>2623</v>
      </c>
      <c r="K212" s="144"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a65d333d-5b59-4810-bc94-b80d9325abbc"/>
    <ds:schemaRef ds:uri="4fb10211-09fb-4e80-9f0b-184718d5d98c"/>
    <ds:schemaRef ds:uri="http://purl.org/dc/elements/1.1/"/>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2020-12-24T03:24:26Z</cp:lastPrinted>
  <dcterms:created xsi:type="dcterms:W3CDTF">2020-10-14T21:57:42Z</dcterms:created>
  <dcterms:modified xsi:type="dcterms:W3CDTF">2020-12-24T03:49:51Z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