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<sst xmlns="http://schemas.openxmlformats.org/spreadsheetml/2006/main" count="3066" uniqueCount="2693">
  <si>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</si>
  <si>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</si>
  <si>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</si>
  <si>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</si>
  <si>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</si>
  <si>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</si>
  <si>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</si>
  <si>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</si>
  <si>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</si>
  <si>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</si>
  <si>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</si>
  <si>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</si>
  <si>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</si>
  <si>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</si>
  <si>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</si>
  <si>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</si>
  <si>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</si>
  <si>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</si>
  <si>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</si>
  <si>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</si>
  <si>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</si>
  <si>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</si>
  <si>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</si>
  <si>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</si>
  <si>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</si>
  <si>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</si>
  <si>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</si>
  <si>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</si>
  <si>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</si>
  <si>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</si>
  <si>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</si>
  <si>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</si>
  <si>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</si>
  <si>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</si>
  <si>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</si>
  <si>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</si>
  <si>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</si>
  <si>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</si>
  <si>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</si>
  <si>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</si>
  <si>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</si>
  <si>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</si>
  <si>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</si>
  <si>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</si>
  <si>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</si>
  <si>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</si>
  <si>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</si>
  <si>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</si>
  <si>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</si>
  <si>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</si>
  <si>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</si>
  <si>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</si>
  <si>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</si>
  <si>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</si>
  <si>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</si>
  <si>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</si>
  <si>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</si>
  <si>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</si>
  <si>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</si>
  <si>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</si>
  <si>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</si>
  <si>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</si>
  <si>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</si>
  <si>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</si>
  <si>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</si>
  <si>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</si>
  <si>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</si>
  <si>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</si>
  <si>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</si>
  <si>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</si>
  <si>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</si>
  <si>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</si>
  <si>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</si>
  <si>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</si>
  <si>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</si>
  <si>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</si>
  <si>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</si>
  <si>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</si>
  <si>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</si>
  <si>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</si>
  <si>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</si>
  <si>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</si>
  <si>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</si>
  <si>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</si>
  <si>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</si>
  <si>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</si>
  <si>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</si>
  <si>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</si>
  <si>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</si>
  <si>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</si>
  <si>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</si>
  <si>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</si>
  <si>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</si>
  <si>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</si>
  <si>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</si>
  <si>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</si>
  <si>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</si>
  <si>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</si>
  <si>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</si>
  <si>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</si>
  <si>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</si>
  <si>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</si>
  <si>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</si>
  <si>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</si>
  <si>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</si>
  <si>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</si>
  <si>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</si>
  <si>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</si>
  <si>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</si>
  <si>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</si>
  <si>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</si>
  <si>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</si>
  <si>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</si>
  <si>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</si>
  <si>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</si>
  <si>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</si>
  <si>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</si>
  <si>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</si>
  <si>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</si>
  <si>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</si>
  <si>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</si>
  <si>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</si>
  <si>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</si>
  <si>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</si>
  <si>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</si>
  <si>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</si>
  <si>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</si>
  <si>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</si>
  <si>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</si>
  <si>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</si>
  <si>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</si>
  <si>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</si>
  <si>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</si>
  <si>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</si>
  <si>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</si>
  <si>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</si>
  <si>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</si>
  <si>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</si>
  <si>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</si>
  <si>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</si>
  <si>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</si>
  <si>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</si>
  <si>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</si>
  <si>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</si>
  <si>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</si>
  <si>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</si>
  <si>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</si>
  <si>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</si>
  <si>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</si>
  <si>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</si>
  <si>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</si>
  <si>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</si>
  <si>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</si>
  <si>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</si>
  <si>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</si>
  <si>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</si>
  <si>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</si>
  <si>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</si>
  <si>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</si>
  <si>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</si>
  <si>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</si>
  <si>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</si>
  <si>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</si>
  <si>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</si>
  <si>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</si>
  <si>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</si>
  <si>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</si>
  <si>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</si>
  <si>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</si>
  <si>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</si>
  <si>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</si>
  <si>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</si>
  <si>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</si>
  <si>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</si>
  <si>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</si>
  <si>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</si>
  <si>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</si>
  <si>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</si>
  <si>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</si>
  <si>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</si>
  <si>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</si>
  <si>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</si>
  <si>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</si>
  <si>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</si>
  <si>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</si>
  <si>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</si>
  <si>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</si>
  <si>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</si>
  <si>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</si>
  <si>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</si>
  <si>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</si>
  <si>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</si>
  <si>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</si>
  <si>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</si>
  <si>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</si>
  <si>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</si>
  <si>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</si>
  <si>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</si>
  <si>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</si>
  <si>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</si>
  <si>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</si>
  <si>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</si>
  <si>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</si>
  <si>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</si>
  <si>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</si>
  <si>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</si>
  <si>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</si>
  <si>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</si>
  <si>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</si>
  <si>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</si>
  <si>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</si>
  <si>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</si>
  <si>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</si>
  <si>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</si>
  <si>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</si>
  <si>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</si>
  <si>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</si>
  <si>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</si>
  <si>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</si>
  <si>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</si>
  <si>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</si>
  <si>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</si>
  <si>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</si>
  <si>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</si>
  <si>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</si>
  <si>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</si>
  <si>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</si>
  <si>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</si>
  <si>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</si>
  <si>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</si>
  <si>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</si>
  <si>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</si>
  <si>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</si>
  <si>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</si>
  <si>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</si>
  <si>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</si>
  <si>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</si>
  <si>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</si>
  <si>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</si>
  <si>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</si>
  <si>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</si>
  <si>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</si>
  <si>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</si>
  <si>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</si>
  <si>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</si>
  <si>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</si>
  <si>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</si>
  <si>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</si>
  <si>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</si>
  <si>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</si>
  <si>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</si>
  <si>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</si>
  <si>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</si>
  <si>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</si>
  <si>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</si>
  <si>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</si>
  <si>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</si>
  <si>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</si>
  <si>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</si>
  <si>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</si>
  <si>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</si>
  <si>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</si>
  <si>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</si>
  <si>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</si>
  <si>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</si>
  <si>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</si>
  <si>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</si>
  <si>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</si>
  <si>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</si>
  <si>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</si>
  <si>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</si>
  <si>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</si>
  <si>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</si>
  <si>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</si>
  <si>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</si>
  <si>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</si>
  <si>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</si>
  <si>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</si>
  <si>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</si>
  <si>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</si>
  <si>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</si>
  <si>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</si>
  <si>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</si>
  <si>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</si>
  <si>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</si>
  <si>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</si>
  <si>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</si>
  <si>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</si>
  <si>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</si>
  <si>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</si>
  <si>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</si>
  <si>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</si>
  <si>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</si>
  <si>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</si>
  <si>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</si>
  <si>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</si>
  <si>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</si>
  <si>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</si>
  <si>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</si>
  <si>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</si>
  <si>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</si>
  <si>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</si>
  <si>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</si>
  <si>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</si>
  <si>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</si>
  <si>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</si>
  <si>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</si>
  <si>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</si>
  <si>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</si>
  <si>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</si>
  <si>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</si>
  <si>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</si>
  <si>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</si>
  <si>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</si>
  <si>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</si>
  <si>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</si>
  <si>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</si>
  <si>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</si>
  <si>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</si>
  <si>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</si>
  <si>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</si>
  <si>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</si>
  <si>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</si>
  <si>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</si>
  <si>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</si>
  <si>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</si>
  <si>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</si>
  <si>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</si>
  <si>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</si>
  <si>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</si>
  <si>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</si>
  <si>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</si>
  <si>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</si>
  <si>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</si>
  <si>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</si>
  <si>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</si>
  <si>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</si>
  <si>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</si>
  <si>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</si>
  <si>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</si>
  <si>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</si>
  <si>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</si>
  <si>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</si>
  <si>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</si>
  <si>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</si>
  <si>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</si>
  <si>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</si>
  <si>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</si>
  <si>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</si>
  <si>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</si>
  <si>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</si>
  <si>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</si>
  <si>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</si>
  <si>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</si>
  <si>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</si>
  <si>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</si>
  <si>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</si>
  <si>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</si>
  <si>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</si>
  <si>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</si>
  <si>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</si>
  <si>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</si>
  <si>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</si>
  <si>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</si>
  <si>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</si>
  <si>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</si>
  <si>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</si>
  <si>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</si>
  <si>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</si>
  <si>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</si>
  <si>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</si>
  <si>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</si>
  <si>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</si>
  <si>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</si>
  <si>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</si>
  <si>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</si>
  <si>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</si>
  <si>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</si>
  <si>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</si>
  <si>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</si>
  <si>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</si>
  <si>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</si>
  <si>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</si>
  <si>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</si>
  <si>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</si>
  <si>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</si>
  <si>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</si>
  <si>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</si>
  <si>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</si>
  <si>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</si>
  <si>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</si>
  <si>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</si>
  <si>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</si>
  <si>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</si>
  <si>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</si>
  <si>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</si>
  <si>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</si>
  <si>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</si>
  <si>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</si>
  <si>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</si>
  <si>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</si>
  <si>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</si>
  <si>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</si>
  <si>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</si>
  <si>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</si>
  <si>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</si>
  <si>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</si>
  <si>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</si>
  <si>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</si>
  <si>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</si>
  <si>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</si>
  <si>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</si>
  <si>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</si>
  <si>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</si>
  <si>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</si>
  <si>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</si>
  <si>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</si>
  <si>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</si>
  <si>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</si>
  <si>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</si>
  <si>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</si>
  <si>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</si>
  <si>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</si>
  <si>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</si>
  <si>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</si>
  <si>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</si>
  <si>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</si>
  <si>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</si>
  <si>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</si>
  <si>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</si>
  <si>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</si>
  <si>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</si>
  <si>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</si>
  <si>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</si>
  <si>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</si>
  <si>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</si>
  <si>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</si>
  <si>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</si>
  <si>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</si>
  <si>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</si>
  <si>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</si>
  <si>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</si>
  <si>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</si>
  <si>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</si>
  <si>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</si>
  <si>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</si>
  <si>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</si>
  <si>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</si>
  <si>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</si>
  <si>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</si>
  <si>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</si>
  <si>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</si>
  <si>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</si>
  <si>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</si>
  <si>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</si>
  <si>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</si>
  <si>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</si>
  <si>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</si>
  <si>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</si>
  <si>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</si>
  <si>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</si>
  <si>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</si>
  <si>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</si>
  <si>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</si>
  <si>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</si>
  <si>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</si>
  <si>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</si>
  <si>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</si>
  <si>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</si>
  <si>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</si>
  <si>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</si>
  <si>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</si>
  <si>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</si>
  <si>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</si>
  <si>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</si>
  <si>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</si>
  <si>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</si>
  <si>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</si>
  <si>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</si>
  <si>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</si>
  <si>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</si>
  <si>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</si>
  <si>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</si>
  <si>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</si>
  <si>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</si>
  <si>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</si>
  <si>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</si>
  <si>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</si>
  <si>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</si>
  <si>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</si>
  <si>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</si>
  <si>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</si>
  <si>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</si>
  <si>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</si>
  <si>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</si>
  <si>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</si>
  <si>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</si>
  <si>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</si>
  <si>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</si>
  <si>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</si>
  <si>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</si>
  <si>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</si>
  <si>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</si>
  <si>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</si>
  <si>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</si>
  <si>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</si>
  <si>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</si>
  <si>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</si>
  <si>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</si>
  <si>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</si>
  <si>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</si>
  <si>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</si>
  <si>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</si>
  <si>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</si>
  <si>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</si>
  <si>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</si>
  <si>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</si>
  <si>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</si>
  <si>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</si>
  <si>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</si>
  <si>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</si>
  <si>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</si>
  <si>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</si>
  <si>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</si>
  <si>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</si>
  <si>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</si>
  <si>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</si>
  <si>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</si>
  <si>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</si>
  <si>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</si>
  <si>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</si>
  <si>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</si>
  <si>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</si>
  <si>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</si>
  <si>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</si>
  <si>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</si>
  <si>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</si>
  <si>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</si>
  <si>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</si>
  <si>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</si>
  <si>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</si>
  <si>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</si>
  <si>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</si>
  <si>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</si>
  <si>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</si>
  <si>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</si>
  <si>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</si>
  <si>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</si>
  <si>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</si>
  <si>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</si>
  <si>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</si>
  <si>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</si>
  <si>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</si>
  <si>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</si>
  <si>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</si>
  <si>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</si>
  <si>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</si>
  <si>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</si>
  <si>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</si>
  <si>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</si>
  <si>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</si>
  <si>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</si>
  <si>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</si>
  <si>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</si>
  <si>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</si>
  <si>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</si>
  <si>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</si>
  <si>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</si>
  <si>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</si>
  <si>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</si>
  <si>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</si>
  <si>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</si>
  <si>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</si>
  <si>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</si>
  <si>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</si>
  <si>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</si>
  <si>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</si>
  <si>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</si>
  <si>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</si>
  <si>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</si>
  <si>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</si>
  <si>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</si>
  <si>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</si>
  <si>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</si>
  <si>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</si>
  <si>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</si>
  <si>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</si>
  <si>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</si>
  <si>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</si>
  <si>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</si>
  <si>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</si>
  <si>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</si>
  <si>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</si>
  <si>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</si>
  <si>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</si>
  <si>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</si>
  <si>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</si>
  <si>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</si>
  <si>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</si>
  <si>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</si>
  <si>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</si>
  <si>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</si>
  <si>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</si>
  <si>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</si>
  <si>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</si>
  <si>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</si>
  <si>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</si>
  <si>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</si>
  <si>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</si>
  <si>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</si>
  <si>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</si>
  <si>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</si>
  <si>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</si>
  <si>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</si>
  <si>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</si>
  <si>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</si>
  <si>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</si>
  <si>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</si>
  <si>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</si>
  <si>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</si>
  <si>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</si>
  <si>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</si>
  <si>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</si>
  <si>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</si>
  <si>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</si>
  <si>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</si>
  <si>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</si>
  <si>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</si>
  <si>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</si>
  <si>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</si>
  <si>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</si>
  <si>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</si>
  <si>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</si>
  <si>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</si>
  <si>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</si>
  <si>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</si>
  <si>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</si>
  <si>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</si>
  <si>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</si>
  <si>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</si>
  <si>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</si>
  <si>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</si>
  <si>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</si>
  <si>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</si>
  <si>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</si>
  <si>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</si>
  <si>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</si>
  <si>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</si>
  <si>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</si>
  <si>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</si>
  <si>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</si>
  <si>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</si>
  <si>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</si>
  <si>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</si>
  <si>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</si>
  <si>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</si>
  <si>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</si>
  <si>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</si>
  <si>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</si>
  <si>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</si>
  <si>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</si>
  <si>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</si>
  <si>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</si>
  <si>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</si>
  <si>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</si>
  <si>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</si>
  <si>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</si>
  <si>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</si>
  <si>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</si>
  <si>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</si>
  <si>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</si>
  <si>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</si>
  <si>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</si>
  <si>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</si>
  <si>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</si>
  <si>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</si>
  <si>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</si>
  <si>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</si>
  <si>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</si>
  <si>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</si>
  <si>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</si>
  <si>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</si>
  <si>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</si>
  <si>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</si>
  <si>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</si>
  <si>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</si>
  <si>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</si>
  <si>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</si>
  <si>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</si>
  <si>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</si>
  <si>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</si>
  <si>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</si>
  <si>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</si>
  <si>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</si>
  <si>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</si>
  <si>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</si>
  <si>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</si>
  <si>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</si>
  <si>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</si>
  <si>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</si>
  <si>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</si>
  <si>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</si>
  <si>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</si>
  <si>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</si>
  <si>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</si>
  <si>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</si>
  <si>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</si>
  <si>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</si>
  <si>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</si>
  <si>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</si>
  <si>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</si>
  <si>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</si>
  <si>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</si>
  <si>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</si>
  <si>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</si>
  <si>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</si>
  <si>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</si>
  <si>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</si>
  <si>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</si>
  <si>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</si>
  <si>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</si>
  <si>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</si>
  <si>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</si>
  <si>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</si>
  <si>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</si>
  <si>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</si>
  <si>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</si>
  <si>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</si>
  <si>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</si>
  <si>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</si>
  <si>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</si>
  <si>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</si>
  <si>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</si>
  <si>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</si>
  <si>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</si>
  <si>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</si>
  <si>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</si>
  <si>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</si>
  <si>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</si>
  <si>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</si>
  <si>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</si>
  <si>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</si>
  <si>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</si>
  <si>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</si>
  <si>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</si>
  <si>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</si>
  <si>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</si>
  <si>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</si>
  <si>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</si>
  <si>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</si>
  <si>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</si>
  <si>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</si>
  <si>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</si>
  <si>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</si>
  <si>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</si>
  <si>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</si>
  <si>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</si>
  <si>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</si>
  <si>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</si>
  <si>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</si>
  <si>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</si>
  <si>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</si>
  <si>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</si>
  <si>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</si>
  <si>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</si>
  <si>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</si>
  <si>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</si>
  <si>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</si>
  <si>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</si>
  <si>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</si>
  <si>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</si>
  <si>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</si>
  <si>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</si>
  <si>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</si>
  <si>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</si>
  <si>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</si>
  <si>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</si>
  <si>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</si>
  <si>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</si>
  <si>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</si>
  <si>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</si>
  <si>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</si>
  <si>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</si>
  <si>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</si>
  <si>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</si>
  <si>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</si>
  <si>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</si>
  <si>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</si>
  <si>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</si>
  <si>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</si>
  <si>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</si>
  <si>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</si>
  <si>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</si>
  <si>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</si>
  <si>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</si>
  <si>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</si>
  <si>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</si>
  <si>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</si>
  <si>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</si>
  <si>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</si>
  <si>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</si>
  <si>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</si>
  <si>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</si>
  <si>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</si>
  <si>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</si>
  <si>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</si>
  <si>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</si>
  <si>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</si>
  <si>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</si>
  <si>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</si>
  <si>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</si>
  <si>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</si>
  <si>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</si>
  <si>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</si>
  <si>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</si>
  <si>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</si>
  <si>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</si>
  <si>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</si>
  <si>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</si>
  <si>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</si>
  <si>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</si>
  <si>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</si>
  <si>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</si>
  <si>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</si>
  <si>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</si>
  <si>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</si>
  <si>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</si>
  <si>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</si>
  <si>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</si>
  <si>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</si>
  <si>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</si>
  <si>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</si>
  <si>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</si>
  <si>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</si>
  <si>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</si>
  <si>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</si>
  <si>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</si>
  <si>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</si>
  <si>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</si>
  <si>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</si>
  <si>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</si>
  <si>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</si>
  <si>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</si>
  <si>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</si>
  <si>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</si>
  <si>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</si>
  <si>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</si>
  <si>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</si>
  <si>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</si>
  <si>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</si>
  <si>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</si>
  <si>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</si>
  <si>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</si>
  <si>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</si>
  <si>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</si>
  <si>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</si>
  <si>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</si>
  <si>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</si>
  <si>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</si>
  <si>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</si>
  <si>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</si>
  <si>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</si>
  <si>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</si>
  <si>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</si>
  <si>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</si>
  <si>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</si>
  <si>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</si>
  <si>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</si>
  <si>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</si>
  <si>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</si>
  <si>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</si>
  <si>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</si>
  <si>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</si>
  <si>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</si>
  <si>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</si>
  <si>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</si>
  <si>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</si>
  <si>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</si>
  <si>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</si>
  <si>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</si>
  <si>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</si>
  <si>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</si>
  <si>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</si>
  <si>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</si>
  <si>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</si>
  <si>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</si>
  <si>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</si>
  <si>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</si>
  <si>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</si>
  <si>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</si>
  <si>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</si>
  <si>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</si>
  <si>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</si>
  <si>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</si>
  <si>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</si>
  <si>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</si>
  <si>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</si>
  <si>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</si>
  <si>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</si>
  <si>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</si>
  <si>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</si>
  <si>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</si>
  <si>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</si>
  <si>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</si>
  <si>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</si>
  <si>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</si>
  <si>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</si>
  <si>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</si>
  <si>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</si>
  <si>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</si>
  <si>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</si>
  <si>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</si>
  <si>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</si>
  <si>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</si>
  <si>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</si>
  <si>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</si>
  <si>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</si>
  <si>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</si>
  <si>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</si>
  <si>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</si>
  <si>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</si>
  <si>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</si>
  <si>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</si>
  <si>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</si>
  <si>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</si>
  <si>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</si>
  <si>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</si>
  <si>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</si>
  <si>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</si>
  <si>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</si>
  <si>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</si>
  <si>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</si>
  <si>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</si>
  <si>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</si>
  <si>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</si>
  <si>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</si>
  <si>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</si>
  <si>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</si>
  <si>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</si>
  <si>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</si>
  <si>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</si>
  <si>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</si>
  <si>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</si>
  <si>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</si>
  <si>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</si>
  <si>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</si>
  <si>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</si>
  <si>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</si>
  <si>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</si>
  <si>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</si>
  <si>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</si>
  <si>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</si>
  <si>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</si>
  <si>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</si>
  <si>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</si>
  <si>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</si>
  <si>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</si>
  <si>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</si>
  <si>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</si>
  <si>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</si>
  <si>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</si>
  <si>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</si>
  <si>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</si>
  <si>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</si>
  <si>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</si>
  <si>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</si>
  <si>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</si>
  <si>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</si>
  <si>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</si>
  <si>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</si>
  <si>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</si>
  <si>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</si>
  <si>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</si>
  <si>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</si>
  <si>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</si>
  <si>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</si>
  <si>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</si>
  <si>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</si>
  <si>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</si>
  <si>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</si>
  <si>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</si>
  <si>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</si>
  <si>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</si>
  <si>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</si>
  <si>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</si>
  <si>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</si>
  <si>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</si>
  <si>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</si>
  <si>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</si>
  <si>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</si>
  <si>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</si>
  <si>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</si>
  <si>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</si>
  <si>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</si>
  <si>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</si>
  <si>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</si>
  <si>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</si>
  <si>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</si>
  <si>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</si>
  <si>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</si>
  <si>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</si>
  <si>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</si>
  <si>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</si>
  <si>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</si>
  <si>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</si>
  <si>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</si>
  <si>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</si>
  <si>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</si>
  <si>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</si>
  <si>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</si>
  <si>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</si>
  <si>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</si>
  <si>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</si>
  <si>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</si>
  <si>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</si>
  <si>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</si>
  <si>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</si>
  <si>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</si>
  <si>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</si>
  <si>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</si>
  <si>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</si>
  <si>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</si>
  <si>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</si>
  <si>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</si>
  <si>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</si>
  <si>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</si>
  <si>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</si>
  <si>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</si>
  <si>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</si>
  <si>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</si>
  <si>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</si>
  <si>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</si>
  <si>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</si>
  <si>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</si>
  <si>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</si>
  <si>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</si>
  <si>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</si>
  <si>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</si>
  <si>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</si>
  <si>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</si>
  <si>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</si>
  <si>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</si>
  <si>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</si>
  <si>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</si>
  <si>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</si>
  <si>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</si>
  <si>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</si>
  <si>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</si>
  <si>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</si>
  <si>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</si>
  <si>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</si>
  <si>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</si>
  <si>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</si>
  <si>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</si>
  <si>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</si>
  <si>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</si>
  <si>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</si>
  <si>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</si>
  <si>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</si>
  <si>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</si>
  <si>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</si>
  <si>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</si>
  <si>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</si>
  <si>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</si>
  <si>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</si>
  <si>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</si>
  <si>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</si>
  <si>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</si>
  <si>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</si>
  <si>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</si>
  <si>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</si>
  <si>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</si>
  <si>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</si>
  <si>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</si>
  <si>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</si>
  <si>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</si>
  <si>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</si>
  <si>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</si>
  <si>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</si>
  <si>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</si>
  <si>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</si>
  <si>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</si>
  <si>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</si>
  <si>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</si>
  <si>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</si>
  <si>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</si>
  <si>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</si>
  <si>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</si>
  <si>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</si>
  <si>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</si>
  <si>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</si>
  <si>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</si>
  <si>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</si>
  <si>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</si>
  <si>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</si>
  <si>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</si>
  <si>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</si>
  <si>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</si>
  <si>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</si>
  <si>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</si>
  <si>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</si>
  <si>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</si>
  <si>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</si>
  <si>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</si>
  <si>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</si>
  <si>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</si>
  <si>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</si>
  <si>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</si>
  <si>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</si>
  <si>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</si>
  <si>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</si>
  <si>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</si>
  <si>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</si>
  <si>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</si>
  <si>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</si>
  <si>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</si>
  <si>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</si>
  <si>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</si>
  <si>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</si>
  <si>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</si>
  <si>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</si>
  <si>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</si>
  <si>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</si>
  <si>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</si>
  <si>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</si>
  <si>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</si>
  <si>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</si>
  <si>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</si>
  <si>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</si>
  <si>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</si>
  <si>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</si>
  <si>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</si>
  <si>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</si>
  <si>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</si>
  <si>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</si>
  <si>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</si>
  <si>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</si>
  <si>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</si>
  <si>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</si>
  <si>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</si>
  <si>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</si>
  <si>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</si>
  <si>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</si>
  <si>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</si>
  <si>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</si>
  <si>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</si>
  <si>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</si>
  <si>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</si>
  <si>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</si>
  <si>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</si>
  <si>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</si>
  <si>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</si>
  <si>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</si>
  <si>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</si>
  <si>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</si>
  <si>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</si>
  <si>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</si>
  <si>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</si>
  <si>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</si>
  <si>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</si>
  <si>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</si>
  <si>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</si>
  <si>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</si>
  <si>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</si>
  <si>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</si>
  <si>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</si>
  <si>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</si>
  <si>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</si>
  <si>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</si>
  <si>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</si>
  <si>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</si>
  <si>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</si>
  <si>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</si>
  <si>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</si>
  <si>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</si>
  <si>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</si>
  <si>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</si>
  <si>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</si>
  <si>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</si>
  <si>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</si>
  <si>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</si>
  <si>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</si>
  <si>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</si>
  <si>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</si>
  <si>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</si>
  <si>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</si>
  <si>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</si>
  <si>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</si>
  <si>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</si>
  <si>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</si>
  <si>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</si>
  <si>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</si>
  <si>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</si>
  <si>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</si>
  <si>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</si>
  <si>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</si>
  <si>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</si>
  <si>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</si>
  <si>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</si>
  <si>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</si>
  <si>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</si>
  <si>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</si>
  <si>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</si>
  <si>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</si>
  <si>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</si>
  <si>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</si>
  <si>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</si>
  <si>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</si>
  <si>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</si>
  <si>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</si>
  <si>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</si>
  <si>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</si>
  <si>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</si>
  <si>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</si>
  <si>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</si>
  <si>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</si>
  <si>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</si>
  <si>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</si>
  <si>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</si>
  <si>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</si>
  <si>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</si>
  <si>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</si>
  <si>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</si>
  <si>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</si>
  <si>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</si>
  <si>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</si>
  <si>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</si>
  <si>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</si>
  <si>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</si>
  <si>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</si>
  <si>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</si>
  <si>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</si>
  <si>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</si>
  <si>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</si>
  <si>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</si>
  <si>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</si>
  <si>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</si>
  <si>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</si>
  <si>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</si>
  <si>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</si>
  <si>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</si>
  <si>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</si>
  <si>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</si>
  <si>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</si>
  <si>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</si>
  <si>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</si>
  <si>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</si>
  <si>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</si>
  <si>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</si>
  <si>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</si>
  <si>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</si>
  <si>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</si>
  <si>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</si>
  <si>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</si>
  <si>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</si>
  <si>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</si>
  <si>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</si>
  <si>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</si>
  <si>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</si>
  <si>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</si>
  <si>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</si>
  <si>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</si>
  <si>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</si>
  <si>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</si>
  <si>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</si>
  <si>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</si>
  <si>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</si>
  <si>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</si>
  <si>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</si>
  <si>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</si>
  <si>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</si>
  <si>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</si>
  <si>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</si>
  <si>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</si>
  <si>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</si>
  <si>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</si>
  <si>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</si>
  <si>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</si>
  <si>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</si>
  <si>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</si>
  <si>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</si>
  <si>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</si>
  <si>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</si>
  <si>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</si>
  <si>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</si>
  <si>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</si>
  <si>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</si>
  <si>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</si>
  <si>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</si>
  <si>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</si>
  <si>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</si>
  <si>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</si>
  <si>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</si>
  <si>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</si>
  <si>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</si>
  <si>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</si>
  <si>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</si>
  <si>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</si>
  <si>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</si>
  <si>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</si>
  <si>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</si>
  <si>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</si>
  <si>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</si>
  <si>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</si>
  <si>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</si>
  <si>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</si>
  <si>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</si>
  <si>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</si>
  <si>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</si>
  <si>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</si>
  <si>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</si>
  <si>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</si>
  <si>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</si>
  <si>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</si>
  <si>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</si>
  <si>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</si>
  <si>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</si>
  <si>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</si>
  <si>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</si>
  <si>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</si>
  <si>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</si>
  <si>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</si>
  <si>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</si>
  <si>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</si>
  <si>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</si>
  <si>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</si>
  <si>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</si>
  <si>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</si>
  <si>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</si>
  <si>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</si>
  <si>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</si>
  <si>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</si>
  <si>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</si>
  <si>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</si>
  <si>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</si>
  <si>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</si>
  <si>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</si>
  <si>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</si>
  <si>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</si>
  <si>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</si>
  <si>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</si>
  <si>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</si>
  <si>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</si>
  <si>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</si>
  <si>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</si>
  <si>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</si>
  <si>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</si>
  <si>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</si>
  <si>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</si>
  <si>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</si>
  <si>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</si>
  <si>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</si>
  <si>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</si>
  <si>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</si>
  <si>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</si>
  <si>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</si>
  <si>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</si>
  <si>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</si>
  <si>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</si>
  <si>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</si>
  <si>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</si>
  <si>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</si>
  <si>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</si>
  <si>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</si>
  <si>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</si>
  <si>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</si>
  <si>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</si>
  <si>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</si>
  <si>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</si>
  <si>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</si>
  <si>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</si>
  <si>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</si>
  <si>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</si>
  <si>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</si>
  <si>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</si>
  <si>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</si>
  <si>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</si>
  <si>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</si>
  <si>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</si>
  <si>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</si>
  <si>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</si>
  <si>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</si>
  <si>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</si>
  <si>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</si>
  <si>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</si>
  <si>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</si>
  <si>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</si>
  <si>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</si>
  <si>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</si>
  <si>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</si>
  <si>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</si>
  <si>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</si>
  <si>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</si>
  <si>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</si>
  <si>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</si>
  <si>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</si>
  <si>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</si>
  <si>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</si>
  <si>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</si>
  <si>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</si>
  <si>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</si>
  <si>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</si>
  <si>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</si>
  <si>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</si>
  <si>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</si>
  <si>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</si>
  <si>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</si>
  <si>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</si>
  <si>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</si>
  <si>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</si>
  <si>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</si>
  <si>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</si>
  <si>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</si>
  <si>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</si>
  <si>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</si>
  <si>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</si>
  <si>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</si>
  <si>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</si>
  <si>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</si>
  <si>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</si>
  <si>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</si>
  <si>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</si>
  <si>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</si>
  <si>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</si>
  <si>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</si>
  <si>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</si>
  <si>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</si>
  <si>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</si>
  <si>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</si>
  <si>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</si>
  <si>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</si>
  <si>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</si>
  <si>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</si>
  <si>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</si>
  <si>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</si>
  <si>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</si>
  <si>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</si>
  <si>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</si>
  <si>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</si>
  <si>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</si>
  <si>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</si>
  <si>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</si>
  <si>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</si>
  <si>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</si>
  <si>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</si>
  <si>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</si>
  <si>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</si>
  <si>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</si>
  <si>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</si>
  <si>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</si>
  <si>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</si>
  <si>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</si>
  <si>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</si>
  <si>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</si>
  <si>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</si>
  <si>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</si>
  <si>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</si>
  <si>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</si>
  <si>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</si>
  <si>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</si>
  <si>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</si>
  <si>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</si>
  <si>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</si>
  <si>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</si>
  <si>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</si>
  <si>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</si>
  <si>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</si>
  <si>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</si>
  <si>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</si>
  <si>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</si>
  <si>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</si>
  <si>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</si>
  <si>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</si>
  <si>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</si>
  <si>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</si>
  <si>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</si>
  <si>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</si>
  <si>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</si>
  <si>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</si>
  <si>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</si>
  <si>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</si>
  <si>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</si>
  <si>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</si>
  <si>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</si>
  <si>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</si>
  <si>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</si>
  <si>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</si>
  <si>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</si>
  <si>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</si>
  <si>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</si>
  <si>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</si>
  <si>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</si>
  <si>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</si>
  <si>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</si>
  <si>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</si>
  <si>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</si>
  <si>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</si>
  <si>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</si>
  <si>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</si>
  <si>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</si>
  <si>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</si>
  <si>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</si>
  <si>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</si>
  <si>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</si>
  <si>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</si>
  <si>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</si>
  <si>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</si>
  <si>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</si>
  <si>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</si>
  <si>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</si>
  <si>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</si>
  <si>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</si>
  <si>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</si>
  <si>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</si>
  <si>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</si>
  <si>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</si>
  <si>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</si>
  <si>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</si>
  <si>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</si>
  <si>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</si>
  <si>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</si>
  <si>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</si>
  <si>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</si>
  <si>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</si>
  <si>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</si>
  <si>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</si>
  <si>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</si>
  <si>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</si>
  <si>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</si>
  <si>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</si>
  <si>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</si>
  <si>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</si>
  <si>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</si>
  <si>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</si>
  <si>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</si>
  <si>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</si>
  <si>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</si>
  <si>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</si>
  <si>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</si>
  <si>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</si>
  <si>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</si>
  <si>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</si>
  <si>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</si>
  <si>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</si>
  <si>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</si>
  <si>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</si>
  <si>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</si>
  <si>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</si>
  <si>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</si>
  <si>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</si>
  <si>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</si>
  <si>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</si>
  <si>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</si>
  <si>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</si>
  <si>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</si>
  <si>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</si>
  <si>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</si>
  <si>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</si>
  <si>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</si>
  <si>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</si>
  <si>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</si>
  <si>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</si>
  <si>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</si>
  <si>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</si>
  <si>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</si>
  <si>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</si>
  <si>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</si>
  <si>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</si>
  <si>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</si>
  <si>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</si>
  <si>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</si>
  <si>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</si>
  <si>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</si>
  <si>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</si>
  <si>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</si>
  <si>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</si>
  <si>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</si>
  <si>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</si>
  <si>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</si>
  <si>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</si>
  <si>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</si>
  <si>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</si>
  <si>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</si>
  <si>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</si>
  <si>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</si>
  <si>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</si>
  <si>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</si>
  <si>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</si>
  <si>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</si>
  <si>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</si>
  <si>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</si>
  <si>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</si>
  <si>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</si>
  <si>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</si>
  <si>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</si>
  <si>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</si>
  <si>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</si>
  <si>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</si>
  <si>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</si>
  <si>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</si>
  <si>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</si>
  <si>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</si>
  <si>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</si>
  <si>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</si>
  <si>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</si>
  <si>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</si>
  <si>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</si>
  <si>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</si>
  <si>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</si>
  <si>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</si>
  <si>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</si>
  <si>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</si>
  <si>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</si>
  <si>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</si>
  <si>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</si>
  <si>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</si>
  <si>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</si>
  <si>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</si>
  <si>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</si>
  <si>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</si>
  <si>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</si>
  <si>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</si>
  <si>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</si>
  <si>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</si>
  <si>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</si>
  <si>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</si>
  <si>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</si>
  <si>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</si>
  <si>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</si>
  <si>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</si>
  <si>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</si>
  <si>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</si>
  <si>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</si>
  <si>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</si>
  <si>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</si>
  <si>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</si>
  <si>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</si>
  <si>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</si>
  <si>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</si>
  <si>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</si>
  <si>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</si>
  <si>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</si>
  <si>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</si>
  <si>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</si>
  <si>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</si>
  <si>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</si>
  <si>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</si>
  <si>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</si>
  <si>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</si>
  <si>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</si>
  <si>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</si>
  <si>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</si>
  <si>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</si>
  <si>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</si>
  <si>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</si>
  <si>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</si>
  <si>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</si>
  <si>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</si>
  <si>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</si>
  <si>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</si>
  <si>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</si>
  <si>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</si>
  <si>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</si>
  <si>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</si>
  <si>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</si>
  <si>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</si>
  <si>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</si>
  <si>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</si>
  <si>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</si>
  <si>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</si>
  <si>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</si>
  <si>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</si>
  <si>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</si>
  <si>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</si>
  <si>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</si>
  <si>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</si>
  <si>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</si>
  <si>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</si>
  <si>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</si>
  <si>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</si>
  <si>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</si>
  <si>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</si>
  <si>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</si>
  <si>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</si>
  <si>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</si>
  <si>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</si>
  <si>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</si>
  <si>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</si>
  <si>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</si>
  <si>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</si>
  <si>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</si>
  <si>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</si>
  <si>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</si>
  <si>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</si>
  <si>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</si>
  <si>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</si>
  <si>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</si>
  <si>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</si>
  <si>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</si>
  <si>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</si>
  <si>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</si>
  <si>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</si>
  <si>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</si>
  <si>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</si>
  <si>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</si>
  <si>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</si>
  <si>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</si>
  <si>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</si>
  <si>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</si>
  <si>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</si>
  <si>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</si>
  <si>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</si>
  <si>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</si>
  <si>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</si>
  <si>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</si>
  <si>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</si>
  <si>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</si>
  <si>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</si>
  <si>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</si>
  <si>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</si>
  <si>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</si>
  <si>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</si>
  <si>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</si>
  <si>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</si>
  <si>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</si>
  <si>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</si>
  <si>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</si>
  <si>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</si>
  <si>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</si>
  <si>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</si>
  <si>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</si>
  <si>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</si>
  <si>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</si>
  <si>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</si>
  <si>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</si>
  <si>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</si>
  <si>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</si>
  <si>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</si>
  <si>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</si>
  <si>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</si>
  <si>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</si>
  <si>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</si>
  <si>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</si>
  <si>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</si>
  <si>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</si>
  <si>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</si>
  <si>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</si>
  <si>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</si>
  <si>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</si>
  <si>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</si>
  <si>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</si>
  <si>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</si>
  <si>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</si>
  <si>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</si>
  <si>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</si>
  <si>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</si>
  <si>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</si>
  <si>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</si>
  <si>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</si>
  <si>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</si>
  <si>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</si>
  <si>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</si>
  <si>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</si>
  <si>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</si>
  <si>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</si>
  <si>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</si>
  <si>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</si>
  <si>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</si>
  <si>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</si>
  <si>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</si>
  <si>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</si>
  <si>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</si>
  <si>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</si>
  <si>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</si>
  <si>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</si>
  <si>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</si>
  <si>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</si>
  <si>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</si>
  <si>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</si>
  <si>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</si>
  <si>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</si>
  <si>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</si>
  <si>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</si>
  <si>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</si>
  <si>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</si>
  <si>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</si>
  <si>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</si>
  <si>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</si>
  <si>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</si>
  <si>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</si>
  <si>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</si>
  <si>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</si>
  <si>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</si>
  <si>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</si>
  <si>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</si>
  <si>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</si>
  <si>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</si>
  <si>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</si>
  <si>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</si>
  <si>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</si>
  <si>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</si>
  <si>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</si>
  <si>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</si>
  <si>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</si>
  <si>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</si>
  <si>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</si>
  <si>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</si>
  <si>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</si>
  <si>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</si>
  <si>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</si>
  <si>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</si>
  <si>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</si>
  <si>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</si>
  <si>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</si>
  <si>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</si>
  <si>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</si>
  <si>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</si>
  <si>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</si>
  <si>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</si>
  <si>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</si>
  <si>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</si>
  <si>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</si>
  <si>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</si>
  <si>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</si>
  <si>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</si>
  <si>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</si>
  <si>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</si>
  <si>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</si>
  <si>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</si>
  <si>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</si>
  <si>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</si>
  <si>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</si>
  <si>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</si>
  <si>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</si>
  <si>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</si>
  <si>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</si>
  <si>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</si>
  <si>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</si>
  <si>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</si>
  <si>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</si>
  <si>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</si>
  <si>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</si>
  <si>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</si>
  <si>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</si>
  <si>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</si>
  <si>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</si>
  <si>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</si>
  <si>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</si>
  <si>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</si>
  <si>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</si>
  <si>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</si>
  <si>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</si>
  <si>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</si>
  <si>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</si>
  <si>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</si>
  <si>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</si>
  <si>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</si>
  <si>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</si>
  <si>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</si>
  <si>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</si>
  <si>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</si>
  <si>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</si>
  <si>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</si>
  <si>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</si>
  <si>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</si>
  <si>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</si>
  <si>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</si>
  <si>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</si>
  <si>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</si>
  <si>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</si>
  <si>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</si>
  <si>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</si>
  <si>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</si>
  <si>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</si>
  <si>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</si>
  <si>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</si>
  <si>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</si>
  <si>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</si>
  <si>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</si>
  <si>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</si>
  <si>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</si>
  <si>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</si>
  <si>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</si>
  <si>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</si>
  <si>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</si>
  <si>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</si>
  <si>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</si>
  <si>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</si>
  <si>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</si>
  <si>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</si>
  <si>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</si>
  <si>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</si>
  <si>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</si>
  <si>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</si>
  <si>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</si>
  <si>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</si>
  <si>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</si>
  <si>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</si>
  <si>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</si>
  <si>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</si>
  <si>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</si>
  <si>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</si>
  <si>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</si>
  <si>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</si>
  <si>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</si>
  <si>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</si>
  <si>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</si>
  <si>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</si>
  <si>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</si>
  <si>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</si>
  <si>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</si>
  <si>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</si>
  <si>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</si>
  <si>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</si>
  <si>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</si>
  <si>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</si>
  <si>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</si>
  <si>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</si>
  <si>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</si>
  <si>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</si>
  <si>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</si>
  <si>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</si>
  <si>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</si>
  <si>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</si>
  <si>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</si>
  <si>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</si>
  <si>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</si>
  <si>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</si>
  <si>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</si>
  <si>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</si>
  <si>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</si>
  <si>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</si>
  <si>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</si>
  <si>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</si>
  <si>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</si>
  <si>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</si>
  <si>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</si>
  <si>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</si>
  <si>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</si>
  <si>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</si>
  <si>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</si>
  <si>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</si>
  <si>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</si>
  <si>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</si>
  <si>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</si>
  <si>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</si>
  <si>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</si>
  <si>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</si>
  <si>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</si>
  <si>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</si>
  <si>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</si>
  <si>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</si>
  <si>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</si>
  <si>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</si>
  <si>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</si>
  <si>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</si>
  <si>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</si>
  <si>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</si>
  <si>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</si>
  <si>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</si>
  <si>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</si>
  <si>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</si>
  <si>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</si>
  <si>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</si>
  <si>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</si>
  <si>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</si>
  <si>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</si>
  <si>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</si>
  <si>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</si>
  <si>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</si>
  <si>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</si>
  <si>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</si>
  <si>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</si>
  <si>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</si>
  <si>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</si>
  <si>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</si>
  <si>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</si>
  <si>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</si>
  <si>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</si>
  <si>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</si>
  <si>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</si>
  <si>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</si>
  <si>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</si>
  <si>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</si>
  <si>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</si>
  <si>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</si>
  <si>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</si>
  <si>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</si>
  <si>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</si>
  <si>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</si>
  <si>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</si>
  <si>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</si>
  <si>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</si>
  <si>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</si>
  <si>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</si>
  <si>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</si>
  <si>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</si>
  <si>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</si>
  <si>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</si>
  <si>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</si>
  <si>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</si>
  <si>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</si>
  <si>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</si>
  <si>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</si>
  <si>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</si>
  <si>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</si>
  <si>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</si>
  <si>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</si>
  <si>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</si>
  <si>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</si>
  <si>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</si>
  <si>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</si>
  <si>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</si>
  <si>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</si>
  <si>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</si>
  <si>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</si>
  <si>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</si>
  <si>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</si>
  <si>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</si>
  <si>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</si>
  <si>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</si>
  <si>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</si>
  <si>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</si>
  <si>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</si>
  <si>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</si>
  <si>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</si>
  <si>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</si>
  <si>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</si>
  <si>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</si>
  <si>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</si>
  <si>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</si>
  <si>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</si>
  <si>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</si>
  <si>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</si>
  <si>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</si>
  <si>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</si>
  <si>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</si>
  <si>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</si>
  <si>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</si>
  <si>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</si>
  <si>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</si>
  <si>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</si>
  <si>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</si>
  <si>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</si>
  <si>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</si>
  <si>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</si>
  <si>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</si>
  <si>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</si>
  <si>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</si>
  <si>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</si>
  <si>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</si>
  <si>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</si>
  <si>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</si>
  <si>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</si>
  <si>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</si>
  <si>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</si>
  <si>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</si>
  <si>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</si>
  <si>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</si>
  <si>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</si>
  <si>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</si>
  <si>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</si>
  <si>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</si>
  <si>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</si>
  <si>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</si>
  <si>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</si>
  <si>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</si>
  <si>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</si>
  <si>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</si>
  <si>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</si>
  <si>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</si>
  <si>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</si>
  <si>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</si>
  <si>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</si>
  <si>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</si>
  <si>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</si>
  <si>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</si>
  <si>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</si>
  <si>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</si>
  <si>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</si>
  <si>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</si>
  <si>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</si>
  <si>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</si>
  <si>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</si>
  <si>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</si>
  <si>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</si>
  <si>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</si>
  <si>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</si>
  <si>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</si>
  <si>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</si>
  <si>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</si>
  <si>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</si>
  <si>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</si>
  <si>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</si>
  <si>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</si>
  <si>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</si>
  <si>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</si>
  <si>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</si>
  <si>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</si>
  <si>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</si>
  <si>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</si>
  <si>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</si>
  <si>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</si>
  <si>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</si>
  <si>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</si>
  <si>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</si>
  <si>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</si>
  <si>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</si>
  <si>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</si>
  <si>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</si>
  <si>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</si>
  <si>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</si>
  <si>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</si>
  <si>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</si>
  <si>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</si>
  <si>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</si>
  <si>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</si>
  <si>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</si>
  <si>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</si>
  <si>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</si>
  <si>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</si>
  <si>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</si>
  <si>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</si>
  <si>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</si>
  <si>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</si>
  <si>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</si>
  <si>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</si>
  <si>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</si>
  <si>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</si>
  <si>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</si>
  <si>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</si>
  <si>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</si>
  <si>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</si>
  <si>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</si>
  <si>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</si>
  <si>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</si>
  <si>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</si>
  <si>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</si>
  <si>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</si>
  <si>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</si>
  <si>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</si>
  <si>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</si>
  <si>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</si>
  <si>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</si>
  <si>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</si>
  <si>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</si>
  <si>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</si>
  <si>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</si>
  <si>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</si>
  <si>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</si>
  <si>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</si>
  <si>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</si>
  <si>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</si>
  <si>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</si>
  <si>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</si>
  <si>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</si>
  <si>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</si>
  <si>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</si>
  <si>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</si>
  <si>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</si>
  <si>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</si>
  <si>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</si>
  <si>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</si>
  <si>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</si>
  <si>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</si>
  <si>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</si>
  <si>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</si>
  <si>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</si>
  <si>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</si>
  <si>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</si>
  <si>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</si>
  <si>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</si>
  <si>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</si>
  <si>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</si>
  <si>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</si>
  <si>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</si>
  <si>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</si>
  <si>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</si>
  <si>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</si>
  <si>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</si>
  <si>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</si>
  <si>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</si>
  <si>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</si>
  <si>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</si>
  <si>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</si>
  <si>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</si>
  <si>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</si>
  <si>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</si>
  <si>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</si>
  <si>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</si>
  <si>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</si>
  <si>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</si>
  <si>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</si>
  <si>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</si>
  <si>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</si>
  <si>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</si>
  <si>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</si>
  <si>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</si>
  <si>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</si>
  <si>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</si>
  <si>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</si>
  <si>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</si>
  <si>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</si>
  <si>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</si>
  <si>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</si>
  <si>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</si>
  <si>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</si>
  <si>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</si>
  <si>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</si>
  <si>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</si>
  <si>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</si>
  <si>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</si>
  <si>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</si>
  <si>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</si>
  <si>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</si>
  <si>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</si>
  <si>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</si>
  <si>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</si>
  <si>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</si>
  <si>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</si>
  <si>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</si>
  <si>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</si>
  <si>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</si>
  <si>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</si>
  <si>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</si>
  <si>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</si>
  <si>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</si>
  <si>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</si>
  <si>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</si>
  <si>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</si>
  <si>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</si>
  <si>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</si>
  <si>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</si>
  <si>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</si>
  <si>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</si>
  <si>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</si>
  <si>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</si>
  <si>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</si>
  <si>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</si>
  <si>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</si>
  <si>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</si>
  <si>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</si>
  <si>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</si>
  <si>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</si>
  <si>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</si>
  <si>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</si>
  <si>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</si>
  <si>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</si>
  <si>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</si>
  <si>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</si>
  <si>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</si>
  <si>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</si>
  <si>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</si>
  <si>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</si>
  <si>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</si>
  <si>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</si>
  <si>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</si>
  <si>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</si>
  <si>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</si>
  <si>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</si>
  <si>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</si>
  <si>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</si>
  <si>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</si>
  <si>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</si>
  <si>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</si>
  <si>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</si>
  <si>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</si>
  <si>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</si>
  <si>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</si>
  <si>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</si>
  <si>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</si>
  <si>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</si>
  <si>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</si>
  <si>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</si>
  <si>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</si>
  <si>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</si>
  <si>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</si>
  <si>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</si>
  <si>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</si>
  <si>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</si>
  <si>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</si>
  <si>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</si>
  <si>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</si>
  <si>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</si>
  <si>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</si>
  <si>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</si>
  <si>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</si>
  <si>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</si>
  <si>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</si>
  <si>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</si>
  <si>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</si>
  <si>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</si>
  <si>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</si>
  <si>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</si>
  <si>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</si>
  <si>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</si>
  <si>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</si>
  <si>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</si>
  <si>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</si>
  <si>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</si>
  <si>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</si>
  <si>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</si>
  <si>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</si>
  <si>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</si>
  <si>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</si>
  <si>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</si>
  <si>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</si>
  <si>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</si>
  <si>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</si>
  <si>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</si>
  <si>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</si>
  <si>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</si>
  <si>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</si>
  <si>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</si>
  <si>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</si>
  <si>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</si>
  <si>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</si>
  <si>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</si>
  <si>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</si>
  <si>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</si>
  <si>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</si>
  <si>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</si>
  <si>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</si>
  <si>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</si>
  <si>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</si>
  <si>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</si>
  <si>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</si>
  <si>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</si>
  <si>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</si>
  <si>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</si>
  <si>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</si>
  <si>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</si>
  <si>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</si>
  <si>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</si>
  <si>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</si>
  <si>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</si>
  <si>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</si>
  <si>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</si>
  <si>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</si>
  <si>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</si>
  <si>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</si>
  <si>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</si>
  <si>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</si>
  <si>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</si>
  <si>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</si>
  <si>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</si>
  <si>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</si>
  <si>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</si>
  <si>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</si>
  <si>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</si>
  <si>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</si>
  <si>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</si>
  <si>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</si>
  <si>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</si>
  <si>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</si>
  <si>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</si>
  <si>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</si>
  <si>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</si>
  <si>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</si>
  <si>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</si>
  <si>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</si>
  <si>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</si>
  <si>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</si>
  <si>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</si>
  <si>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</si>
  <si>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</si>
  <si>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</si>
  <si>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</si>
  <si>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</si>
  <si>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</si>
  <si>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</si>
  <si>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</si>
  <si>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</si>
  <si>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</si>
  <si>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</si>
  <si>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</si>
  <si>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</si>
  <si>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</si>
  <si>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</si>
  <si>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</si>
  <si>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</si>
  <si>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</si>
  <si>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</si>
  <si>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</si>
  <si>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</si>
  <si>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</si>
  <si>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</si>
  <si>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</si>
  <si>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</si>
  <si>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</si>
  <si>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</si>
  <si>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</si>
  <si>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</si>
  <si>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</si>
  <si>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</si>
  <si>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</si>
  <si>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</si>
  <si>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</si>
  <si>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</si>
  <si>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</si>
  <si>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</si>
  <si>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</si>
  <si>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</si>
  <si>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</si>
  <si>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</si>
  <si>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</si>
  <si>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</si>
  <si>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</si>
  <si>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</si>
  <si>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</si>
  <si>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</si>
  <si>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</si>
  <si>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</si>
  <si>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</si>
  <si>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</si>
  <si>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</si>
  <si>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</si>
  <si>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</si>
  <si>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</si>
  <si>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</si>
  <si>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</si>
  <si>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</si>
  <si>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</si>
  <si>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</si>
  <si>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</si>
  <si>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</si>
  <si>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</si>
  <si>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</si>
  <si>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</si>
  <si>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</si>
  <si>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</si>
  <si>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</si>
  <si>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</si>
  <si>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</si>
  <si>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</si>
  <si>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</si>
  <si>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</si>
  <si>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</si>
  <si>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</si>
  <si>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</si>
  <si>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</si>
  <si>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</si>
  <si>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</si>
  <si>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</si>
  <si>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</si>
  <si>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</si>
  <si>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</si>
  <si>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</si>
  <si>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</si>
  <si>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</si>
  <si>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</si>
  <si>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</si>
  <si>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</si>
  <si>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</si>
  <si>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</si>
  <si>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</si>
  <si>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</si>
  <si>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</si>
  <si>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</si>
  <si>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</si>
  <si>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</si>
  <si>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</si>
  <si>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</si>
  <si>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</si>
  <si>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</si>
  <si>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</si>
  <si>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</si>
  <si>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</si>
  <si>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</si>
  <si>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</si>
  <si>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</si>
  <si>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</si>
  <si>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</si>
  <si>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</si>
  <si>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</si>
  <si>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</si>
  <si>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</si>
  <si>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</si>
  <si>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</si>
  <si>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</si>
  <si>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</si>
  <si>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</si>
  <si>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</si>
  <si>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</si>
  <si>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</si>
  <si>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</si>
  <si>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</si>
  <si>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</si>
  <si>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</si>
  <si>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</si>
  <si>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</si>
  <si>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</si>
  <si>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</si>
  <si>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</si>
  <si>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</si>
  <si>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</si>
  <si>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</si>
  <si>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</si>
  <si>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</si>
  <si>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</si>
  <si>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</si>
  <si>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</si>
  <si>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</si>
  <si>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</si>
  <si>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</si>
  <si>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</si>
  <si>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</si>
  <si>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</si>
  <si>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</si>
  <si>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</si>
  <si>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</si>
  <si>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</si>
  <si>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</si>
  <si>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</si>
  <si>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</si>
  <si>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</si>
  <si>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</si>
  <si>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</si>
  <si>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</si>
  <si>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</si>
  <si>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</si>
  <si>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</si>
  <si>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</si>
  <si>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</si>
  <si>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</si>
  <si>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</si>
  <si>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</si>
  <si>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</si>
  <si>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</si>
  <si>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</si>
  <si>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</si>
  <si>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</si>
  <si>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</si>
  <si>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</si>
  <si>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</si>
  <si>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</si>
  <si>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</si>
  <si>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</si>
  <si>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</si>
  <si>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</si>
  <si>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</si>
  <si>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</si>
  <si>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</si>
  <si>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</si>
  <si>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</si>
  <si>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</si>
  <si>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</si>
  <si>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</si>
  <si>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</si>
  <si>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</si>
  <si>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</si>
  <si>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</si>
  <si>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</si>
  <si>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</si>
  <si>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</si>
  <si>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</si>
  <si>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</si>
  <si>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</si>
  <si>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</si>
  <si>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</si>
  <si>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</si>
  <si>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</si>
  <si>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</si>
  <si>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</si>
  <si>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</si>
  <si>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</si>
  <si>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</si>
  <si>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</si>
  <si>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</si>
  <si>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</si>
  <si>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</si>
  <si>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</si>
  <si>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</si>
  <si>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</si>
  <si>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</si>
  <si>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</si>
  <si>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</si>
  <si>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</si>
  <si>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</si>
  <si>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</si>
  <si>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</si>
  <si>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</si>
  <si>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</si>
  <si>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</si>
  <si>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</si>
  <si>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</si>
  <si>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</si>
  <si>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</si>
  <si>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</si>
  <si>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</si>
  <si>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</si>
  <si>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</si>
  <si>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</si>
  <si>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</si>
  <si>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</si>
  <si>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</si>
  <si>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</si>
  <si>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</si>
  <si>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</si>
  <si>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</si>
  <si>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</si>
  <si>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</si>
  <si>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</si>
  <si>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</si>
  <si>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</si>
  <si>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</si>
  <si>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</si>
  <si>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</si>
  <si>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</si>
  <si>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</si>
  <si>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</si>
  <si>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</si>
  <si>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</si>
  <si>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</si>
  <si>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</si>
  <si>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</si>
  <si>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</si>
  <si>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</si>
  <si>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</si>
  <si>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</si>
  <si>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</si>
  <si>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</si>
  <si>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</si>
  <si>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</si>
  <si>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</si>
  <si>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</si>
  <si>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</si>
  <si>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</si>
  <si>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</si>
  <si>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</si>
  <si>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</si>
  <si>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</si>
  <si>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</si>
  <si>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</si>
  <si>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</si>
  <si>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</si>
  <si>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</si>
  <si>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</si>
  <si>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</si>
  <si>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</si>
  <si>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</si>
  <si>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</si>
  <si>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</si>
  <si>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</si>
  <si>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</si>
  <si>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</si>
  <si>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</si>
  <si>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</si>
  <si>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</si>
  <si>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</si>
  <si>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</si>
  <si>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</si>
  <si>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</si>
  <si>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</si>
  <si>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</si>
  <si>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</si>
  <si>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</si>
  <si>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</si>
  <si>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</si>
  <si>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</si>
  <si>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</si>
  <si>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</si>
  <si>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</si>
  <si>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</si>
  <si>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</si>
  <si>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</si>
  <si>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</si>
  <si>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</si>
  <si>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</si>
  <si>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</si>
  <si>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</si>
  <si>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</si>
  <si>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</si>
  <si>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</si>
  <si>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</si>
  <si>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</si>
  <si>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</si>
  <si>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2021-23-10000815</t>
  </si>
  <si>
    <t>ISABEL CRISTINA CARO AGUILERA</t>
  </si>
  <si>
    <t>ISABEL CRISTINA CARO AGUIRRE</t>
  </si>
  <si>
    <t>CALLE 25A N 58 21</t>
  </si>
  <si>
    <t>3007715247</t>
  </si>
  <si>
    <t>iccaroa@hotmail.com</t>
  </si>
  <si>
    <t>70-0279-2017</t>
  </si>
  <si>
    <t xml:space="preserve">Prestar el servicio de educacion inicial en el marco de la atencion integral a mujeres gestantes, niñas y niños menores de 5 años o hasta su ingreso al grado de transicion, de conformidad a los manuales operativosde las modalidades y las directrices establecidas por el icbf, en armonia con la politica del  estado para el desarrollo integral de la primera infancia "De cero a siempre" en el servicio desarrollo infantil en medio familiar. </t>
  </si>
  <si>
    <t>70-0275-2017</t>
  </si>
  <si>
    <t>70-0616-2016</t>
  </si>
  <si>
    <t>LA MOJANA</t>
  </si>
  <si>
    <t>COROZAL Y MORROA</t>
  </si>
  <si>
    <t>CABILDO MENOR INDIGENA CHINU URBANO</t>
  </si>
  <si>
    <t>La prestación de servicios de educación inicial de cero a cinco (0-5) años, en el Departamento de Córdoba en el municipio de Sucre</t>
  </si>
  <si>
    <t>Convenio N° 14 de 2016</t>
  </si>
  <si>
    <t>Convenio N° 23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</si>
</sst>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85" zoomScaleNormal="85" zoomScaleSheetLayoutView="40" zoomScalePageLayoutView="40" workbookViewId="0">
      <selection activeCell="A161" sqref="A1:A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2677</v>
      </c>
      <c r="D15" s="35"/>
      <c r="E15" s="35"/>
      <c r="F15" s="5"/>
      <c r="G15" s="32" t="s">
        <v>1168</v>
      </c>
      <c r="H15" s="103" t="s">
        <v>220</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806013684</v>
      </c>
      <c r="C20" s="5"/>
      <c r="D20" s="73"/>
      <c r="E20" s="5"/>
      <c r="F20" s="5"/>
      <c r="G20" s="5"/>
      <c r="H20" s="241"/>
      <c r="I20" s="147" t="s">
        <v>220</v>
      </c>
      <c r="J20" s="148" t="s">
        <v>493</v>
      </c>
      <c r="K20" s="149">
        <v>2580563059</v>
      </c>
      <c r="L20" s="150">
        <v>44194</v>
      </c>
      <c r="M20" s="150">
        <v>44561</v>
      </c>
      <c r="N20" s="133">
        <f>+(M20-L20)/30</f>
        <v>12.233333333333333</v>
      </c>
      <c r="O20" s="136"/>
      <c r="U20" s="132"/>
      <c r="V20" s="105">
        <f ca="1">NOW()</f>
        <v>44194.72706701389</v>
      </c>
      <c r="W20" s="105">
        <f ca="1">NOW()</f>
        <v>44194.72706701389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BIOPROMOTORA DE COLOMBIA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2665</v>
      </c>
      <c r="C48" s="111" t="s">
        <v>31</v>
      </c>
      <c r="D48" s="119" t="s">
        <v>2683</v>
      </c>
      <c r="E48" s="143">
        <v>43075</v>
      </c>
      <c r="F48" s="143">
        <v>43312</v>
      </c>
      <c r="G48" s="158">
        <f>IF(AND(E48&lt;&gt;"",F48&lt;&gt;""),((F48-E48)/30),"")</f>
        <v>7.9</v>
      </c>
      <c r="H48" s="120" t="s">
        <v>2684</v>
      </c>
      <c r="I48" s="112" t="s">
        <v>453</v>
      </c>
      <c r="J48" s="120" t="s">
        <v>2688</v>
      </c>
      <c r="K48" s="114">
        <v>800294663</v>
      </c>
      <c r="L48" s="113" t="s">
        <v>1148</v>
      </c>
      <c r="M48" s="115">
        <v>1</v>
      </c>
      <c r="N48" s="113" t="s">
        <v>27</v>
      </c>
      <c r="O48" s="113" t="s">
        <v>26</v>
      </c>
      <c r="P48" s="78"/>
    </row>
    <row r="49" spans="1:16" s="6" customFormat="1" ht="24.75" customHeight="1" x14ac:dyDescent="0.25">
      <c r="A49" s="141">
        <v>2</v>
      </c>
      <c r="B49" s="120" t="s">
        <v>2665</v>
      </c>
      <c r="C49" s="111" t="s">
        <v>31</v>
      </c>
      <c r="D49" s="119" t="s">
        <v>2685</v>
      </c>
      <c r="E49" s="143">
        <v>43073</v>
      </c>
      <c r="F49" s="143">
        <v>43312</v>
      </c>
      <c r="G49" s="158">
        <f t="shared" ref="G49:G50" si="2">IF(AND(E49&lt;&gt;"",F49&lt;&gt;""),((F49-E49)/30),"")</f>
        <v>7.9666666666666668</v>
      </c>
      <c r="H49" s="120" t="s">
        <v>2684</v>
      </c>
      <c r="I49" s="112" t="s">
        <v>453</v>
      </c>
      <c r="J49" s="120" t="s">
        <v>2687</v>
      </c>
      <c r="K49" s="114">
        <v>537676380</v>
      </c>
      <c r="L49" s="113" t="s">
        <v>1148</v>
      </c>
      <c r="M49" s="115">
        <v>1</v>
      </c>
      <c r="N49" s="113" t="s">
        <v>2634</v>
      </c>
      <c r="O49" s="113" t="s">
        <v>26</v>
      </c>
      <c r="P49" s="78"/>
    </row>
    <row r="50" spans="1:16" s="6" customFormat="1" ht="24.75" customHeight="1" x14ac:dyDescent="0.25">
      <c r="A50" s="141">
        <v>3</v>
      </c>
      <c r="B50" s="120" t="s">
        <v>2665</v>
      </c>
      <c r="C50" s="111" t="s">
        <v>31</v>
      </c>
      <c r="D50" s="119" t="s">
        <v>2686</v>
      </c>
      <c r="E50" s="143">
        <v>42707</v>
      </c>
      <c r="F50" s="143">
        <v>43084</v>
      </c>
      <c r="G50" s="158">
        <f t="shared" si="2"/>
        <v>12.566666666666666</v>
      </c>
      <c r="H50" s="120" t="s">
        <v>2684</v>
      </c>
      <c r="I50" s="112" t="s">
        <v>453</v>
      </c>
      <c r="J50" s="112" t="s">
        <v>966</v>
      </c>
      <c r="K50" s="121">
        <v>532323185</v>
      </c>
      <c r="L50" s="113" t="s">
        <v>1148</v>
      </c>
      <c r="M50" s="115">
        <v>1</v>
      </c>
      <c r="N50" s="113" t="s">
        <v>27</v>
      </c>
      <c r="O50" s="113" t="s">
        <v>26</v>
      </c>
      <c r="P50" s="78"/>
    </row>
    <row r="51" spans="1:16" s="6" customFormat="1" ht="24.75" customHeight="1" outlineLevel="1" x14ac:dyDescent="0.25">
      <c r="A51" s="141">
        <v>4</v>
      </c>
      <c r="B51" s="120" t="s">
        <v>2689</v>
      </c>
      <c r="C51" s="111" t="s">
        <v>31</v>
      </c>
      <c r="D51" s="119" t="s">
        <v>2691</v>
      </c>
      <c r="E51" s="143">
        <v>42406</v>
      </c>
      <c r="F51" s="143">
        <v>42608</v>
      </c>
      <c r="G51" s="158">
        <f t="shared" ref="G51:G107" si="3">IF(AND(E51&lt;&gt;"",F51&lt;&gt;""),((F51-E51)/30),"")</f>
        <v>6.7333333333333334</v>
      </c>
      <c r="H51" s="120" t="s">
        <v>2690</v>
      </c>
      <c r="I51" s="112" t="s">
        <v>220</v>
      </c>
      <c r="J51" s="112" t="s">
        <v>493</v>
      </c>
      <c r="K51" s="121">
        <v>1200000</v>
      </c>
      <c r="L51" s="113" t="s">
        <v>1148</v>
      </c>
      <c r="M51" s="115">
        <v>1</v>
      </c>
      <c r="N51" s="113" t="s">
        <v>2634</v>
      </c>
      <c r="O51" s="113" t="s">
        <v>1148</v>
      </c>
      <c r="P51" s="78"/>
    </row>
    <row r="52" spans="1:16" s="7" customFormat="1" ht="24.75" customHeight="1" outlineLevel="1" x14ac:dyDescent="0.25">
      <c r="A52" s="142">
        <v>5</v>
      </c>
      <c r="B52" s="120" t="s">
        <v>2689</v>
      </c>
      <c r="C52" s="111" t="s">
        <v>31</v>
      </c>
      <c r="D52" s="119" t="s">
        <v>2692</v>
      </c>
      <c r="E52" s="143">
        <v>42926</v>
      </c>
      <c r="F52" s="143">
        <v>43768</v>
      </c>
      <c r="G52" s="158">
        <f t="shared" si="3"/>
        <v>28.066666666666666</v>
      </c>
      <c r="H52" s="120" t="s">
        <v>2690</v>
      </c>
      <c r="I52" s="112" t="s">
        <v>220</v>
      </c>
      <c r="J52" s="112" t="s">
        <v>493</v>
      </c>
      <c r="K52" s="121">
        <v>8000000</v>
      </c>
      <c r="L52" s="113" t="s">
        <v>1148</v>
      </c>
      <c r="M52" s="115">
        <v>1</v>
      </c>
      <c r="N52" s="113" t="s">
        <v>2634</v>
      </c>
      <c r="O52" s="113" t="s">
        <v>1148</v>
      </c>
      <c r="P52" s="79"/>
    </row>
    <row r="53" spans="1:16" s="7" customFormat="1" ht="24.75" customHeight="1" outlineLevel="1" x14ac:dyDescent="0.25">
      <c r="A53" s="142">
        <v>6</v>
      </c>
      <c r="B53" s="120"/>
      <c r="C53" s="111"/>
      <c r="D53" s="119"/>
      <c r="E53" s="143"/>
      <c r="F53" s="143"/>
      <c r="G53" s="158" t="str">
        <f t="shared" si="3"/>
        <v/>
      </c>
      <c r="H53" s="117"/>
      <c r="I53" s="112"/>
      <c r="J53" s="112"/>
      <c r="K53" s="121"/>
      <c r="L53" s="113"/>
      <c r="M53" s="115"/>
      <c r="N53" s="113"/>
      <c r="O53" s="113"/>
      <c r="P53" s="79"/>
    </row>
    <row r="54" spans="1:16" s="7" customFormat="1" ht="24.75" customHeight="1" outlineLevel="1" x14ac:dyDescent="0.25">
      <c r="A54" s="142">
        <v>7</v>
      </c>
      <c r="B54" s="120"/>
      <c r="C54" s="111"/>
      <c r="D54" s="119"/>
      <c r="E54" s="143"/>
      <c r="F54" s="143"/>
      <c r="G54" s="158" t="str">
        <f t="shared" si="3"/>
        <v/>
      </c>
      <c r="H54" s="120"/>
      <c r="I54" s="112"/>
      <c r="J54" s="112"/>
      <c r="K54" s="116"/>
      <c r="L54" s="113"/>
      <c r="M54" s="115"/>
      <c r="N54" s="113"/>
      <c r="O54" s="113"/>
      <c r="P54" s="79"/>
    </row>
    <row r="55" spans="1:16" s="7" customFormat="1" ht="24.75" customHeight="1" outlineLevel="1" x14ac:dyDescent="0.25">
      <c r="A55" s="142">
        <v>8</v>
      </c>
      <c r="B55" s="120"/>
      <c r="C55" s="111"/>
      <c r="D55" s="119"/>
      <c r="E55" s="143"/>
      <c r="F55" s="143"/>
      <c r="G55" s="158" t="str">
        <f t="shared" si="3"/>
        <v/>
      </c>
      <c r="H55" s="120"/>
      <c r="I55" s="112"/>
      <c r="J55" s="112"/>
      <c r="K55" s="116"/>
      <c r="L55" s="113"/>
      <c r="M55" s="115"/>
      <c r="N55" s="113"/>
      <c r="O55" s="113"/>
      <c r="P55" s="79"/>
    </row>
    <row r="56" spans="1:16" s="7" customFormat="1" ht="24.75" customHeight="1" outlineLevel="1" x14ac:dyDescent="0.25">
      <c r="A56" s="142">
        <v>9</v>
      </c>
      <c r="B56" s="120"/>
      <c r="C56" s="111"/>
      <c r="D56" s="119"/>
      <c r="E56" s="143"/>
      <c r="F56" s="143"/>
      <c r="G56" s="158" t="str">
        <f t="shared" si="3"/>
        <v/>
      </c>
      <c r="H56" s="120"/>
      <c r="I56" s="112"/>
      <c r="J56" s="112"/>
      <c r="K56" s="116"/>
      <c r="L56" s="113"/>
      <c r="M56" s="115"/>
      <c r="N56" s="113"/>
      <c r="O56" s="113"/>
      <c r="P56" s="79"/>
    </row>
    <row r="57" spans="1:16" s="7" customFormat="1" ht="24.75" customHeight="1" outlineLevel="1" x14ac:dyDescent="0.25">
      <c r="A57" s="142">
        <v>10</v>
      </c>
      <c r="B57" s="120"/>
      <c r="C57" s="65"/>
      <c r="D57" s="119"/>
      <c r="E57" s="143"/>
      <c r="F57" s="143"/>
      <c r="G57" s="158" t="str">
        <f t="shared" si="3"/>
        <v/>
      </c>
      <c r="H57" s="120"/>
      <c r="I57" s="63"/>
      <c r="J57" s="63"/>
      <c r="K57" s="121"/>
      <c r="L57" s="65"/>
      <c r="M57" s="115"/>
      <c r="N57" s="65"/>
      <c r="O57" s="65"/>
      <c r="P57" s="79"/>
    </row>
    <row r="58" spans="1:16" s="7" customFormat="1" ht="24.75" customHeight="1" outlineLevel="1" x14ac:dyDescent="0.25">
      <c r="A58" s="142">
        <v>11</v>
      </c>
      <c r="B58" s="120"/>
      <c r="C58" s="65"/>
      <c r="D58" s="119"/>
      <c r="E58" s="143"/>
      <c r="F58" s="143"/>
      <c r="G58" s="158" t="str">
        <f t="shared" si="3"/>
        <v/>
      </c>
      <c r="H58" s="120"/>
      <c r="I58" s="63"/>
      <c r="J58" s="63"/>
      <c r="K58" s="121"/>
      <c r="L58" s="65"/>
      <c r="M58" s="115"/>
      <c r="N58" s="65"/>
      <c r="O58" s="65"/>
      <c r="P58" s="79"/>
    </row>
    <row r="59" spans="1:16" s="7" customFormat="1" ht="24.75" customHeight="1" outlineLevel="1" x14ac:dyDescent="0.25">
      <c r="A59" s="142">
        <v>12</v>
      </c>
      <c r="B59" s="120"/>
      <c r="C59" s="65"/>
      <c r="D59" s="119"/>
      <c r="E59" s="143"/>
      <c r="F59" s="143"/>
      <c r="G59" s="158" t="str">
        <f t="shared" si="3"/>
        <v/>
      </c>
      <c r="H59" s="120"/>
      <c r="I59" s="63"/>
      <c r="J59" s="63"/>
      <c r="K59" s="121"/>
      <c r="L59" s="65"/>
      <c r="M59" s="115"/>
      <c r="N59" s="65"/>
      <c r="O59" s="65"/>
      <c r="P59" s="79"/>
    </row>
    <row r="60" spans="1:16" s="7" customFormat="1" ht="24.75" customHeight="1" outlineLevel="1" x14ac:dyDescent="0.25">
      <c r="A60" s="142">
        <v>13</v>
      </c>
      <c r="B60" s="120"/>
      <c r="C60" s="65"/>
      <c r="D60" s="119"/>
      <c r="E60" s="143"/>
      <c r="F60" s="143"/>
      <c r="G60" s="158" t="str">
        <f t="shared" si="3"/>
        <v/>
      </c>
      <c r="H60" s="120"/>
      <c r="I60" s="63"/>
      <c r="J60" s="63"/>
      <c r="K60" s="121"/>
      <c r="L60" s="65"/>
      <c r="M60" s="115"/>
      <c r="N60" s="65"/>
      <c r="O60" s="65"/>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115"/>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115"/>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115"/>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115"/>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115"/>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115"/>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115"/>
      <c r="N67" s="65"/>
      <c r="O67" s="65"/>
      <c r="P67" s="79"/>
    </row>
    <row r="68" spans="1:16" s="7" customFormat="1" ht="24.75" customHeight="1" outlineLevel="1" x14ac:dyDescent="0.25">
      <c r="A68" s="142">
        <v>21</v>
      </c>
      <c r="B68" s="120"/>
      <c r="C68" s="65"/>
      <c r="D68" s="119"/>
      <c r="E68" s="143"/>
      <c r="F68" s="143"/>
      <c r="G68" s="158" t="str">
        <f t="shared" si="3"/>
        <v/>
      </c>
      <c r="H68" s="120"/>
      <c r="I68" s="63"/>
      <c r="J68" s="63"/>
      <c r="K68" s="121"/>
      <c r="L68" s="65"/>
      <c r="M68" s="115"/>
      <c r="N68" s="65"/>
      <c r="O68" s="65"/>
      <c r="P68" s="79"/>
    </row>
    <row r="69" spans="1:16" s="7" customFormat="1" ht="24.75" customHeight="1" outlineLevel="1" x14ac:dyDescent="0.25">
      <c r="A69" s="142">
        <v>22</v>
      </c>
      <c r="B69" s="120"/>
      <c r="C69" s="65"/>
      <c r="D69" s="119"/>
      <c r="E69" s="143"/>
      <c r="F69" s="143"/>
      <c r="G69" s="158" t="str">
        <f t="shared" si="3"/>
        <v/>
      </c>
      <c r="H69" s="120"/>
      <c r="I69" s="63"/>
      <c r="J69" s="63"/>
      <c r="K69" s="121"/>
      <c r="L69" s="65"/>
      <c r="M69" s="115"/>
      <c r="N69" s="65"/>
      <c r="O69" s="65"/>
      <c r="P69" s="79"/>
    </row>
    <row r="70" spans="1:16" s="7" customFormat="1" ht="24.75" customHeight="1" outlineLevel="1" x14ac:dyDescent="0.25">
      <c r="A70" s="142">
        <v>23</v>
      </c>
      <c r="B70" s="120"/>
      <c r="C70" s="65"/>
      <c r="D70" s="119"/>
      <c r="E70" s="143"/>
      <c r="F70" s="143"/>
      <c r="G70" s="158" t="str">
        <f t="shared" si="3"/>
        <v/>
      </c>
      <c r="H70" s="120"/>
      <c r="I70" s="63"/>
      <c r="J70" s="63"/>
      <c r="K70" s="121"/>
      <c r="L70" s="65"/>
      <c r="M70" s="115"/>
      <c r="N70" s="65"/>
      <c r="O70" s="65"/>
      <c r="P70" s="79"/>
    </row>
    <row r="71" spans="1:16" s="7" customFormat="1" ht="24.75" customHeight="1" outlineLevel="1" x14ac:dyDescent="0.25">
      <c r="A71" s="142">
        <v>24</v>
      </c>
      <c r="B71" s="120"/>
      <c r="C71" s="65"/>
      <c r="D71" s="119"/>
      <c r="E71" s="143"/>
      <c r="F71" s="143"/>
      <c r="G71" s="158" t="str">
        <f t="shared" si="3"/>
        <v/>
      </c>
      <c r="H71" s="120"/>
      <c r="I71" s="63"/>
      <c r="J71" s="63"/>
      <c r="K71" s="121"/>
      <c r="L71" s="65"/>
      <c r="M71" s="115"/>
      <c r="N71" s="65"/>
      <c r="O71" s="65"/>
      <c r="P71" s="79"/>
    </row>
    <row r="72" spans="1:16" s="7" customFormat="1" ht="24.75" customHeight="1" outlineLevel="1" x14ac:dyDescent="0.25">
      <c r="A72" s="142">
        <v>25</v>
      </c>
      <c r="B72" s="120"/>
      <c r="C72" s="65"/>
      <c r="D72" s="119"/>
      <c r="E72" s="143"/>
      <c r="F72" s="143"/>
      <c r="G72" s="158" t="str">
        <f t="shared" si="3"/>
        <v/>
      </c>
      <c r="H72" s="120"/>
      <c r="I72" s="63"/>
      <c r="J72" s="63"/>
      <c r="K72" s="121"/>
      <c r="L72" s="65"/>
      <c r="M72" s="115"/>
      <c r="N72" s="65"/>
      <c r="O72" s="65"/>
      <c r="P72" s="79"/>
    </row>
    <row r="73" spans="1:16" s="7" customFormat="1" ht="24.75" customHeight="1" outlineLevel="1" x14ac:dyDescent="0.25">
      <c r="A73" s="142">
        <v>26</v>
      </c>
      <c r="B73" s="120"/>
      <c r="C73" s="65"/>
      <c r="D73" s="119"/>
      <c r="E73" s="143"/>
      <c r="F73" s="143"/>
      <c r="G73" s="158" t="str">
        <f t="shared" si="3"/>
        <v/>
      </c>
      <c r="H73" s="120"/>
      <c r="I73" s="63"/>
      <c r="J73" s="63"/>
      <c r="K73" s="121"/>
      <c r="L73" s="65"/>
      <c r="M73" s="115"/>
      <c r="N73" s="65"/>
      <c r="O73" s="65"/>
      <c r="P73" s="79"/>
    </row>
    <row r="74" spans="1:16" s="7" customFormat="1" ht="24.75" customHeight="1" outlineLevel="1" x14ac:dyDescent="0.25">
      <c r="A74" s="142">
        <v>27</v>
      </c>
      <c r="B74" s="120"/>
      <c r="C74" s="65"/>
      <c r="D74" s="119"/>
      <c r="E74" s="143"/>
      <c r="F74" s="143"/>
      <c r="G74" s="158" t="str">
        <f t="shared" si="3"/>
        <v/>
      </c>
      <c r="H74" s="120"/>
      <c r="I74" s="63"/>
      <c r="J74" s="63"/>
      <c r="K74" s="121"/>
      <c r="L74" s="65"/>
      <c r="M74" s="115"/>
      <c r="N74" s="65"/>
      <c r="O74" s="65"/>
      <c r="P74" s="79"/>
    </row>
    <row r="75" spans="1:16" s="7" customFormat="1" ht="24.75" customHeight="1" outlineLevel="1" x14ac:dyDescent="0.25">
      <c r="A75" s="142">
        <v>28</v>
      </c>
      <c r="B75" s="120"/>
      <c r="C75" s="65"/>
      <c r="D75" s="119"/>
      <c r="E75" s="143"/>
      <c r="F75" s="143"/>
      <c r="G75" s="158" t="str">
        <f t="shared" si="3"/>
        <v/>
      </c>
      <c r="H75" s="120"/>
      <c r="I75" s="63"/>
      <c r="J75" s="63"/>
      <c r="K75" s="121"/>
      <c r="L75" s="65"/>
      <c r="M75" s="115"/>
      <c r="N75" s="65"/>
      <c r="O75" s="65"/>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115"/>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115"/>
      <c r="N77" s="65"/>
      <c r="O77" s="65"/>
      <c r="P77" s="79"/>
    </row>
    <row r="78" spans="1:16" s="7" customFormat="1" ht="24.75" customHeight="1" outlineLevel="1" x14ac:dyDescent="0.25">
      <c r="A78" s="142">
        <v>31</v>
      </c>
      <c r="B78" s="120"/>
      <c r="C78" s="65"/>
      <c r="D78" s="119"/>
      <c r="E78" s="143"/>
      <c r="F78" s="143"/>
      <c r="G78" s="158" t="str">
        <f t="shared" si="3"/>
        <v/>
      </c>
      <c r="H78" s="120"/>
      <c r="I78" s="63"/>
      <c r="J78" s="63"/>
      <c r="K78" s="121"/>
      <c r="L78" s="65"/>
      <c r="M78" s="115"/>
      <c r="N78" s="65"/>
      <c r="O78" s="65"/>
      <c r="P78" s="79"/>
    </row>
    <row r="79" spans="1:16" s="7" customFormat="1" ht="24.75" customHeight="1" outlineLevel="1" x14ac:dyDescent="0.25">
      <c r="A79" s="142">
        <v>32</v>
      </c>
      <c r="B79" s="120"/>
      <c r="C79" s="65"/>
      <c r="D79" s="119"/>
      <c r="E79" s="143"/>
      <c r="F79" s="143"/>
      <c r="G79" s="158" t="str">
        <f t="shared" si="3"/>
        <v/>
      </c>
      <c r="H79" s="120"/>
      <c r="I79" s="63"/>
      <c r="J79" s="63"/>
      <c r="K79" s="121"/>
      <c r="L79" s="65"/>
      <c r="M79" s="115"/>
      <c r="N79" s="65"/>
      <c r="O79" s="65"/>
      <c r="P79" s="79"/>
    </row>
    <row r="80" spans="1:16" s="7" customFormat="1" ht="24.75" customHeight="1" outlineLevel="1" x14ac:dyDescent="0.25">
      <c r="A80" s="142">
        <v>33</v>
      </c>
      <c r="B80" s="120"/>
      <c r="C80" s="65"/>
      <c r="D80" s="119"/>
      <c r="E80" s="143"/>
      <c r="F80" s="143"/>
      <c r="G80" s="158" t="str">
        <f t="shared" si="3"/>
        <v/>
      </c>
      <c r="H80" s="120"/>
      <c r="I80" s="63"/>
      <c r="J80" s="63"/>
      <c r="K80" s="121"/>
      <c r="L80" s="65"/>
      <c r="M80" s="115"/>
      <c r="N80" s="65"/>
      <c r="O80" s="65"/>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115"/>
      <c r="N81" s="65"/>
      <c r="O81" s="65"/>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103222522.36</v>
      </c>
      <c r="F185" s="92"/>
      <c r="G185" s="93"/>
      <c r="H185" s="88"/>
      <c r="I185" s="90" t="s">
        <v>2627</v>
      </c>
      <c r="J185" s="164">
        <f>+SUM(M179:M183)</f>
        <v>0.02</v>
      </c>
      <c r="K185" s="234" t="s">
        <v>2628</v>
      </c>
      <c r="L185" s="234"/>
      <c r="M185" s="94">
        <f>+J185*(SUM(K20:K35))</f>
        <v>51611261.18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42355</v>
      </c>
      <c r="D193" s="5"/>
      <c r="E193" s="124">
        <v>2912</v>
      </c>
      <c r="F193" s="5"/>
      <c r="G193" s="5"/>
      <c r="H193" s="145" t="s">
        <v>2678</v>
      </c>
      <c r="J193" s="5"/>
      <c r="K193" s="125">
        <v>42707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2680</v>
      </c>
      <c r="J211" s="27" t="s">
        <v>2622</v>
      </c>
      <c r="K211" s="146" t="s">
        <v>2680</v>
      </c>
      <c r="L211" s="21"/>
      <c r="M211" s="21"/>
      <c r="N211" s="21"/>
      <c r="O211" s="8"/>
    </row>
    <row r="212" spans="1:15" x14ac:dyDescent="0.25">
      <c r="A212" s="9"/>
      <c r="B212" s="27" t="s">
        <v>2619</v>
      </c>
      <c r="C212" s="145" t="s">
        <v>2679</v>
      </c>
      <c r="D212" s="21"/>
      <c r="G212" s="27" t="s">
        <v>2621</v>
      </c>
      <c r="H212" s="146" t="s">
        <v>2681</v>
      </c>
      <c r="J212" s="27" t="s">
        <v>2623</v>
      </c>
      <c r="K212" s="145"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2020-12-29T17:50:14Z</cp:lastPrinted>
  <dcterms:created xsi:type="dcterms:W3CDTF">2020-10-14T21:57:42Z</dcterms:created>
  <dcterms:modified xsi:type="dcterms:W3CDTF">2020-12-29T22:27:37Z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