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ANTIOQU\Dignif\INV_2021-5-20000010.0\"/>
    </mc:Choice>
  </mc:AlternateContent>
  <xr:revisionPtr revIDLastSave="0" documentId="13_ncr:1_{7714EF72-2834-43D1-BC5C-1E1B981557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<sst xmlns="http://schemas.openxmlformats.org/spreadsheetml/2006/main" count="3046" uniqueCount="2692">
  <si>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</si>
  <si>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</si>
  <si>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</si>
  <si>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</si>
  <si>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</si>
  <si>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</si>
  <si>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</si>
  <si>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</si>
  <si>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</si>
  <si>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</si>
  <si>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</si>
  <si>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</si>
  <si>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</si>
  <si>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</si>
  <si>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</si>
  <si>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</si>
  <si>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</si>
  <si>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</si>
  <si>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</si>
  <si>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</si>
  <si>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</si>
  <si>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</si>
  <si>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</si>
  <si>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</si>
  <si>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</si>
  <si>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</si>
  <si>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</si>
  <si>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</si>
  <si>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</si>
  <si>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</si>
  <si>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</si>
  <si>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</si>
  <si>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</si>
  <si>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</si>
  <si>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</si>
  <si>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</si>
  <si>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</si>
  <si>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</si>
  <si>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</si>
  <si>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</si>
  <si>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</si>
  <si>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</si>
  <si>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</si>
  <si>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</si>
  <si>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</si>
  <si>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</si>
  <si>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</si>
  <si>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</si>
  <si>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</si>
  <si>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</si>
  <si>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</si>
  <si>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</si>
  <si>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</si>
  <si>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</si>
  <si>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</si>
  <si>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</si>
  <si>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</si>
  <si>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</si>
  <si>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</si>
  <si>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</si>
  <si>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</si>
  <si>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</si>
  <si>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</si>
  <si>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</si>
  <si>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</si>
  <si>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</si>
  <si>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</si>
  <si>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</si>
  <si>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</si>
  <si>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</si>
  <si>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</si>
  <si>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</si>
  <si>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</si>
  <si>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</si>
  <si>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</si>
  <si>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</si>
  <si>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</si>
  <si>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</si>
  <si>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</si>
  <si>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</si>
  <si>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</si>
  <si>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</si>
  <si>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</si>
  <si>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</si>
  <si>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</si>
  <si>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</si>
  <si>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</si>
  <si>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</si>
  <si>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</si>
  <si>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</si>
  <si>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</si>
  <si>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</si>
  <si>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</si>
  <si>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</si>
  <si>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</si>
  <si>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</si>
  <si>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</si>
  <si>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</si>
  <si>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</si>
  <si>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</si>
  <si>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</si>
  <si>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</si>
  <si>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</si>
  <si>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</si>
  <si>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</si>
  <si>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</si>
  <si>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</si>
  <si>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</si>
  <si>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</si>
  <si>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</si>
  <si>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</si>
  <si>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</si>
  <si>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</si>
  <si>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</si>
  <si>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</si>
  <si>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</si>
  <si>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</si>
  <si>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</si>
  <si>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</si>
  <si>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</si>
  <si>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</si>
  <si>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</si>
  <si>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</si>
  <si>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</si>
  <si>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</si>
  <si>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</si>
  <si>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</si>
  <si>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</si>
  <si>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</si>
  <si>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</si>
  <si>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</si>
  <si>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</si>
  <si>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</si>
  <si>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</si>
  <si>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</si>
  <si>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</si>
  <si>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</si>
  <si>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</si>
  <si>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</si>
  <si>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</si>
  <si>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</si>
  <si>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</si>
  <si>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</si>
  <si>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</si>
  <si>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</si>
  <si>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</si>
  <si>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</si>
  <si>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</si>
  <si>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</si>
  <si>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</si>
  <si>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</si>
  <si>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</si>
  <si>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</si>
  <si>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</si>
  <si>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</si>
  <si>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</si>
  <si>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</si>
  <si>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</si>
  <si>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</si>
  <si>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</si>
  <si>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</si>
  <si>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</si>
  <si>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</si>
  <si>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</si>
  <si>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</si>
  <si>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</si>
  <si>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</si>
  <si>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</si>
  <si>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</si>
  <si>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</si>
  <si>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</si>
  <si>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</si>
  <si>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</si>
  <si>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</si>
  <si>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</si>
  <si>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</si>
  <si>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</si>
  <si>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</si>
  <si>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</si>
  <si>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</si>
  <si>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</si>
  <si>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</si>
  <si>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</si>
  <si>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</si>
  <si>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</si>
  <si>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</si>
  <si>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</si>
  <si>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</si>
  <si>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</si>
  <si>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</si>
  <si>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</si>
  <si>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</si>
  <si>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</si>
  <si>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</si>
  <si>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</si>
  <si>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</si>
  <si>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</si>
  <si>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</si>
  <si>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</si>
  <si>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</si>
  <si>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</si>
  <si>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</si>
  <si>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</si>
  <si>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</si>
  <si>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</si>
  <si>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</si>
  <si>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</si>
  <si>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</si>
  <si>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</si>
  <si>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</si>
  <si>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</si>
  <si>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</si>
  <si>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</si>
  <si>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</si>
  <si>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</si>
  <si>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</si>
  <si>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</si>
  <si>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</si>
  <si>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</si>
  <si>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</si>
  <si>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</si>
  <si>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</si>
  <si>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</si>
  <si>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</si>
  <si>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</si>
  <si>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</si>
  <si>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</si>
  <si>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</si>
  <si>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</si>
  <si>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</si>
  <si>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</si>
  <si>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</si>
  <si>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</si>
  <si>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</si>
  <si>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</si>
  <si>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</si>
  <si>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</si>
  <si>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</si>
  <si>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</si>
  <si>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</si>
  <si>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</si>
  <si>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</si>
  <si>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</si>
  <si>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</si>
  <si>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</si>
  <si>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</si>
  <si>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</si>
  <si>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</si>
  <si>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</si>
  <si>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</si>
  <si>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</si>
  <si>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</si>
  <si>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</si>
  <si>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</si>
  <si>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</si>
  <si>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</si>
  <si>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</si>
  <si>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</si>
  <si>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</si>
  <si>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</si>
  <si>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</si>
  <si>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</si>
  <si>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</si>
  <si>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</si>
  <si>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</si>
  <si>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</si>
  <si>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</si>
  <si>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</si>
  <si>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</si>
  <si>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</si>
  <si>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</si>
  <si>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</si>
  <si>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</si>
  <si>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</si>
  <si>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</si>
  <si>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</si>
  <si>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</si>
  <si>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</si>
  <si>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</si>
  <si>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</si>
  <si>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</si>
  <si>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</si>
  <si>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</si>
  <si>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</si>
  <si>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</si>
  <si>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</si>
  <si>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</si>
  <si>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</si>
  <si>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</si>
  <si>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</si>
  <si>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</si>
  <si>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</si>
  <si>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</si>
  <si>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</si>
  <si>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</si>
  <si>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</si>
  <si>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</si>
  <si>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</si>
  <si>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</si>
  <si>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</si>
  <si>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</si>
  <si>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</si>
  <si>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</si>
  <si>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</si>
  <si>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</si>
  <si>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</si>
  <si>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</si>
  <si>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</si>
  <si>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</si>
  <si>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</si>
  <si>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</si>
  <si>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</si>
  <si>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</si>
  <si>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</si>
  <si>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</si>
  <si>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</si>
  <si>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</si>
  <si>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</si>
  <si>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</si>
  <si>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</si>
  <si>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</si>
  <si>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</si>
  <si>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</si>
  <si>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</si>
  <si>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</si>
  <si>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</si>
  <si>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</si>
  <si>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</si>
  <si>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</si>
  <si>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</si>
  <si>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</si>
  <si>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</si>
  <si>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</si>
  <si>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</si>
  <si>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</si>
  <si>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</si>
  <si>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</si>
  <si>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</si>
  <si>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</si>
  <si>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</si>
  <si>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</si>
  <si>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</si>
  <si>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</si>
  <si>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</si>
  <si>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</si>
  <si>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</si>
  <si>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</si>
  <si>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</si>
  <si>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</si>
  <si>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</si>
  <si>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</si>
  <si>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</si>
  <si>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</si>
  <si>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</si>
  <si>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</si>
  <si>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</si>
  <si>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</si>
  <si>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</si>
  <si>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</si>
  <si>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</si>
  <si>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</si>
  <si>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</si>
  <si>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</si>
  <si>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</si>
  <si>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</si>
  <si>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</si>
  <si>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</si>
  <si>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</si>
  <si>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</si>
  <si>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</si>
  <si>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</si>
  <si>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</si>
  <si>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</si>
  <si>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</si>
  <si>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</si>
  <si>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</si>
  <si>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</si>
  <si>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</si>
  <si>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</si>
  <si>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</si>
  <si>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</si>
  <si>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</si>
  <si>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</si>
  <si>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</si>
  <si>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</si>
  <si>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</si>
  <si>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</si>
  <si>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</si>
  <si>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</si>
  <si>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</si>
  <si>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</si>
  <si>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</si>
  <si>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</si>
  <si>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</si>
  <si>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</si>
  <si>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</si>
  <si>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</si>
  <si>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</si>
  <si>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</si>
  <si>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</si>
  <si>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</si>
  <si>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</si>
  <si>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</si>
  <si>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</si>
  <si>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</si>
  <si>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</si>
  <si>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</si>
  <si>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</si>
  <si>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</si>
  <si>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</si>
  <si>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</si>
  <si>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</si>
  <si>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</si>
  <si>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</si>
  <si>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</si>
  <si>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</si>
  <si>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</si>
  <si>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</si>
  <si>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</si>
  <si>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</si>
  <si>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</si>
  <si>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</si>
  <si>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</si>
  <si>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</si>
  <si>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</si>
  <si>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</si>
  <si>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</si>
  <si>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</si>
  <si>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</si>
  <si>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</si>
  <si>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</si>
  <si>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</si>
  <si>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</si>
  <si>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</si>
  <si>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</si>
  <si>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</si>
  <si>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</si>
  <si>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</si>
  <si>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</si>
  <si>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</si>
  <si>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</si>
  <si>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</si>
  <si>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</si>
  <si>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</si>
  <si>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</si>
  <si>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</si>
  <si>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</si>
  <si>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</si>
  <si>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</si>
  <si>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</si>
  <si>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</si>
  <si>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</si>
  <si>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</si>
  <si>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</si>
  <si>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</si>
  <si>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</si>
  <si>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</si>
  <si>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</si>
  <si>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</si>
  <si>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</si>
  <si>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</si>
  <si>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</si>
  <si>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</si>
  <si>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</si>
  <si>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</si>
  <si>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</si>
  <si>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</si>
  <si>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</si>
  <si>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</si>
  <si>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</si>
  <si>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</si>
  <si>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</si>
  <si>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</si>
  <si>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</si>
  <si>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</si>
  <si>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</si>
  <si>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</si>
  <si>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</si>
  <si>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</si>
  <si>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</si>
  <si>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</si>
  <si>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</si>
  <si>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</si>
  <si>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</si>
  <si>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</si>
  <si>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</si>
  <si>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</si>
  <si>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</si>
  <si>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</si>
  <si>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</si>
  <si>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</si>
  <si>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</si>
  <si>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</si>
  <si>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</si>
  <si>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</si>
  <si>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</si>
  <si>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</si>
  <si>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</si>
  <si>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</si>
  <si>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</si>
  <si>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</si>
  <si>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</si>
  <si>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</si>
  <si>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</si>
  <si>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</si>
  <si>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</si>
  <si>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</si>
  <si>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</si>
  <si>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</si>
  <si>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</si>
  <si>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</si>
  <si>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</si>
  <si>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</si>
  <si>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</si>
  <si>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</si>
  <si>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</si>
  <si>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</si>
  <si>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</si>
  <si>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</si>
  <si>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</si>
  <si>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</si>
  <si>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</si>
  <si>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</si>
  <si>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</si>
  <si>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</si>
  <si>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</si>
  <si>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</si>
  <si>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</si>
  <si>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</si>
  <si>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</si>
  <si>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</si>
  <si>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</si>
  <si>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</si>
  <si>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</si>
  <si>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</si>
  <si>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</si>
  <si>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</si>
  <si>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</si>
  <si>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</si>
  <si>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</si>
  <si>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</si>
  <si>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</si>
  <si>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</si>
  <si>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</si>
  <si>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</si>
  <si>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</si>
  <si>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</si>
  <si>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</si>
  <si>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</si>
  <si>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</si>
  <si>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</si>
  <si>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</si>
  <si>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</si>
  <si>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</si>
  <si>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</si>
  <si>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</si>
  <si>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</si>
  <si>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</si>
  <si>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</si>
  <si>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</si>
  <si>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</si>
  <si>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</si>
  <si>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</si>
  <si>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</si>
  <si>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</si>
  <si>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</si>
  <si>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</si>
  <si>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</si>
  <si>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</si>
  <si>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</si>
  <si>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</si>
  <si>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</si>
  <si>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</si>
  <si>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</si>
  <si>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</si>
  <si>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</si>
  <si>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</si>
  <si>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</si>
  <si>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</si>
  <si>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</si>
  <si>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</si>
  <si>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</si>
  <si>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</si>
  <si>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</si>
  <si>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</si>
  <si>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</si>
  <si>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</si>
  <si>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</si>
  <si>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</si>
  <si>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</si>
  <si>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</si>
  <si>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</si>
  <si>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</si>
  <si>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</si>
  <si>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</si>
  <si>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</si>
  <si>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</si>
  <si>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</si>
  <si>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</si>
  <si>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</si>
  <si>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</si>
  <si>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</si>
  <si>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</si>
  <si>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</si>
  <si>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</si>
  <si>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</si>
  <si>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</si>
  <si>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</si>
  <si>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</si>
  <si>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</si>
  <si>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</si>
  <si>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</si>
  <si>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</si>
  <si>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</si>
  <si>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</si>
  <si>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</si>
  <si>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</si>
  <si>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</si>
  <si>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</si>
  <si>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</si>
  <si>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</si>
  <si>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</si>
  <si>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</si>
  <si>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</si>
  <si>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</si>
  <si>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</si>
  <si>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</si>
  <si>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</si>
  <si>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</si>
  <si>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</si>
  <si>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</si>
  <si>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</si>
  <si>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</si>
  <si>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</si>
  <si>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</si>
  <si>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</si>
  <si>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</si>
  <si>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</si>
  <si>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</si>
  <si>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</si>
  <si>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</si>
  <si>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</si>
  <si>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</si>
  <si>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</si>
  <si>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</si>
  <si>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</si>
  <si>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</si>
  <si>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</si>
  <si>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</si>
  <si>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</si>
  <si>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</si>
  <si>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</si>
  <si>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</si>
  <si>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</si>
  <si>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</si>
  <si>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</si>
  <si>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</si>
  <si>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</si>
  <si>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</si>
  <si>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</si>
  <si>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</si>
  <si>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</si>
  <si>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</si>
  <si>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</si>
  <si>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</si>
  <si>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</si>
  <si>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</si>
  <si>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</si>
  <si>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</si>
  <si>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</si>
  <si>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</si>
  <si>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</si>
  <si>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</si>
  <si>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</si>
  <si>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</si>
  <si>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</si>
  <si>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</si>
  <si>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</si>
  <si>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</si>
  <si>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</si>
  <si>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</si>
  <si>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</si>
  <si>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</si>
  <si>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</si>
  <si>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</si>
  <si>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</si>
  <si>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</si>
  <si>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</si>
  <si>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</si>
  <si>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</si>
  <si>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</si>
  <si>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</si>
  <si>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</si>
  <si>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</si>
  <si>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</si>
  <si>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</si>
  <si>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</si>
  <si>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</si>
  <si>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</si>
  <si>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</si>
  <si>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</si>
  <si>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</si>
  <si>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</si>
  <si>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</si>
  <si>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</si>
  <si>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</si>
  <si>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</si>
  <si>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</si>
  <si>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</si>
  <si>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</si>
  <si>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</si>
  <si>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</si>
  <si>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</si>
  <si>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</si>
  <si>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</si>
  <si>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</si>
  <si>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</si>
  <si>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</si>
  <si>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</si>
  <si>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</si>
  <si>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</si>
  <si>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</si>
  <si>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</si>
  <si>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</si>
  <si>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</si>
  <si>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</si>
  <si>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</si>
  <si>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</si>
  <si>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</si>
  <si>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</si>
  <si>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</si>
  <si>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</si>
  <si>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</si>
  <si>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</si>
  <si>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</si>
  <si>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</si>
  <si>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</si>
  <si>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</si>
  <si>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</si>
  <si>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</si>
  <si>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</si>
  <si>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</si>
  <si>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</si>
  <si>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</si>
  <si>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</si>
  <si>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</si>
  <si>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</si>
  <si>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</si>
  <si>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</si>
  <si>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</si>
  <si>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</si>
  <si>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</si>
  <si>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</si>
  <si>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</si>
  <si>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</si>
  <si>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</si>
  <si>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</si>
  <si>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</si>
  <si>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</si>
  <si>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</si>
  <si>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</si>
  <si>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</si>
  <si>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</si>
  <si>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</si>
  <si>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</si>
  <si>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</si>
  <si>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</si>
  <si>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</si>
  <si>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</si>
  <si>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</si>
  <si>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</si>
  <si>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</si>
  <si>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</si>
  <si>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</si>
  <si>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</si>
  <si>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</si>
  <si>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</si>
  <si>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</si>
  <si>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</si>
  <si>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</si>
  <si>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</si>
  <si>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</si>
  <si>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</si>
  <si>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</si>
  <si>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</si>
  <si>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</si>
  <si>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</si>
  <si>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</si>
  <si>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</si>
  <si>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</si>
  <si>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</si>
  <si>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</si>
  <si>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</si>
  <si>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</si>
  <si>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</si>
  <si>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</si>
  <si>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</si>
  <si>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</si>
  <si>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</si>
  <si>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</si>
  <si>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</si>
  <si>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</si>
  <si>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</si>
  <si>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</si>
  <si>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</si>
  <si>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</si>
  <si>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</si>
  <si>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</si>
  <si>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</si>
  <si>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</si>
  <si>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</si>
  <si>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</si>
  <si>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</si>
  <si>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</si>
  <si>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</si>
  <si>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</si>
  <si>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</si>
  <si>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</si>
  <si>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</si>
  <si>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</si>
  <si>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</si>
  <si>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</si>
  <si>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</si>
  <si>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</si>
  <si>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</si>
  <si>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</si>
  <si>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</si>
  <si>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</si>
  <si>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</si>
  <si>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</si>
  <si>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</si>
  <si>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</si>
  <si>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</si>
  <si>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</si>
  <si>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</si>
  <si>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</si>
  <si>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</si>
  <si>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</si>
  <si>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</si>
  <si>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</si>
  <si>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</si>
  <si>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</si>
  <si>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</si>
  <si>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</si>
  <si>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</si>
  <si>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</si>
  <si>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</si>
  <si>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</si>
  <si>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</si>
  <si>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</si>
  <si>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</si>
  <si>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</si>
  <si>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</si>
  <si>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</si>
  <si>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</si>
  <si>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</si>
  <si>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</si>
  <si>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</si>
  <si>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</si>
  <si>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</si>
  <si>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</si>
  <si>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</si>
  <si>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</si>
  <si>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</si>
  <si>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</si>
  <si>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</si>
  <si>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</si>
  <si>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</si>
  <si>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</si>
  <si>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</si>
  <si>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</si>
  <si>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</si>
  <si>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</si>
  <si>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</si>
  <si>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</si>
  <si>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</si>
  <si>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</si>
  <si>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</si>
  <si>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</si>
  <si>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</si>
  <si>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</si>
  <si>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</si>
  <si>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</si>
  <si>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</si>
  <si>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</si>
  <si>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</si>
  <si>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</si>
  <si>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</si>
  <si>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</si>
  <si>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</si>
  <si>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</si>
  <si>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</si>
  <si>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</si>
  <si>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</si>
  <si>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</si>
  <si>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</si>
  <si>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</si>
  <si>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</si>
  <si>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</si>
  <si>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</si>
  <si>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</si>
  <si>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</si>
  <si>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</si>
  <si>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</si>
  <si>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</si>
  <si>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</si>
  <si>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</si>
  <si>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</si>
  <si>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</si>
  <si>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</si>
  <si>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</si>
  <si>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</si>
  <si>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</si>
  <si>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</si>
  <si>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</si>
  <si>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</si>
  <si>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</si>
  <si>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</si>
  <si>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</si>
  <si>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</si>
  <si>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</si>
  <si>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</si>
  <si>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</si>
  <si>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</si>
  <si>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</si>
  <si>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</si>
  <si>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</si>
  <si>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</si>
  <si>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</si>
  <si>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</si>
  <si>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</si>
  <si>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</si>
  <si>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</si>
  <si>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</si>
  <si>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</si>
  <si>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</si>
  <si>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</si>
  <si>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</si>
  <si>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</si>
  <si>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</si>
  <si>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</si>
  <si>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</si>
  <si>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</si>
  <si>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</si>
  <si>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</si>
  <si>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</si>
  <si>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</si>
  <si>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</si>
  <si>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</si>
  <si>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</si>
  <si>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</si>
  <si>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</si>
  <si>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</si>
  <si>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</si>
  <si>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</si>
  <si>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</si>
  <si>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</si>
  <si>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</si>
  <si>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</si>
  <si>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</si>
  <si>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</si>
  <si>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</si>
  <si>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</si>
  <si>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</si>
  <si>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</si>
  <si>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</si>
  <si>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</si>
  <si>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</si>
  <si>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</si>
  <si>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</si>
  <si>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</si>
  <si>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</si>
  <si>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</si>
  <si>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</si>
  <si>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</si>
  <si>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</si>
  <si>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</si>
  <si>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</si>
  <si>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</si>
  <si>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</si>
  <si>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</si>
  <si>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</si>
  <si>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</si>
  <si>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</si>
  <si>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</si>
  <si>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</si>
  <si>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</si>
  <si>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</si>
  <si>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</si>
  <si>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</si>
  <si>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</si>
  <si>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</si>
  <si>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</si>
  <si>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</si>
  <si>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</si>
  <si>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</si>
  <si>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</si>
  <si>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</si>
  <si>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</si>
  <si>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</si>
  <si>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</si>
  <si>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</si>
  <si>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</si>
  <si>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</si>
  <si>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</si>
  <si>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</si>
  <si>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</si>
  <si>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</si>
  <si>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</si>
  <si>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</si>
  <si>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</si>
  <si>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</si>
  <si>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</si>
  <si>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</si>
  <si>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</si>
  <si>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</si>
  <si>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</si>
  <si>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</si>
  <si>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</si>
  <si>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</si>
  <si>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</si>
  <si>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</si>
  <si>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</si>
  <si>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</si>
  <si>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</si>
  <si>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</si>
  <si>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</si>
  <si>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</si>
  <si>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</si>
  <si>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</si>
  <si>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</si>
  <si>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</si>
  <si>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</si>
  <si>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</si>
  <si>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</si>
  <si>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</si>
  <si>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</si>
  <si>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</si>
  <si>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</si>
  <si>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</si>
  <si>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</si>
  <si>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</si>
  <si>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</si>
  <si>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</si>
  <si>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</si>
  <si>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</si>
  <si>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</si>
  <si>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</si>
  <si>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</si>
  <si>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</si>
  <si>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</si>
  <si>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</si>
  <si>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</si>
  <si>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</si>
  <si>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</si>
  <si>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</si>
  <si>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</si>
  <si>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</si>
  <si>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</si>
  <si>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</si>
  <si>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</si>
  <si>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</si>
  <si>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</si>
  <si>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</si>
  <si>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</si>
  <si>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</si>
  <si>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</si>
  <si>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</si>
  <si>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</si>
  <si>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</si>
  <si>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</si>
  <si>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</si>
  <si>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</si>
  <si>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</si>
  <si>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</si>
  <si>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</si>
  <si>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</si>
  <si>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</si>
  <si>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</si>
  <si>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</si>
  <si>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</si>
  <si>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</si>
  <si>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</si>
  <si>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</si>
  <si>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</si>
  <si>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</si>
  <si>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</si>
  <si>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</si>
  <si>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</si>
  <si>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</si>
  <si>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</si>
  <si>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</si>
  <si>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</si>
  <si>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</si>
  <si>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</si>
  <si>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</si>
  <si>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</si>
  <si>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</si>
  <si>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</si>
  <si>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</si>
  <si>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</si>
  <si>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</si>
  <si>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</si>
  <si>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</si>
  <si>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</si>
  <si>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</si>
  <si>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</si>
  <si>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</si>
  <si>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</si>
  <si>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</si>
  <si>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</si>
  <si>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</si>
  <si>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</si>
  <si>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</si>
  <si>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</si>
  <si>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</si>
  <si>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</si>
  <si>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</si>
  <si>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</si>
  <si>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</si>
  <si>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</si>
  <si>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</si>
  <si>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</si>
  <si>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</si>
  <si>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</si>
  <si>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</si>
  <si>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</si>
  <si>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</si>
  <si>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</si>
  <si>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</si>
  <si>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</si>
  <si>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</si>
  <si>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</si>
  <si>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</si>
  <si>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</si>
  <si>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</si>
  <si>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</si>
  <si>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</si>
  <si>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</si>
  <si>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</si>
  <si>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</si>
  <si>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</si>
  <si>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</si>
  <si>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</si>
  <si>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</si>
  <si>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</si>
  <si>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</si>
  <si>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</si>
  <si>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</si>
  <si>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</si>
  <si>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</si>
  <si>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</si>
  <si>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</si>
  <si>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</si>
  <si>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</si>
  <si>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</si>
  <si>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</si>
  <si>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</si>
  <si>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</si>
  <si>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</si>
  <si>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</si>
  <si>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</si>
  <si>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</si>
  <si>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</si>
  <si>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</si>
  <si>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</si>
  <si>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</si>
  <si>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</si>
  <si>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</si>
  <si>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</si>
  <si>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</si>
  <si>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</si>
  <si>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</si>
  <si>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</si>
  <si>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</si>
  <si>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</si>
  <si>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</si>
  <si>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</si>
  <si>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</si>
  <si>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</si>
  <si>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</si>
  <si>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</si>
  <si>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</si>
  <si>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</si>
  <si>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</si>
  <si>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</si>
  <si>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</si>
  <si>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</si>
  <si>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</si>
  <si>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</si>
  <si>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</si>
  <si>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</si>
  <si>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</si>
  <si>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</si>
  <si>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</si>
  <si>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</si>
  <si>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</si>
  <si>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</si>
  <si>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</si>
  <si>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</si>
  <si>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</si>
  <si>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</si>
  <si>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</si>
  <si>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</si>
  <si>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</si>
  <si>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</si>
  <si>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</si>
  <si>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</si>
  <si>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</si>
  <si>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</si>
  <si>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</si>
  <si>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</si>
  <si>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</si>
  <si>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</si>
  <si>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</si>
  <si>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</si>
  <si>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</si>
  <si>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</si>
  <si>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</si>
  <si>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</si>
  <si>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</si>
  <si>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</si>
  <si>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</si>
  <si>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</si>
  <si>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</si>
  <si>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</si>
  <si>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</si>
  <si>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</si>
  <si>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</si>
  <si>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</si>
  <si>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</si>
  <si>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</si>
  <si>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</si>
  <si>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</si>
  <si>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</si>
  <si>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</si>
  <si>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</si>
  <si>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</si>
  <si>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</si>
  <si>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</si>
  <si>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</si>
  <si>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</si>
  <si>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</si>
  <si>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</si>
  <si>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</si>
  <si>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</si>
  <si>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</si>
  <si>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</si>
  <si>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</si>
  <si>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</si>
  <si>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</si>
  <si>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</si>
  <si>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</si>
  <si>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</si>
  <si>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</si>
  <si>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</si>
  <si>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</si>
  <si>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</si>
  <si>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</si>
  <si>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</si>
  <si>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</si>
  <si>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</si>
  <si>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</si>
  <si>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</si>
  <si>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</si>
  <si>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</si>
  <si>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</si>
  <si>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</si>
  <si>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</si>
  <si>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</si>
  <si>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</si>
  <si>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</si>
  <si>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</si>
  <si>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</si>
  <si>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</si>
  <si>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</si>
  <si>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</si>
  <si>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</si>
  <si>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</si>
  <si>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</si>
  <si>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</si>
  <si>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</si>
  <si>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</si>
  <si>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</si>
  <si>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</si>
  <si>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</si>
  <si>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</si>
  <si>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</si>
  <si>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</si>
  <si>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</si>
  <si>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</si>
  <si>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</si>
  <si>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</si>
  <si>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</si>
  <si>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</si>
  <si>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</si>
  <si>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</si>
  <si>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</si>
  <si>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</si>
  <si>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</si>
  <si>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</si>
  <si>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</si>
  <si>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</si>
  <si>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</si>
  <si>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</si>
  <si>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</si>
  <si>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</si>
  <si>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</si>
  <si>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</si>
  <si>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</si>
  <si>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</si>
  <si>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</si>
  <si>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</si>
  <si>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</si>
  <si>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</si>
  <si>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</si>
  <si>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</si>
  <si>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</si>
  <si>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</si>
  <si>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</si>
  <si>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</si>
  <si>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</si>
  <si>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</si>
  <si>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</si>
  <si>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</si>
  <si>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</si>
  <si>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</si>
  <si>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</si>
  <si>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</si>
  <si>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</si>
  <si>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</si>
  <si>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</si>
  <si>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</si>
  <si>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</si>
  <si>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</si>
  <si>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</si>
  <si>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</si>
  <si>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</si>
  <si>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</si>
  <si>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</si>
  <si>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</si>
  <si>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</si>
  <si>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</si>
  <si>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</si>
  <si>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</si>
  <si>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</si>
  <si>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</si>
  <si>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</si>
  <si>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</si>
  <si>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</si>
  <si>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</si>
  <si>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</si>
  <si>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</si>
  <si>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</si>
  <si>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</si>
  <si>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</si>
  <si>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</si>
  <si>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</si>
  <si>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</si>
  <si>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</si>
  <si>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</si>
  <si>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</si>
  <si>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</si>
  <si>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</si>
  <si>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</si>
  <si>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</si>
  <si>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</si>
  <si>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</si>
  <si>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</si>
  <si>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</si>
  <si>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</si>
  <si>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</si>
  <si>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</si>
  <si>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</si>
  <si>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</si>
  <si>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</si>
  <si>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</si>
  <si>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</si>
  <si>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</si>
  <si>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</si>
  <si>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</si>
  <si>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</si>
  <si>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</si>
  <si>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</si>
  <si>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</si>
  <si>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</si>
  <si>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</si>
  <si>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</si>
  <si>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</si>
  <si>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</si>
  <si>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</si>
  <si>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</si>
  <si>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</si>
  <si>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</si>
  <si>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</si>
  <si>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</si>
  <si>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</si>
  <si>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</si>
  <si>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</si>
  <si>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</si>
  <si>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</si>
  <si>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</si>
  <si>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</si>
  <si>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</si>
  <si>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</si>
  <si>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</si>
  <si>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</si>
  <si>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</si>
  <si>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</si>
  <si>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</si>
  <si>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</si>
  <si>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</si>
  <si>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</si>
  <si>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</si>
  <si>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</si>
  <si>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</si>
  <si>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</si>
  <si>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</si>
  <si>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</si>
  <si>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</si>
  <si>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</si>
  <si>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</si>
  <si>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</si>
  <si>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</si>
  <si>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</si>
  <si>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</si>
  <si>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</si>
  <si>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</si>
  <si>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</si>
  <si>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</si>
  <si>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</si>
  <si>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</si>
  <si>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</si>
  <si>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</si>
  <si>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</si>
  <si>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</si>
  <si>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</si>
  <si>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</si>
  <si>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</si>
  <si>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</si>
  <si>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</si>
  <si>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</si>
  <si>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</si>
  <si>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</si>
  <si>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</si>
  <si>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</si>
  <si>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</si>
  <si>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</si>
  <si>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</si>
  <si>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</si>
  <si>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</si>
  <si>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</si>
  <si>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</si>
  <si>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</si>
  <si>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</si>
  <si>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</si>
  <si>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</si>
  <si>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</si>
  <si>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</si>
  <si>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</si>
  <si>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</si>
  <si>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</si>
  <si>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</si>
  <si>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</si>
  <si>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</si>
  <si>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</si>
  <si>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</si>
  <si>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</si>
  <si>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</si>
  <si>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</si>
  <si>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</si>
  <si>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</si>
  <si>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</si>
  <si>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</si>
  <si>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</si>
  <si>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</si>
  <si>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</si>
  <si>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</si>
  <si>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</si>
  <si>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</si>
  <si>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</si>
  <si>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</si>
  <si>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</si>
  <si>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</si>
  <si>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</si>
  <si>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</si>
  <si>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</si>
  <si>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</si>
  <si>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</si>
  <si>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</si>
  <si>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</si>
  <si>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</si>
  <si>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</si>
  <si>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</si>
  <si>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</si>
  <si>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</si>
  <si>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</si>
  <si>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</si>
  <si>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</si>
  <si>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</si>
  <si>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</si>
  <si>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</si>
  <si>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</si>
  <si>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</si>
  <si>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</si>
  <si>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</si>
  <si>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</si>
  <si>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</si>
  <si>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</si>
  <si>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</si>
  <si>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</si>
  <si>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</si>
  <si>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</si>
  <si>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</si>
  <si>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</si>
  <si>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</si>
  <si>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</si>
  <si>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</si>
  <si>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</si>
  <si>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</si>
  <si>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</si>
  <si>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</si>
  <si>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</si>
  <si>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</si>
  <si>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</si>
  <si>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</si>
  <si>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</si>
  <si>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</si>
  <si>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</si>
  <si>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</si>
  <si>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</si>
  <si>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</si>
  <si>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</si>
  <si>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</si>
  <si>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</si>
  <si>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</si>
  <si>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</si>
  <si>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</si>
  <si>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</si>
  <si>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</si>
  <si>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</si>
  <si>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</si>
  <si>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</si>
  <si>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</si>
  <si>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</si>
  <si>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</si>
  <si>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</si>
  <si>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</si>
  <si>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</si>
  <si>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</si>
  <si>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</si>
  <si>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</si>
  <si>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</si>
  <si>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</si>
  <si>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</si>
  <si>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</si>
  <si>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</si>
  <si>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</si>
  <si>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</si>
  <si>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</si>
  <si>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</si>
  <si>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</si>
  <si>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</si>
  <si>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</si>
  <si>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</si>
  <si>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</si>
  <si>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</si>
  <si>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</si>
  <si>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</si>
  <si>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</si>
  <si>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</si>
  <si>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</si>
  <si>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</si>
  <si>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</si>
  <si>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</si>
  <si>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</si>
  <si>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</si>
  <si>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</si>
  <si>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</si>
  <si>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</si>
  <si>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</si>
  <si>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</si>
  <si>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</si>
  <si>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</si>
  <si>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</si>
  <si>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</si>
  <si>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</si>
  <si>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</si>
  <si>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</si>
  <si>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</si>
  <si>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</si>
  <si>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</si>
  <si>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</si>
  <si>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</si>
  <si>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</si>
  <si>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</si>
  <si>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</si>
  <si>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</si>
  <si>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</si>
  <si>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</si>
  <si>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</si>
  <si>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</si>
  <si>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</si>
  <si>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</si>
  <si>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</si>
  <si>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</si>
  <si>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</si>
  <si>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</si>
  <si>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</si>
  <si>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</si>
  <si>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</si>
  <si>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</si>
  <si>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</si>
  <si>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</si>
  <si>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</si>
  <si>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</si>
  <si>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</si>
  <si>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</si>
  <si>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</si>
  <si>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</si>
  <si>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</si>
  <si>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</si>
  <si>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</si>
  <si>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</si>
  <si>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</si>
  <si>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</si>
  <si>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</si>
  <si>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</si>
  <si>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</si>
  <si>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</si>
  <si>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</si>
  <si>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</si>
  <si>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</si>
  <si>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</si>
  <si>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</si>
  <si>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</si>
  <si>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</si>
  <si>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</si>
  <si>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</si>
  <si>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</si>
  <si>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</si>
  <si>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</si>
  <si>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</si>
  <si>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</si>
  <si>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</si>
  <si>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</si>
  <si>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</si>
  <si>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</si>
  <si>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</si>
  <si>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</si>
  <si>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</si>
  <si>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</si>
  <si>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</si>
  <si>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</si>
  <si>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</si>
  <si>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</si>
  <si>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</si>
  <si>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</si>
  <si>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</si>
  <si>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</si>
  <si>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</si>
  <si>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</si>
  <si>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</si>
  <si>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</si>
  <si>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</si>
  <si>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</si>
  <si>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</si>
  <si>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</si>
  <si>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</si>
  <si>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</si>
  <si>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</si>
  <si>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</si>
  <si>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</si>
  <si>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</si>
  <si>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</si>
  <si>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</si>
  <si>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</si>
  <si>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</si>
  <si>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</si>
  <si>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</si>
  <si>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</si>
  <si>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</si>
  <si>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</si>
  <si>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</si>
  <si>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</si>
  <si>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</si>
  <si>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</si>
  <si>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</si>
  <si>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</si>
  <si>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</si>
  <si>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</si>
  <si>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</si>
  <si>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</si>
  <si>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</si>
  <si>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</si>
  <si>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</si>
  <si>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</si>
  <si>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</si>
  <si>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</si>
  <si>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</si>
  <si>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</si>
  <si>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</si>
  <si>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</si>
  <si>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</si>
  <si>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</si>
  <si>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</si>
  <si>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</si>
  <si>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</si>
  <si>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</si>
  <si>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</si>
  <si>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</si>
  <si>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</si>
  <si>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</si>
  <si>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</si>
  <si>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</si>
  <si>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</si>
  <si>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</si>
  <si>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</si>
  <si>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</si>
  <si>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</si>
  <si>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</si>
  <si>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</si>
  <si>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</si>
  <si>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</si>
  <si>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</si>
  <si>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</si>
  <si>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</si>
  <si>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</si>
  <si>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</si>
  <si>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</si>
  <si>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</si>
  <si>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</si>
  <si>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</si>
  <si>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</si>
  <si>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</si>
  <si>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</si>
  <si>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</si>
  <si>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</si>
  <si>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</si>
  <si>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</si>
  <si>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</si>
  <si>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</si>
  <si>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</si>
  <si>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</si>
  <si>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</si>
  <si>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</si>
  <si>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</si>
  <si>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</si>
  <si>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</si>
  <si>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</si>
  <si>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</si>
  <si>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</si>
  <si>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</si>
  <si>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</si>
  <si>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</si>
  <si>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</si>
  <si>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</si>
  <si>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</si>
  <si>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</si>
  <si>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</si>
  <si>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</si>
  <si>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</si>
  <si>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</si>
  <si>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</si>
  <si>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</si>
  <si>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</si>
  <si>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</si>
  <si>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</si>
  <si>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</si>
  <si>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</si>
  <si>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</si>
  <si>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</si>
  <si>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</si>
  <si>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</si>
  <si>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</si>
  <si>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</si>
  <si>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</si>
  <si>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</si>
  <si>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</si>
  <si>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</si>
  <si>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</si>
  <si>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</si>
  <si>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</si>
  <si>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</si>
  <si>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</si>
  <si>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</si>
  <si>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</si>
  <si>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</si>
  <si>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</si>
  <si>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</si>
  <si>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</si>
  <si>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</si>
  <si>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</si>
  <si>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</si>
  <si>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</si>
  <si>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</si>
  <si>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</si>
  <si>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</si>
  <si>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</si>
  <si>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</si>
  <si>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</si>
  <si>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</si>
  <si>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</si>
  <si>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</si>
  <si>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</si>
  <si>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</si>
  <si>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</si>
  <si>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</si>
  <si>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</si>
  <si>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</si>
  <si>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</si>
  <si>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</si>
  <si>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</si>
  <si>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</si>
  <si>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</si>
  <si>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</si>
  <si>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</si>
  <si>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</si>
  <si>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</si>
  <si>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</si>
  <si>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</si>
  <si>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</si>
  <si>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</si>
  <si>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</si>
  <si>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</si>
  <si>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</si>
  <si>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</si>
  <si>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</si>
  <si>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</si>
  <si>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</si>
  <si>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</si>
  <si>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</si>
  <si>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</si>
  <si>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</si>
  <si>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</si>
  <si>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</si>
  <si>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</si>
  <si>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</si>
  <si>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</si>
  <si>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</si>
  <si>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</si>
  <si>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</si>
  <si>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</si>
  <si>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</si>
  <si>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</si>
  <si>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</si>
  <si>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</si>
  <si>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</si>
  <si>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</si>
  <si>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</si>
  <si>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</si>
  <si>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</si>
  <si>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</si>
  <si>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</si>
  <si>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</si>
  <si>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</si>
  <si>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</si>
  <si>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</si>
  <si>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</si>
  <si>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</si>
  <si>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</si>
  <si>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</si>
  <si>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</si>
  <si>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</si>
  <si>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</si>
  <si>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</si>
  <si>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</si>
  <si>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</si>
  <si>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</si>
  <si>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</si>
  <si>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</si>
  <si>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</si>
  <si>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</si>
  <si>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</si>
  <si>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</si>
  <si>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</si>
  <si>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</si>
  <si>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</si>
  <si>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</si>
  <si>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</si>
  <si>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</si>
  <si>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</si>
  <si>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</si>
  <si>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</si>
  <si>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</si>
  <si>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</si>
  <si>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</si>
  <si>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</si>
  <si>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</si>
  <si>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</si>
  <si>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</si>
  <si>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</si>
  <si>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</si>
  <si>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</si>
  <si>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</si>
  <si>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</si>
  <si>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</si>
  <si>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</si>
  <si>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</si>
  <si>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</si>
  <si>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</si>
  <si>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</si>
  <si>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</si>
  <si>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</si>
  <si>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</si>
  <si>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</si>
  <si>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</si>
  <si>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</si>
  <si>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</si>
  <si>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</si>
  <si>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</si>
  <si>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</si>
  <si>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</si>
  <si>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</si>
  <si>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</si>
  <si>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</si>
  <si>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</si>
  <si>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</si>
  <si>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</si>
  <si>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</si>
  <si>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</si>
  <si>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</si>
  <si>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</si>
  <si>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</si>
  <si>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</si>
  <si>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</si>
  <si>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</si>
  <si>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</si>
  <si>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</si>
  <si>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</si>
  <si>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</si>
  <si>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</si>
  <si>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</si>
  <si>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</si>
  <si>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</si>
  <si>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</si>
  <si>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</si>
  <si>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</si>
  <si>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</si>
  <si>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</si>
  <si>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</si>
  <si>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</si>
  <si>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</si>
  <si>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</si>
  <si>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</si>
  <si>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</si>
  <si>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</si>
  <si>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</si>
  <si>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</si>
  <si>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</si>
  <si>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</si>
  <si>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</si>
  <si>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</si>
  <si>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</si>
  <si>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</si>
  <si>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</si>
  <si>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</si>
  <si>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</si>
  <si>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</si>
  <si>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</si>
  <si>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</si>
  <si>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</si>
  <si>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</si>
  <si>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</si>
  <si>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</si>
  <si>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</si>
  <si>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</si>
  <si>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</si>
  <si>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</si>
  <si>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</si>
  <si>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</si>
  <si>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</si>
  <si>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</si>
  <si>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</si>
  <si>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</si>
  <si>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</si>
  <si>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</si>
  <si>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</si>
  <si>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</si>
  <si>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</si>
  <si>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</si>
  <si>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</si>
  <si>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</si>
  <si>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</si>
  <si>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</si>
  <si>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</si>
  <si>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</si>
  <si>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</si>
  <si>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</si>
  <si>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</si>
  <si>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</si>
  <si>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</si>
  <si>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</si>
  <si>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</si>
  <si>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</si>
  <si>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</si>
  <si>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</si>
  <si>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</si>
  <si>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</si>
  <si>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</si>
  <si>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</si>
  <si>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</si>
  <si>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</si>
  <si>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</si>
  <si>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</si>
  <si>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</si>
  <si>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</si>
  <si>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</si>
  <si>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</si>
  <si>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</si>
  <si>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</si>
  <si>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</si>
  <si>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</si>
  <si>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</si>
  <si>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</si>
  <si>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</si>
  <si>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</si>
  <si>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</si>
  <si>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</si>
  <si>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</si>
  <si>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</si>
  <si>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</si>
  <si>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</si>
  <si>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</si>
  <si>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</si>
  <si>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</si>
  <si>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</si>
  <si>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</si>
  <si>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</si>
  <si>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</si>
  <si>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</si>
  <si>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</si>
  <si>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</si>
  <si>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</si>
  <si>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</si>
  <si>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</si>
  <si>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</si>
  <si>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</si>
  <si>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</si>
  <si>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</si>
  <si>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</si>
  <si>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</si>
  <si>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</si>
  <si>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</si>
  <si>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</si>
  <si>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</si>
  <si>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</si>
  <si>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</si>
  <si>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</si>
  <si>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</si>
  <si>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</si>
  <si>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</si>
  <si>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</si>
  <si>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</si>
  <si>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</si>
  <si>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</si>
  <si>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</si>
  <si>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</si>
  <si>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</si>
  <si>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</si>
  <si>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</si>
  <si>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</si>
  <si>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</si>
  <si>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</si>
  <si>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</si>
  <si>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</si>
  <si>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</si>
  <si>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</si>
  <si>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</si>
  <si>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</si>
  <si>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</si>
  <si>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</si>
  <si>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</si>
  <si>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</si>
  <si>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</si>
  <si>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</si>
  <si>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</si>
  <si>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</si>
  <si>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</si>
  <si>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</si>
  <si>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</si>
  <si>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</si>
  <si>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</si>
  <si>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</si>
  <si>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</si>
  <si>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</si>
  <si>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</si>
  <si>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</si>
  <si>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</si>
  <si>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</si>
  <si>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</si>
  <si>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</si>
  <si>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</si>
  <si>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</si>
  <si>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</si>
  <si>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</si>
  <si>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</si>
  <si>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</si>
  <si>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</si>
  <si>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</si>
  <si>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</si>
  <si>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</si>
  <si>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</si>
  <si>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</si>
  <si>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</si>
  <si>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</si>
  <si>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</si>
  <si>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</si>
  <si>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</si>
  <si>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</si>
  <si>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</si>
  <si>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</si>
  <si>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</si>
  <si>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</si>
  <si>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</si>
  <si>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</si>
  <si>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</si>
  <si>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</si>
  <si>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</si>
  <si>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</si>
  <si>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</si>
  <si>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</si>
  <si>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</si>
  <si>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</si>
  <si>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</si>
  <si>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</si>
  <si>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</si>
  <si>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</si>
  <si>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</si>
  <si>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</si>
  <si>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</si>
  <si>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</si>
  <si>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</si>
  <si>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</si>
  <si>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</si>
  <si>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</si>
  <si>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</si>
  <si>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</si>
  <si>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</si>
  <si>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</si>
  <si>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</si>
  <si>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</si>
  <si>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</si>
  <si>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</si>
  <si>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</si>
  <si>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</si>
  <si>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</si>
  <si>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</si>
  <si>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</si>
  <si>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</si>
  <si>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</si>
  <si>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</si>
  <si>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</si>
  <si>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</si>
  <si>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</si>
  <si>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</si>
  <si>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</si>
  <si>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</si>
  <si>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</si>
  <si>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</si>
  <si>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</si>
  <si>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</si>
  <si>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</si>
  <si>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</si>
  <si>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</si>
  <si>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</si>
  <si>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</si>
  <si>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</si>
  <si>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</si>
  <si>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</si>
  <si>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</si>
  <si>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</si>
  <si>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</si>
  <si>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</si>
  <si>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</si>
  <si>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</si>
  <si>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</si>
  <si>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</si>
  <si>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</si>
  <si>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</si>
  <si>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</si>
  <si>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</si>
  <si>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</si>
  <si>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</si>
  <si>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</si>
  <si>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</si>
  <si>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</si>
  <si>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</si>
  <si>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</si>
  <si>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</si>
  <si>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</si>
  <si>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</si>
  <si>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</si>
  <si>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</si>
  <si>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</si>
  <si>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</si>
  <si>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</si>
  <si>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</si>
  <si>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</si>
  <si>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</si>
  <si>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</si>
  <si>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</si>
  <si>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</si>
  <si>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</si>
  <si>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</si>
  <si>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</si>
  <si>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</si>
  <si>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</si>
  <si>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</si>
  <si>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</si>
  <si>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</si>
  <si>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</si>
  <si>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</si>
  <si>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</si>
  <si>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</si>
  <si>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</si>
  <si>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</si>
  <si>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</si>
  <si>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</si>
  <si>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</si>
  <si>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</si>
  <si>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</si>
  <si>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</si>
  <si>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</si>
  <si>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</si>
  <si>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</si>
  <si>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</si>
  <si>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</si>
  <si>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</si>
  <si>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</si>
  <si>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</si>
  <si>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</si>
  <si>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</si>
  <si>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</si>
  <si>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</si>
  <si>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</si>
  <si>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</si>
  <si>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</si>
  <si>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</si>
  <si>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</si>
  <si>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</si>
  <si>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</si>
  <si>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</si>
  <si>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</si>
  <si>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</si>
  <si>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</si>
  <si>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</si>
  <si>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</si>
  <si>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</si>
  <si>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</si>
  <si>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</si>
  <si>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</si>
  <si>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</si>
  <si>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</si>
  <si>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</si>
  <si>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</si>
  <si>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</si>
  <si>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</si>
  <si>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</si>
  <si>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</si>
  <si>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</si>
  <si>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</si>
  <si>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</si>
  <si>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</si>
  <si>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</si>
  <si>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</si>
  <si>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</si>
  <si>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</si>
  <si>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</si>
  <si>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</si>
  <si>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</si>
  <si>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</si>
  <si>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</si>
  <si>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</si>
  <si>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</si>
  <si>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</si>
  <si>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</si>
  <si>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</si>
  <si>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</si>
  <si>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</si>
  <si>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</si>
  <si>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</si>
  <si>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</si>
  <si>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</si>
  <si>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</si>
  <si>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</si>
  <si>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</si>
  <si>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</si>
  <si>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</si>
  <si>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</si>
  <si>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</si>
  <si>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</si>
  <si>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</si>
  <si>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</si>
  <si>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</si>
  <si>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</si>
  <si>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</si>
  <si>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</si>
  <si>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</si>
  <si>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</si>
  <si>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</si>
  <si>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</si>
  <si>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</si>
  <si>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</si>
  <si>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</si>
  <si>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</si>
  <si>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</si>
  <si>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</si>
  <si>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</si>
  <si>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</si>
  <si>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</si>
  <si>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</si>
  <si>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</si>
  <si>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</si>
  <si>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</si>
  <si>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</si>
  <si>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</si>
  <si>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</si>
  <si>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</si>
  <si>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</si>
  <si>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</si>
  <si>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</si>
  <si>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</si>
  <si>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</si>
  <si>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</si>
  <si>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</si>
  <si>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</si>
  <si>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</si>
  <si>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</si>
  <si>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</si>
  <si>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</si>
  <si>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</si>
  <si>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</si>
  <si>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</si>
  <si>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</si>
  <si>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</si>
  <si>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</si>
  <si>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</si>
  <si>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</si>
  <si>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</si>
  <si>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</si>
  <si>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</si>
  <si>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</si>
  <si>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</si>
  <si>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</si>
  <si>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</si>
  <si>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</si>
  <si>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</si>
  <si>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</si>
  <si>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</si>
  <si>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</si>
  <si>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</si>
  <si>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</si>
  <si>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</si>
  <si>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</si>
  <si>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</si>
  <si>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</si>
  <si>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</si>
  <si>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</si>
  <si>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</si>
  <si>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</si>
  <si>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</si>
  <si>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</si>
  <si>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</si>
  <si>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</si>
  <si>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</si>
  <si>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</si>
  <si>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</si>
  <si>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</si>
  <si>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</si>
  <si>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</si>
  <si>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</si>
  <si>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</si>
  <si>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</si>
  <si>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</si>
  <si>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</si>
  <si>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</si>
  <si>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</si>
  <si>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</si>
  <si>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</si>
  <si>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</si>
  <si>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</si>
  <si>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</si>
  <si>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</si>
  <si>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</si>
  <si>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</si>
  <si>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</si>
  <si>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</si>
  <si>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</si>
  <si>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</si>
  <si>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</si>
  <si>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</si>
  <si>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</si>
  <si>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</si>
  <si>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</si>
  <si>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</si>
  <si>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</si>
  <si>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</si>
  <si>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</si>
  <si>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</si>
  <si>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</si>
  <si>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</si>
  <si>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</si>
  <si>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</si>
  <si>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</si>
  <si>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</si>
  <si>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</si>
  <si>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</si>
  <si>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</si>
  <si>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</si>
  <si>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</si>
  <si>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</si>
  <si>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</si>
  <si>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</si>
  <si>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</si>
  <si>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</si>
  <si>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</si>
  <si>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</si>
  <si>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</si>
  <si>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</si>
  <si>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</si>
  <si>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</si>
  <si>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</si>
  <si>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</si>
  <si>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</si>
  <si>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</si>
  <si>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</si>
  <si>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</si>
  <si>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</si>
  <si>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</si>
  <si>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</si>
  <si>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</si>
  <si>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</si>
  <si>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</si>
  <si>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</si>
  <si>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</si>
  <si>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</si>
  <si>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</si>
  <si>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</si>
  <si>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</si>
  <si>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</si>
  <si>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</si>
  <si>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</si>
  <si>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</si>
  <si>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</si>
  <si>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</si>
  <si>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</si>
  <si>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</si>
  <si>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</si>
  <si>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</si>
  <si>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</si>
  <si>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</si>
  <si>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</si>
  <si>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</si>
  <si>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</si>
  <si>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</si>
  <si>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</si>
  <si>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</si>
  <si>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</si>
  <si>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</si>
  <si>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</si>
  <si>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</si>
  <si>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</si>
  <si>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</si>
  <si>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</si>
  <si>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</si>
  <si>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</si>
  <si>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</si>
  <si>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</si>
  <si>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</si>
  <si>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</si>
  <si>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</si>
  <si>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</si>
  <si>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</si>
  <si>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</si>
  <si>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</si>
  <si>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</si>
  <si>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</si>
  <si>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</si>
  <si>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</si>
  <si>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</si>
  <si>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</si>
  <si>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</si>
  <si>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</si>
  <si>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</si>
  <si>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</si>
  <si>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</si>
  <si>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</si>
  <si>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</si>
  <si>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</si>
  <si>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</si>
  <si>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</si>
  <si>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</si>
  <si>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</si>
  <si>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</si>
  <si>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</si>
  <si>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</si>
  <si>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</si>
  <si>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</si>
  <si>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</si>
  <si>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</si>
  <si>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</si>
  <si>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</si>
  <si>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</si>
  <si>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</si>
  <si>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</si>
  <si>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</si>
  <si>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</si>
  <si>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</si>
  <si>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</si>
  <si>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</si>
  <si>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</si>
  <si>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</si>
  <si>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</si>
  <si>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</si>
  <si>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</si>
  <si>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</si>
  <si>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</si>
  <si>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</si>
  <si>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</si>
  <si>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</si>
  <si>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</si>
  <si>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</si>
  <si>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</si>
  <si>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</si>
  <si>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</si>
  <si>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</si>
  <si>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</si>
  <si>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</si>
  <si>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</si>
  <si>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</si>
  <si>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</si>
  <si>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</si>
  <si>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</si>
  <si>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</si>
  <si>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</si>
  <si>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</si>
  <si>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</si>
  <si>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</si>
  <si>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</si>
  <si>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</si>
  <si>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</si>
  <si>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</si>
  <si>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</si>
  <si>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</si>
  <si>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</si>
  <si>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</si>
  <si>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</si>
  <si>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</si>
  <si>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</si>
  <si>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</si>
  <si>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</si>
  <si>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</si>
  <si>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</si>
  <si>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</si>
  <si>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</si>
  <si>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</si>
  <si>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</si>
  <si>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</si>
  <si>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</si>
  <si>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</si>
  <si>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</si>
  <si>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</si>
  <si>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</si>
  <si>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</si>
  <si>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</si>
  <si>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</si>
  <si>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</si>
  <si>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</si>
  <si>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</si>
  <si>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</si>
  <si>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</si>
  <si>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</si>
  <si>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</si>
  <si>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</si>
  <si>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</si>
  <si>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</si>
  <si>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</si>
  <si>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</si>
  <si>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</si>
  <si>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</si>
  <si>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</si>
  <si>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</si>
  <si>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</si>
  <si>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</si>
  <si>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</si>
  <si>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</si>
  <si>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</si>
  <si>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</si>
  <si>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</si>
  <si>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</si>
  <si>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</si>
  <si>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</si>
  <si>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</si>
  <si>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</si>
  <si>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</si>
  <si>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</si>
  <si>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</si>
  <si>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</si>
  <si>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</si>
  <si>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</si>
  <si>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</si>
  <si>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</si>
  <si>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</si>
  <si>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</si>
  <si>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</si>
  <si>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</si>
  <si>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</si>
  <si>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</si>
  <si>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</si>
  <si>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</si>
  <si>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</si>
  <si>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</si>
  <si>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</si>
  <si>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</si>
  <si>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</si>
  <si>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</si>
  <si>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</si>
  <si>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</si>
  <si>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</si>
  <si>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</si>
  <si>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</si>
  <si>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</si>
  <si>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</si>
  <si>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</si>
  <si>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</si>
  <si>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</si>
  <si>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</si>
  <si>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</si>
  <si>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</si>
  <si>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</si>
  <si>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</si>
  <si>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</si>
  <si>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</si>
  <si>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</si>
  <si>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</si>
  <si>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</si>
  <si>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</si>
  <si>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</si>
  <si>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</si>
  <si>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</si>
  <si>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</si>
  <si>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</si>
  <si>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</si>
  <si>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</si>
  <si>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</si>
  <si>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</si>
  <si>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</si>
  <si>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</si>
  <si>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</si>
  <si>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</si>
  <si>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</si>
  <si>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</si>
  <si>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</si>
  <si>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</si>
  <si>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</si>
  <si>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</si>
  <si>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</si>
  <si>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</si>
  <si>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</si>
  <si>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</si>
  <si>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</si>
  <si>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</si>
  <si>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</si>
  <si>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</si>
  <si>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</si>
  <si>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</si>
  <si>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</si>
  <si>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</si>
  <si>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</si>
  <si>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</si>
  <si>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</si>
  <si>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</si>
  <si>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</si>
  <si>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</si>
  <si>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</si>
  <si>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</si>
  <si>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Antioquia</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</si>
  <si>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</si>
  <si>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</si>
  <si>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</si>
  <si>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</si>
  <si>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</si>
  <si>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</si>
  <si>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</si>
  <si>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</si>
  <si>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</si>
  <si>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</si>
  <si>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y recursos tecnicos, fisicos, administrativos y economicos entre las partes para atender integralmente a niños y niñas en primera infancia en el municipio de bello que tertenezcan a la poblacion en condiciones de vulnerabilidad, para prestar el servicio de atencion, educacion inicial y cuidado a niños y niñas menores de 5 años, o hasta su ingreso al grado de transicion, en el marco de la estrategia de atencion integral "de cero a siempre" centro de desarrollo infantil (cdi) modalidad institucional</t>
  </si>
  <si>
    <t>2021-5-20000010.0</t>
  </si>
  <si>
    <t>Gobernacion de antioquia</t>
  </si>
  <si>
    <t>Caicedo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</si>
</sst>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70" zoomScaleNormal="70" zoomScaleSheetLayoutView="40" zoomScalePageLayoutView="40" workbookViewId="0">
      <selection activeCell="A211" sqref="A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2689</v>
      </c>
      <c r="D15" s="35"/>
      <c r="E15" s="35"/>
      <c r="F15" s="5"/>
      <c r="G15" s="32" t="s">
        <v>1168</v>
      </c>
      <c r="H15" s="103" t="s">
        <v>36</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185"/>
      <c r="I20" s="147" t="s">
        <v>36</v>
      </c>
      <c r="J20" s="148" t="s">
        <v>63</v>
      </c>
      <c r="K20" s="149">
        <v>883213214</v>
      </c>
      <c r="L20" s="150">
        <v>44193</v>
      </c>
      <c r="M20" s="150">
        <v>44561</v>
      </c>
      <c r="N20" s="133">
        <f>+(M20-L20)/30</f>
        <v>12.266666666666667</v>
      </c>
      <c r="O20" s="136"/>
      <c r="U20" s="132"/>
      <c r="V20" s="105">
        <f ca="1">NOW()</f>
        <v>44193.794579166664</v>
      </c>
      <c r="W20" s="105">
        <f ca="1">NOW()</f>
        <v>44193.794579166664</v>
      </c>
    </row>
    <row r="21" spans="1:23" ht="30" customHeight="1" outlineLevel="1" x14ac:dyDescent="0.25">
      <c r="A21" s="9"/>
      <c r="B21" s="71"/>
      <c r="C21" s="5"/>
      <c r="D21" s="5"/>
      <c r="E21" s="5"/>
      <c r="F21" s="5"/>
      <c r="G21" s="5"/>
      <c r="H21" s="70"/>
      <c r="I21" s="147" t="s">
        <v>36</v>
      </c>
      <c r="J21" s="148" t="s">
        <v>77</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CORPORACIÓN DIGNIFICAR</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2687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2690</v>
      </c>
      <c r="C48" s="112" t="s">
        <v>2676</v>
      </c>
      <c r="D48" s="110">
        <v>4600005030</v>
      </c>
      <c r="E48" s="143">
        <v>42458</v>
      </c>
      <c r="F48" s="143">
        <v>42735</v>
      </c>
      <c r="G48" s="158">
        <f>IF(AND(E48&lt;&gt;"",F48&lt;&gt;""),((F48-E48)/30),"")</f>
        <v>9.2333333333333325</v>
      </c>
      <c r="H48" s="114" t="s">
        <v>2688</v>
      </c>
      <c r="I48" s="113" t="s">
        <v>2677</v>
      </c>
      <c r="J48" s="113" t="s">
        <v>2691</v>
      </c>
      <c r="K48" s="116">
        <v>937955760</v>
      </c>
      <c r="L48" s="115" t="s">
        <v>2678</v>
      </c>
      <c r="M48" s="117"/>
      <c r="N48" s="115" t="s">
        <v>27</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23"/>
      <c r="M49" s="117"/>
      <c r="N49" s="115"/>
      <c r="O49" s="123"/>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23"/>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23"/>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23"/>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23"/>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23"/>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23"/>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23"/>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123"/>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123"/>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2679</v>
      </c>
      <c r="E114" s="143">
        <v>44174</v>
      </c>
      <c r="F114" s="143">
        <v>44773</v>
      </c>
      <c r="G114" s="158">
        <f>IF(AND(E114&lt;&gt;"",F114&lt;&gt;""),((F114-E114)/30),"")</f>
        <v>19.966666666666665</v>
      </c>
      <c r="H114" s="121" t="s">
        <v>2682</v>
      </c>
      <c r="I114" s="120" t="s">
        <v>36</v>
      </c>
      <c r="J114" s="120" t="s">
        <v>51</v>
      </c>
      <c r="K114" s="122">
        <v>6062806440</v>
      </c>
      <c r="L114" s="100">
        <f>+IF(AND(K114&gt;0,O114="Ejecución"),(K114/877802)*Tabla28[[#This Row],[% participación]],IF(AND(K114&gt;0,O114&lt;&gt;"Ejecución"),"-",""))</f>
        <v>1381.3608171318817</v>
      </c>
      <c r="M114" s="123" t="s">
        <v>26</v>
      </c>
      <c r="N114" s="171">
        <v>0.2</v>
      </c>
      <c r="O114" s="160" t="s">
        <v>1150</v>
      </c>
      <c r="P114" s="78"/>
    </row>
    <row r="115" spans="1:16" s="6" customFormat="1" ht="24.75" customHeight="1" x14ac:dyDescent="0.25">
      <c r="A115" s="141">
        <v>2</v>
      </c>
      <c r="B115" s="159" t="s">
        <v>2664</v>
      </c>
      <c r="C115" s="161" t="s">
        <v>31</v>
      </c>
      <c r="D115" s="120" t="s">
        <v>2680</v>
      </c>
      <c r="E115" s="143">
        <v>44174</v>
      </c>
      <c r="F115" s="143">
        <v>44773</v>
      </c>
      <c r="G115" s="158">
        <f t="shared" ref="G115:G116" si="4">IF(AND(E115&lt;&gt;"",F115&lt;&gt;""),((F115-E115)/30),"")</f>
        <v>19.966666666666665</v>
      </c>
      <c r="H115" s="64" t="s">
        <v>2682</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2681</v>
      </c>
      <c r="E116" s="143">
        <v>44175</v>
      </c>
      <c r="F116" s="143">
        <v>44773</v>
      </c>
      <c r="G116" s="158">
        <f t="shared" si="4"/>
        <v>19.933333333333334</v>
      </c>
      <c r="H116" s="64" t="s">
        <v>2682</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0.01</v>
      </c>
      <c r="G179" s="163">
        <f>IF(F179&gt;0,SUM(E179+F179),"")</f>
        <v>0.03</v>
      </c>
      <c r="H179" s="5"/>
      <c r="I179" s="220" t="s">
        <v>2670</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26496396.419999998</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75">
        <v>42152</v>
      </c>
      <c r="D193" s="5"/>
      <c r="E193" s="124">
        <v>1304</v>
      </c>
      <c r="F193" s="5"/>
      <c r="G193" s="5"/>
      <c r="H193" s="145" t="s">
        <v>2683</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2684</v>
      </c>
      <c r="L211" s="21"/>
      <c r="M211" s="21"/>
      <c r="N211" s="21"/>
      <c r="O211" s="8"/>
    </row>
    <row r="212" spans="1:15" x14ac:dyDescent="0.25">
      <c r="A212" s="9"/>
      <c r="B212" s="27" t="s">
        <v>2619</v>
      </c>
      <c r="C212" s="145" t="s">
        <v>2683</v>
      </c>
      <c r="D212" s="21"/>
      <c r="G212" s="27" t="s">
        <v>2621</v>
      </c>
      <c r="H212" s="146" t="s">
        <v>2685</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2020-12-29T00:05:01Z</cp:lastPrinted>
  <dcterms:created xsi:type="dcterms:W3CDTF">2020-10-14T21:57:42Z</dcterms:created>
  <dcterms:modified xsi:type="dcterms:W3CDTF">2020-12-29T00:07:51Z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