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Santiago\Documents\Propuestas 2020 para ofertar\ICBF\13_Trece_Integralidad\Respt_a invit_ ANTIOQU\Dignif\INV_2021-5-05003952020\"/>
    </mc:Choice>
  </mc:AlternateContent>
  <xr:revisionPtr revIDLastSave="0" documentId="8_{25CEBE2D-B209-4BF5-8A81-91DCE034890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<sst xmlns="http://schemas.openxmlformats.org/spreadsheetml/2006/main" count="3124" uniqueCount="2702">
  <si>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</si>
  <si>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</si>
  <si>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</si>
  <si>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</si>
  <si>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</si>
  <si>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</si>
  <si>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</si>
  <si>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</si>
  <si>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</si>
  <si>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</si>
  <si>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</si>
  <si>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</si>
  <si>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</si>
  <si>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</si>
  <si>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</si>
  <si>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</si>
  <si>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</si>
  <si>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</si>
  <si>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</si>
  <si>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</si>
  <si>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</si>
  <si>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</si>
  <si>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</si>
  <si>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</si>
  <si>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</si>
  <si>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</si>
  <si>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</si>
  <si>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</si>
  <si>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</si>
  <si>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</si>
  <si>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</si>
  <si>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</si>
  <si>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</si>
  <si>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</si>
  <si>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</si>
  <si>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</si>
  <si>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</si>
  <si>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</si>
  <si>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</si>
  <si>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</si>
  <si>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</si>
  <si>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</si>
  <si>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</si>
  <si>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</si>
  <si>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</si>
  <si>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</si>
  <si>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</si>
  <si>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</si>
  <si>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</si>
  <si>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</si>
  <si>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</si>
  <si>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</si>
  <si>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</si>
  <si>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</si>
  <si>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</si>
  <si>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</si>
  <si>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</si>
  <si>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</si>
  <si>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</si>
  <si>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</si>
  <si>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</si>
  <si>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</si>
  <si>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</si>
  <si>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</si>
  <si>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</si>
  <si>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</si>
  <si>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</si>
  <si>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</si>
  <si>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</si>
  <si>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</si>
  <si>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</si>
  <si>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</si>
  <si>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</si>
  <si>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</si>
  <si>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</si>
  <si>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</si>
  <si>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</si>
  <si>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</si>
  <si>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</si>
  <si>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</si>
  <si>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</si>
  <si>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</si>
  <si>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</si>
  <si>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</si>
  <si>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</si>
  <si>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</si>
  <si>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</si>
  <si>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</si>
  <si>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</si>
  <si>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</si>
  <si>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</si>
  <si>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</si>
  <si>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</si>
  <si>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</si>
  <si>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</si>
  <si>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</si>
  <si>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</si>
  <si>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</si>
  <si>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</si>
  <si>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</si>
  <si>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</si>
  <si>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</si>
  <si>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</si>
  <si>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</si>
  <si>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</si>
  <si>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</si>
  <si>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</si>
  <si>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</si>
  <si>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</si>
  <si>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</si>
  <si>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</si>
  <si>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</si>
  <si>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</si>
  <si>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</si>
  <si>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</si>
  <si>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</si>
  <si>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</si>
  <si>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</si>
  <si>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</si>
  <si>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</si>
  <si>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</si>
  <si>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</si>
  <si>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</si>
  <si>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</si>
  <si>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</si>
  <si>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</si>
  <si>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</si>
  <si>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</si>
  <si>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</si>
  <si>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</si>
  <si>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</si>
  <si>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</si>
  <si>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</si>
  <si>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</si>
  <si>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</si>
  <si>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</si>
  <si>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</si>
  <si>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</si>
  <si>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</si>
  <si>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</si>
  <si>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</si>
  <si>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</si>
  <si>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</si>
  <si>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</si>
  <si>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</si>
  <si>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</si>
  <si>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</si>
  <si>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</si>
  <si>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</si>
  <si>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</si>
  <si>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</si>
  <si>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</si>
  <si>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</si>
  <si>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</si>
  <si>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</si>
  <si>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</si>
  <si>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</si>
  <si>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</si>
  <si>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</si>
  <si>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</si>
  <si>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</si>
  <si>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</si>
  <si>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</si>
  <si>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</si>
  <si>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</si>
  <si>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</si>
  <si>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</si>
  <si>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</si>
  <si>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</si>
  <si>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</si>
  <si>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</si>
  <si>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</si>
  <si>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</si>
  <si>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</si>
  <si>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</si>
  <si>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</si>
  <si>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</si>
  <si>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</si>
  <si>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</si>
  <si>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</si>
  <si>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</si>
  <si>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</si>
  <si>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</si>
  <si>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</si>
  <si>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</si>
  <si>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</si>
  <si>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</si>
  <si>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</si>
  <si>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</si>
  <si>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</si>
  <si>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</si>
  <si>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</si>
  <si>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</si>
  <si>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</si>
  <si>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</si>
  <si>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</si>
  <si>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</si>
  <si>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</si>
  <si>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</si>
  <si>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</si>
  <si>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</si>
  <si>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</si>
  <si>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</si>
  <si>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</si>
  <si>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</si>
  <si>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</si>
  <si>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</si>
  <si>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</si>
  <si>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</si>
  <si>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</si>
  <si>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</si>
  <si>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</si>
  <si>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</si>
  <si>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</si>
  <si>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</si>
  <si>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</si>
  <si>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</si>
  <si>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</si>
  <si>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</si>
  <si>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</si>
  <si>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</si>
  <si>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</si>
  <si>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</si>
  <si>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</si>
  <si>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</si>
  <si>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</si>
  <si>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</si>
  <si>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</si>
  <si>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</si>
  <si>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</si>
  <si>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</si>
  <si>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</si>
  <si>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</si>
  <si>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</si>
  <si>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</si>
  <si>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</si>
  <si>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</si>
  <si>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</si>
  <si>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</si>
  <si>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</si>
  <si>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</si>
  <si>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</si>
  <si>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</si>
  <si>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</si>
  <si>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</si>
  <si>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</si>
  <si>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</si>
  <si>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</si>
  <si>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</si>
  <si>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</si>
  <si>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</si>
  <si>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</si>
  <si>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</si>
  <si>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</si>
  <si>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</si>
  <si>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</si>
  <si>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</si>
  <si>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</si>
  <si>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</si>
  <si>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</si>
  <si>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</si>
  <si>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</si>
  <si>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</si>
  <si>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</si>
  <si>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</si>
  <si>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</si>
  <si>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</si>
  <si>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</si>
  <si>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</si>
  <si>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</si>
  <si>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</si>
  <si>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</si>
  <si>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</si>
  <si>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</si>
  <si>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</si>
  <si>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</si>
  <si>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</si>
  <si>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</si>
  <si>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</si>
  <si>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</si>
  <si>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</si>
  <si>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</si>
  <si>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</si>
  <si>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</si>
  <si>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</si>
  <si>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</si>
  <si>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</si>
  <si>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</si>
  <si>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</si>
  <si>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</si>
  <si>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</si>
  <si>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</si>
  <si>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</si>
  <si>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</si>
  <si>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</si>
  <si>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</si>
  <si>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</si>
  <si>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</si>
  <si>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</si>
  <si>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</si>
  <si>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</si>
  <si>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</si>
  <si>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</si>
  <si>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</si>
  <si>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</si>
  <si>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</si>
  <si>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</si>
  <si>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</si>
  <si>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</si>
  <si>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</si>
  <si>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</si>
  <si>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</si>
  <si>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</si>
  <si>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</si>
  <si>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</si>
  <si>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</si>
  <si>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</si>
  <si>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</si>
  <si>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</si>
  <si>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</si>
  <si>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</si>
  <si>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</si>
  <si>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</si>
  <si>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</si>
  <si>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</si>
  <si>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</si>
  <si>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</si>
  <si>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</si>
  <si>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</si>
  <si>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</si>
  <si>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</si>
  <si>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</si>
  <si>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</si>
  <si>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</si>
  <si>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</si>
  <si>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</si>
  <si>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</si>
  <si>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</si>
  <si>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</si>
  <si>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</si>
  <si>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</si>
  <si>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</si>
  <si>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</si>
  <si>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</si>
  <si>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</si>
  <si>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</si>
  <si>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</si>
  <si>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</si>
  <si>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</si>
  <si>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</si>
  <si>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</si>
  <si>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</si>
  <si>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</si>
  <si>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</si>
  <si>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</si>
  <si>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</si>
  <si>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</si>
  <si>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</si>
  <si>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</si>
  <si>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</si>
  <si>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</si>
  <si>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</si>
  <si>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</si>
  <si>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</si>
  <si>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</si>
  <si>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</si>
  <si>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</si>
  <si>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</si>
  <si>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</si>
  <si>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</si>
  <si>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</si>
  <si>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</si>
  <si>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</si>
  <si>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</si>
  <si>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</si>
  <si>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</si>
  <si>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</si>
  <si>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</si>
  <si>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</si>
  <si>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</si>
  <si>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</si>
  <si>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</si>
  <si>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</si>
  <si>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</si>
  <si>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</si>
  <si>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</si>
  <si>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</si>
  <si>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</si>
  <si>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</si>
  <si>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</si>
  <si>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</si>
  <si>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</si>
  <si>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</si>
  <si>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</si>
  <si>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</si>
  <si>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</si>
  <si>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</si>
  <si>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</si>
  <si>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</si>
  <si>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</si>
  <si>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</si>
  <si>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</si>
  <si>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</si>
  <si>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</si>
  <si>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</si>
  <si>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</si>
  <si>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</si>
  <si>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</si>
  <si>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</si>
  <si>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</si>
  <si>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</si>
  <si>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</si>
  <si>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</si>
  <si>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</si>
  <si>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</si>
  <si>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</si>
  <si>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</si>
  <si>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</si>
  <si>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</si>
  <si>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</si>
  <si>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</si>
  <si>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</si>
  <si>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</si>
  <si>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</si>
  <si>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</si>
  <si>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</si>
  <si>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</si>
  <si>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</si>
  <si>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</si>
  <si>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</si>
  <si>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</si>
  <si>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</si>
  <si>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</si>
  <si>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</si>
  <si>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</si>
  <si>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</si>
  <si>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</si>
  <si>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</si>
  <si>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</si>
  <si>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</si>
  <si>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</si>
  <si>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</si>
  <si>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</si>
  <si>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</si>
  <si>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</si>
  <si>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</si>
  <si>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</si>
  <si>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</si>
  <si>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</si>
  <si>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</si>
  <si>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</si>
  <si>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</si>
  <si>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</si>
  <si>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</si>
  <si>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</si>
  <si>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</si>
  <si>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</si>
  <si>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</si>
  <si>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</si>
  <si>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</si>
  <si>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</si>
  <si>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</si>
  <si>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</si>
  <si>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</si>
  <si>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</si>
  <si>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</si>
  <si>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</si>
  <si>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</si>
  <si>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</si>
  <si>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</si>
  <si>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</si>
  <si>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</si>
  <si>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</si>
  <si>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</si>
  <si>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</si>
  <si>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</si>
  <si>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</si>
  <si>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</si>
  <si>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</si>
  <si>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</si>
  <si>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</si>
  <si>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</si>
  <si>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</si>
  <si>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</si>
  <si>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</si>
  <si>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</si>
  <si>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</si>
  <si>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</si>
  <si>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</si>
  <si>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</si>
  <si>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</si>
  <si>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</si>
  <si>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</si>
  <si>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</si>
  <si>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</si>
  <si>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</si>
  <si>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</si>
  <si>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</si>
  <si>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</si>
  <si>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</si>
  <si>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</si>
  <si>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</si>
  <si>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</si>
  <si>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</si>
  <si>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</si>
  <si>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</si>
  <si>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</si>
  <si>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</si>
  <si>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</si>
  <si>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</si>
  <si>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</si>
  <si>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</si>
  <si>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</si>
  <si>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</si>
  <si>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</si>
  <si>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</si>
  <si>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</si>
  <si>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</si>
  <si>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</si>
  <si>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</si>
  <si>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</si>
  <si>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</si>
  <si>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</si>
  <si>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</si>
  <si>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</si>
  <si>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</si>
  <si>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</si>
  <si>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</si>
  <si>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</si>
  <si>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</si>
  <si>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</si>
  <si>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</si>
  <si>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</si>
  <si>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</si>
  <si>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</si>
  <si>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</si>
  <si>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</si>
  <si>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</si>
  <si>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</si>
  <si>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</si>
  <si>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</si>
  <si>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</si>
  <si>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</si>
  <si>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</si>
  <si>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</si>
  <si>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</si>
  <si>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</si>
  <si>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</si>
  <si>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</si>
  <si>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</si>
  <si>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</si>
  <si>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</si>
  <si>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</si>
  <si>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</si>
  <si>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</si>
  <si>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</si>
  <si>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</si>
  <si>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</si>
  <si>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</si>
  <si>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</si>
  <si>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</si>
  <si>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</si>
  <si>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</si>
  <si>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</si>
  <si>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</si>
  <si>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</si>
  <si>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</si>
  <si>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</si>
  <si>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</si>
  <si>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</si>
  <si>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</si>
  <si>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</si>
  <si>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</si>
  <si>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</si>
  <si>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</si>
  <si>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</si>
  <si>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</si>
  <si>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</si>
  <si>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</si>
  <si>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</si>
  <si>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</si>
  <si>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</si>
  <si>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</si>
  <si>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</si>
  <si>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</si>
  <si>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</si>
  <si>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</si>
  <si>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</si>
  <si>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</si>
  <si>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</si>
  <si>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</si>
  <si>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</si>
  <si>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</si>
  <si>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</si>
  <si>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</si>
  <si>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</si>
  <si>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</si>
  <si>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</si>
  <si>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</si>
  <si>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</si>
  <si>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</si>
  <si>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</si>
  <si>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</si>
  <si>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</si>
  <si>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</si>
  <si>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</si>
  <si>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</si>
  <si>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</si>
  <si>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</si>
  <si>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</si>
  <si>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</si>
  <si>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</si>
  <si>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</si>
  <si>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</si>
  <si>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</si>
  <si>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</si>
  <si>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</si>
  <si>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</si>
  <si>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</si>
  <si>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</si>
  <si>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</si>
  <si>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</si>
  <si>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</si>
  <si>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</si>
  <si>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</si>
  <si>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</si>
  <si>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</si>
  <si>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</si>
  <si>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</si>
  <si>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</si>
  <si>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</si>
  <si>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</si>
  <si>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</si>
  <si>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</si>
  <si>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</si>
  <si>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</si>
  <si>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</si>
  <si>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</si>
  <si>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</si>
  <si>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</si>
  <si>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</si>
  <si>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</si>
  <si>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</si>
  <si>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</si>
  <si>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</si>
  <si>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</si>
  <si>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</si>
  <si>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</si>
  <si>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</si>
  <si>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</si>
  <si>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</si>
  <si>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</si>
  <si>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</si>
  <si>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</si>
  <si>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</si>
  <si>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</si>
  <si>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</si>
  <si>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</si>
  <si>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</si>
  <si>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</si>
  <si>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</si>
  <si>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</si>
  <si>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</si>
  <si>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</si>
  <si>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</si>
  <si>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</si>
  <si>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</si>
  <si>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</si>
  <si>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</si>
  <si>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</si>
  <si>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</si>
  <si>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</si>
  <si>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</si>
  <si>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</si>
  <si>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</si>
  <si>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</si>
  <si>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</si>
  <si>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</si>
  <si>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</si>
  <si>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</si>
  <si>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</si>
  <si>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</si>
  <si>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</si>
  <si>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</si>
  <si>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</si>
  <si>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</si>
  <si>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</si>
  <si>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</si>
  <si>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</si>
  <si>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</si>
  <si>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</si>
  <si>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</si>
  <si>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</si>
  <si>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</si>
  <si>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</si>
  <si>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</si>
  <si>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</si>
  <si>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</si>
  <si>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</si>
  <si>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</si>
  <si>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</si>
  <si>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</si>
  <si>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</si>
  <si>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</si>
  <si>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</si>
  <si>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</si>
  <si>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</si>
  <si>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</si>
  <si>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</si>
  <si>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</si>
  <si>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</si>
  <si>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</si>
  <si>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</si>
  <si>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</si>
  <si>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</si>
  <si>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</si>
  <si>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</si>
  <si>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</si>
  <si>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</si>
  <si>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</si>
  <si>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</si>
  <si>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</si>
  <si>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</si>
  <si>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</si>
  <si>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</si>
  <si>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</si>
  <si>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</si>
  <si>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</si>
  <si>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</si>
  <si>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</si>
  <si>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</si>
  <si>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</si>
  <si>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</si>
  <si>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</si>
  <si>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</si>
  <si>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</si>
  <si>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</si>
  <si>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</si>
  <si>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</si>
  <si>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</si>
  <si>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</si>
  <si>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</si>
  <si>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</si>
  <si>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</si>
  <si>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</si>
  <si>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</si>
  <si>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</si>
  <si>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</si>
  <si>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</si>
  <si>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</si>
  <si>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</si>
  <si>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</si>
  <si>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</si>
  <si>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</si>
  <si>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</si>
  <si>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</si>
  <si>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</si>
  <si>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</si>
  <si>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</si>
  <si>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</si>
  <si>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</si>
  <si>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</si>
  <si>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</si>
  <si>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</si>
  <si>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</si>
  <si>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</si>
  <si>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</si>
  <si>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</si>
  <si>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</si>
  <si>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</si>
  <si>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</si>
  <si>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</si>
  <si>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</si>
  <si>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</si>
  <si>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</si>
  <si>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</si>
  <si>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</si>
  <si>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</si>
  <si>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</si>
  <si>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</si>
  <si>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</si>
  <si>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</si>
  <si>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</si>
  <si>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</si>
  <si>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</si>
  <si>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</si>
  <si>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</si>
  <si>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</si>
  <si>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</si>
  <si>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</si>
  <si>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</si>
  <si>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</si>
  <si>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</si>
  <si>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</si>
  <si>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</si>
  <si>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</si>
  <si>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</si>
  <si>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</si>
  <si>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</si>
  <si>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</si>
  <si>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</si>
  <si>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</si>
  <si>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</si>
  <si>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</si>
  <si>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</si>
  <si>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</si>
  <si>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</si>
  <si>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</si>
  <si>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</si>
  <si>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</si>
  <si>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</si>
  <si>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</si>
  <si>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</si>
  <si>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</si>
  <si>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</si>
  <si>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</si>
  <si>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</si>
  <si>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</si>
  <si>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</si>
  <si>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</si>
  <si>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</si>
  <si>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</si>
  <si>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</si>
  <si>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</si>
  <si>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</si>
  <si>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</si>
  <si>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</si>
  <si>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</si>
  <si>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</si>
  <si>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</si>
  <si>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</si>
  <si>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</si>
  <si>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</si>
  <si>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</si>
  <si>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</si>
  <si>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</si>
  <si>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</si>
  <si>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</si>
  <si>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</si>
  <si>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</si>
  <si>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</si>
  <si>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</si>
  <si>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</si>
  <si>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</si>
  <si>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</si>
  <si>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</si>
  <si>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</si>
  <si>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</si>
  <si>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</si>
  <si>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</si>
  <si>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</si>
  <si>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</si>
  <si>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</si>
  <si>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</si>
  <si>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</si>
  <si>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</si>
  <si>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</si>
  <si>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</si>
  <si>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</si>
  <si>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</si>
  <si>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</si>
  <si>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</si>
  <si>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</si>
  <si>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</si>
  <si>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</si>
  <si>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</si>
  <si>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</si>
  <si>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</si>
  <si>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</si>
  <si>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</si>
  <si>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</si>
  <si>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</si>
  <si>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</si>
  <si>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</si>
  <si>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</si>
  <si>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</si>
  <si>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</si>
  <si>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</si>
  <si>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</si>
  <si>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</si>
  <si>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</si>
  <si>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</si>
  <si>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</si>
  <si>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</si>
  <si>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</si>
  <si>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</si>
  <si>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</si>
  <si>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</si>
  <si>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</si>
  <si>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</si>
  <si>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</si>
  <si>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</si>
  <si>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</si>
  <si>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</si>
  <si>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</si>
  <si>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</si>
  <si>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</si>
  <si>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</si>
  <si>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</si>
  <si>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</si>
  <si>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</si>
  <si>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</si>
  <si>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</si>
  <si>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</si>
  <si>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</si>
  <si>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</si>
  <si>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</si>
  <si>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</si>
  <si>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</si>
  <si>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</si>
  <si>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</si>
  <si>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</si>
  <si>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</si>
  <si>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</si>
  <si>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</si>
  <si>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</si>
  <si>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</si>
  <si>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</si>
  <si>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</si>
  <si>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</si>
  <si>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</si>
  <si>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</si>
  <si>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</si>
  <si>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</si>
  <si>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</si>
  <si>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</si>
  <si>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</si>
  <si>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</si>
  <si>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</si>
  <si>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</si>
  <si>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</si>
  <si>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</si>
  <si>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</si>
  <si>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</si>
  <si>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</si>
  <si>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</si>
  <si>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</si>
  <si>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</si>
  <si>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</si>
  <si>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</si>
  <si>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</si>
  <si>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</si>
  <si>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</si>
  <si>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</si>
  <si>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</si>
  <si>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</si>
  <si>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</si>
  <si>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</si>
  <si>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</si>
  <si>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</si>
  <si>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</si>
  <si>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</si>
  <si>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</si>
  <si>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</si>
  <si>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</si>
  <si>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</si>
  <si>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</si>
  <si>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</si>
  <si>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</si>
  <si>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</si>
  <si>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</si>
  <si>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</si>
  <si>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</si>
  <si>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</si>
  <si>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</si>
  <si>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</si>
  <si>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</si>
  <si>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</si>
  <si>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</si>
  <si>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</si>
  <si>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</si>
  <si>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</si>
  <si>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</si>
  <si>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</si>
  <si>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</si>
  <si>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</si>
  <si>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</si>
  <si>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</si>
  <si>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</si>
  <si>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</si>
  <si>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</si>
  <si>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</si>
  <si>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</si>
  <si>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</si>
  <si>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</si>
  <si>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</si>
  <si>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</si>
  <si>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</si>
  <si>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</si>
  <si>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</si>
  <si>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</si>
  <si>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</si>
  <si>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</si>
  <si>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</si>
  <si>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</si>
  <si>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</si>
  <si>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</si>
  <si>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</si>
  <si>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</si>
  <si>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</si>
  <si>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</si>
  <si>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</si>
  <si>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</si>
  <si>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</si>
  <si>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</si>
  <si>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</si>
  <si>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</si>
  <si>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</si>
  <si>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</si>
  <si>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</si>
  <si>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</si>
  <si>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</si>
  <si>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</si>
  <si>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</si>
  <si>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</si>
  <si>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</si>
  <si>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</si>
  <si>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</si>
  <si>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</si>
  <si>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</si>
  <si>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</si>
  <si>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</si>
  <si>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</si>
  <si>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</si>
  <si>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</si>
  <si>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</si>
  <si>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</si>
  <si>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</si>
  <si>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</si>
  <si>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</si>
  <si>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</si>
  <si>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</si>
  <si>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</si>
  <si>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</si>
  <si>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</si>
  <si>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</si>
  <si>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</si>
  <si>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</si>
  <si>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</si>
  <si>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</si>
  <si>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</si>
  <si>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</si>
  <si>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</si>
  <si>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</si>
  <si>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</si>
  <si>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</si>
  <si>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</si>
  <si>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</si>
  <si>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</si>
  <si>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</si>
  <si>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</si>
  <si>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</si>
  <si>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</si>
  <si>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</si>
  <si>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</si>
  <si>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</si>
  <si>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</si>
  <si>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</si>
  <si>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</si>
  <si>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</si>
  <si>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</si>
  <si>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</si>
  <si>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</si>
  <si>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</si>
  <si>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</si>
  <si>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</si>
  <si>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</si>
  <si>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</si>
  <si>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</si>
  <si>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</si>
  <si>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</si>
  <si>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</si>
  <si>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</si>
  <si>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</si>
  <si>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</si>
  <si>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</si>
  <si>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</si>
  <si>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</si>
  <si>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</si>
  <si>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</si>
  <si>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</si>
  <si>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</si>
  <si>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</si>
  <si>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</si>
  <si>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</si>
  <si>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</si>
  <si>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</si>
  <si>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</si>
  <si>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</si>
  <si>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</si>
  <si>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</si>
  <si>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</si>
  <si>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</si>
  <si>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</si>
  <si>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</si>
  <si>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</si>
  <si>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</si>
  <si>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</si>
  <si>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</si>
  <si>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</si>
  <si>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</si>
  <si>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</si>
  <si>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</si>
  <si>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</si>
  <si>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</si>
  <si>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</si>
  <si>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</si>
  <si>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</si>
  <si>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</si>
  <si>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</si>
  <si>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</si>
  <si>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</si>
  <si>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</si>
  <si>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</si>
  <si>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</si>
  <si>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</si>
  <si>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</si>
  <si>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</si>
  <si>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</si>
  <si>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</si>
  <si>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</si>
  <si>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</si>
  <si>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</si>
  <si>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</si>
  <si>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</si>
  <si>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</si>
  <si>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</si>
  <si>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</si>
  <si>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</si>
  <si>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</si>
  <si>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</si>
  <si>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</si>
  <si>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</si>
  <si>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</si>
  <si>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</si>
  <si>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</si>
  <si>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</si>
  <si>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</si>
  <si>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</si>
  <si>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</si>
  <si>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</si>
  <si>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</si>
  <si>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</si>
  <si>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</si>
  <si>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</si>
  <si>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</si>
  <si>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</si>
  <si>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</si>
  <si>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</si>
  <si>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</si>
  <si>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</si>
  <si>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</si>
  <si>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</si>
  <si>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</si>
  <si>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</si>
  <si>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</si>
  <si>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</si>
  <si>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</si>
  <si>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</si>
  <si>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</si>
  <si>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</si>
  <si>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</si>
  <si>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</si>
  <si>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</si>
  <si>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</si>
  <si>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</si>
  <si>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</si>
  <si>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</si>
  <si>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</si>
  <si>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</si>
  <si>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</si>
  <si>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</si>
  <si>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</si>
  <si>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</si>
  <si>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</si>
  <si>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</si>
  <si>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</si>
  <si>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</si>
  <si>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</si>
  <si>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</si>
  <si>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</si>
  <si>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</si>
  <si>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</si>
  <si>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</si>
  <si>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</si>
  <si>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</si>
  <si>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</si>
  <si>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</si>
  <si>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</si>
  <si>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</si>
  <si>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</si>
  <si>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</si>
  <si>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</si>
  <si>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</si>
  <si>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</si>
  <si>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</si>
  <si>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</si>
  <si>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</si>
  <si>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</si>
  <si>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</si>
  <si>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</si>
  <si>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</si>
  <si>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</si>
  <si>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</si>
  <si>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</si>
  <si>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</si>
  <si>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</si>
  <si>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</si>
  <si>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</si>
  <si>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</si>
  <si>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</si>
  <si>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</si>
  <si>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</si>
  <si>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</si>
  <si>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</si>
  <si>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</si>
  <si>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</si>
  <si>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</si>
  <si>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</si>
  <si>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</si>
  <si>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</si>
  <si>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</si>
  <si>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</si>
  <si>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</si>
  <si>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</si>
  <si>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</si>
  <si>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</si>
  <si>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</si>
  <si>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</si>
  <si>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</si>
  <si>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</si>
  <si>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</si>
  <si>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</si>
  <si>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</si>
  <si>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</si>
  <si>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</si>
  <si>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</si>
  <si>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</si>
  <si>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</si>
  <si>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</si>
  <si>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</si>
  <si>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</si>
  <si>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</si>
  <si>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</si>
  <si>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</si>
  <si>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</si>
  <si>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</si>
  <si>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</si>
  <si>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</si>
  <si>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</si>
  <si>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</si>
  <si>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</si>
  <si>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</si>
  <si>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</si>
  <si>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</si>
  <si>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</si>
  <si>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</si>
  <si>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</si>
  <si>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</si>
  <si>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</si>
  <si>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</si>
  <si>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</si>
  <si>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</si>
  <si>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</si>
  <si>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</si>
  <si>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</si>
  <si>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</si>
  <si>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</si>
  <si>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</si>
  <si>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</si>
  <si>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</si>
  <si>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</si>
  <si>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</si>
  <si>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</si>
  <si>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</si>
  <si>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</si>
  <si>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</si>
  <si>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</si>
  <si>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</si>
  <si>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</si>
  <si>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</si>
  <si>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</si>
  <si>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</si>
  <si>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</si>
  <si>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</si>
  <si>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</si>
  <si>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</si>
  <si>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</si>
  <si>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</si>
  <si>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</si>
  <si>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</si>
  <si>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</si>
  <si>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</si>
  <si>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</si>
  <si>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</si>
  <si>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</si>
  <si>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</si>
  <si>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</si>
  <si>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</si>
  <si>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</si>
  <si>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</si>
  <si>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</si>
  <si>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</si>
  <si>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</si>
  <si>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</si>
  <si>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</si>
  <si>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</si>
  <si>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</si>
  <si>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</si>
  <si>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</si>
  <si>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</si>
  <si>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</si>
  <si>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</si>
  <si>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</si>
  <si>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</si>
  <si>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</si>
  <si>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</si>
  <si>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</si>
  <si>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</si>
  <si>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</si>
  <si>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</si>
  <si>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</si>
  <si>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</si>
  <si>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</si>
  <si>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</si>
  <si>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</si>
  <si>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</si>
  <si>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</si>
  <si>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</si>
  <si>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</si>
  <si>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</si>
  <si>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</si>
  <si>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</si>
  <si>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</si>
  <si>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</si>
  <si>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</si>
  <si>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</si>
  <si>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</si>
  <si>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</si>
  <si>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</si>
  <si>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</si>
  <si>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</si>
  <si>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</si>
  <si>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</si>
  <si>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</si>
  <si>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</si>
  <si>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</si>
  <si>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</si>
  <si>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</si>
  <si>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</si>
  <si>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</si>
  <si>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</si>
  <si>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</si>
  <si>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</si>
  <si>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</si>
  <si>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</si>
  <si>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</si>
  <si>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</si>
  <si>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</si>
  <si>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</si>
  <si>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</si>
  <si>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</si>
  <si>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</si>
  <si>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</si>
  <si>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</si>
  <si>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</si>
  <si>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</si>
  <si>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</si>
  <si>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</si>
  <si>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</si>
  <si>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</si>
  <si>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</si>
  <si>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</si>
  <si>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</si>
  <si>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</si>
  <si>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</si>
  <si>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</si>
  <si>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</si>
  <si>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</si>
  <si>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</si>
  <si>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</si>
  <si>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</si>
  <si>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</si>
  <si>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</si>
  <si>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</si>
  <si>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</si>
  <si>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</si>
  <si>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</si>
  <si>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</si>
  <si>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</si>
  <si>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</si>
  <si>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</si>
  <si>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</si>
  <si>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</si>
  <si>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</si>
  <si>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</si>
  <si>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</si>
  <si>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</si>
  <si>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</si>
  <si>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</si>
  <si>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</si>
  <si>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</si>
  <si>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</si>
  <si>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</si>
  <si>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</si>
  <si>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</si>
  <si>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</si>
  <si>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</si>
  <si>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</si>
  <si>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</si>
  <si>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</si>
  <si>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</si>
  <si>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</si>
  <si>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</si>
  <si>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</si>
  <si>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</si>
  <si>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</si>
  <si>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</si>
  <si>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</si>
  <si>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</si>
  <si>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</si>
  <si>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</si>
  <si>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</si>
  <si>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</si>
  <si>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</si>
  <si>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</si>
  <si>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</si>
  <si>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</si>
  <si>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</si>
  <si>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</si>
  <si>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</si>
  <si>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</si>
  <si>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</si>
  <si>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</si>
  <si>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</si>
  <si>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</si>
  <si>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</si>
  <si>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</si>
  <si>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</si>
  <si>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</si>
  <si>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</si>
  <si>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</si>
  <si>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</si>
  <si>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</si>
  <si>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</si>
  <si>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</si>
  <si>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</si>
  <si>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</si>
  <si>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</si>
  <si>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</si>
  <si>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</si>
  <si>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</si>
  <si>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</si>
  <si>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</si>
  <si>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</si>
  <si>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</si>
  <si>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</si>
  <si>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</si>
  <si>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</si>
  <si>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</si>
  <si>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</si>
  <si>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</si>
  <si>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</si>
  <si>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</si>
  <si>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</si>
  <si>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</si>
  <si>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</si>
  <si>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</si>
  <si>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</si>
  <si>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</si>
  <si>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</si>
  <si>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</si>
  <si>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</si>
  <si>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</si>
  <si>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</si>
  <si>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</si>
  <si>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</si>
  <si>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</si>
  <si>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</si>
  <si>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</si>
  <si>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</si>
  <si>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</si>
  <si>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</si>
  <si>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</si>
  <si>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</si>
  <si>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</si>
  <si>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</si>
  <si>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</si>
  <si>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</si>
  <si>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</si>
  <si>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</si>
  <si>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</si>
  <si>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</si>
  <si>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</si>
  <si>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</si>
  <si>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</si>
  <si>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</si>
  <si>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</si>
  <si>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</si>
  <si>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</si>
  <si>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</si>
  <si>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</si>
  <si>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</si>
  <si>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</si>
  <si>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</si>
  <si>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</si>
  <si>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</si>
  <si>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</si>
  <si>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</si>
  <si>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</si>
  <si>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</si>
  <si>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</si>
  <si>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</si>
  <si>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</si>
  <si>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</si>
  <si>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</si>
  <si>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</si>
  <si>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</si>
  <si>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</si>
  <si>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</si>
  <si>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</si>
  <si>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</si>
  <si>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</si>
  <si>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</si>
  <si>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</si>
  <si>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</si>
  <si>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</si>
  <si>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</si>
  <si>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</si>
  <si>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</si>
  <si>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</si>
  <si>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</si>
  <si>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</si>
  <si>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</si>
  <si>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</si>
  <si>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</si>
  <si>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</si>
  <si>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</si>
  <si>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</si>
  <si>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</si>
  <si>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</si>
  <si>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</si>
  <si>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</si>
  <si>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</si>
  <si>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</si>
  <si>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</si>
  <si>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</si>
  <si>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</si>
  <si>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</si>
  <si>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</si>
  <si>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</si>
  <si>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</si>
  <si>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</si>
  <si>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</si>
  <si>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</si>
  <si>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</si>
  <si>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</si>
  <si>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</si>
  <si>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</si>
  <si>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</si>
  <si>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</si>
  <si>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</si>
  <si>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</si>
  <si>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</si>
  <si>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</si>
  <si>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</si>
  <si>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</si>
  <si>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</si>
  <si>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</si>
  <si>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</si>
  <si>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</si>
  <si>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</si>
  <si>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</si>
  <si>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</si>
  <si>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</si>
  <si>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</si>
  <si>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</si>
  <si>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</si>
  <si>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</si>
  <si>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</si>
  <si>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</si>
  <si>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</si>
  <si>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</si>
  <si>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</si>
  <si>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</si>
  <si>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</si>
  <si>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</si>
  <si>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</si>
  <si>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</si>
  <si>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</si>
  <si>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</si>
  <si>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</si>
  <si>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</si>
  <si>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</si>
  <si>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</si>
  <si>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</si>
  <si>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</si>
  <si>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</si>
  <si>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</si>
  <si>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</si>
  <si>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</si>
  <si>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</si>
  <si>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</si>
  <si>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</si>
  <si>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</si>
  <si>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</si>
  <si>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</si>
  <si>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</si>
  <si>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</si>
  <si>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</si>
  <si>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</si>
  <si>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</si>
  <si>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</si>
  <si>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</si>
  <si>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</si>
  <si>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</si>
  <si>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</si>
  <si>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</si>
  <si>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</si>
  <si>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</si>
  <si>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</si>
  <si>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</si>
  <si>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</si>
  <si>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</si>
  <si>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</si>
  <si>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</si>
  <si>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</si>
  <si>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</si>
  <si>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</si>
  <si>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</si>
  <si>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</si>
  <si>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</si>
  <si>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</si>
  <si>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</si>
  <si>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</si>
  <si>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</si>
  <si>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</si>
  <si>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</si>
  <si>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</si>
  <si>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</si>
  <si>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</si>
  <si>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</si>
  <si>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</si>
  <si>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</si>
  <si>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</si>
  <si>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</si>
  <si>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</si>
  <si>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</si>
  <si>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</si>
  <si>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</si>
  <si>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</si>
  <si>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</si>
  <si>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</si>
  <si>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</si>
  <si>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</si>
  <si>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</si>
  <si>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</si>
  <si>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</si>
  <si>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</si>
  <si>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</si>
  <si>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</si>
  <si>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</si>
  <si>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</si>
  <si>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</si>
  <si>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</si>
  <si>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</si>
  <si>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</si>
  <si>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</si>
  <si>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</si>
  <si>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</si>
  <si>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</si>
  <si>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</si>
  <si>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</si>
  <si>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</si>
  <si>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</si>
  <si>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</si>
  <si>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</si>
  <si>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</si>
  <si>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</si>
  <si>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</si>
  <si>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</si>
  <si>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</si>
  <si>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</si>
  <si>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</si>
  <si>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</si>
  <si>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</si>
  <si>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</si>
  <si>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</si>
  <si>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</si>
  <si>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</si>
  <si>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</si>
  <si>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</si>
  <si>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</si>
  <si>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</si>
  <si>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</si>
  <si>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</si>
  <si>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</si>
  <si>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</si>
  <si>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</si>
  <si>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</si>
  <si>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</si>
  <si>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</si>
  <si>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</si>
  <si>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</si>
  <si>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</si>
  <si>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</si>
  <si>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</si>
  <si>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</si>
  <si>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</si>
  <si>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</si>
  <si>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</si>
  <si>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</si>
  <si>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</si>
  <si>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</si>
  <si>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</si>
  <si>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</si>
  <si>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</si>
  <si>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</si>
  <si>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</si>
  <si>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</si>
  <si>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</si>
  <si>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</si>
  <si>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</si>
  <si>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</si>
  <si>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</si>
  <si>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</si>
  <si>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</si>
  <si>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</si>
  <si>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</si>
  <si>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</si>
  <si>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</si>
  <si>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</si>
  <si>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</si>
  <si>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</si>
  <si>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</si>
  <si>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</si>
  <si>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</si>
  <si>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</si>
  <si>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</si>
  <si>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</si>
  <si>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</si>
  <si>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</si>
  <si>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</si>
  <si>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</si>
  <si>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</si>
  <si>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</si>
  <si>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</si>
  <si>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</si>
  <si>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</si>
  <si>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</si>
  <si>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</si>
  <si>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</si>
  <si>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</si>
  <si>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</si>
  <si>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</si>
  <si>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</si>
  <si>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</si>
  <si>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</si>
  <si>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</si>
  <si>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</si>
  <si>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</si>
  <si>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</si>
  <si>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</si>
  <si>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</si>
  <si>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</si>
  <si>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</si>
  <si>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</si>
  <si>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</si>
  <si>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</si>
  <si>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</si>
  <si>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</si>
  <si>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</si>
  <si>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</si>
  <si>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</si>
  <si>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</si>
  <si>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</si>
  <si>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</si>
  <si>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</si>
  <si>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</si>
  <si>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</si>
  <si>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</si>
  <si>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</si>
  <si>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</si>
  <si>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</si>
  <si>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</si>
  <si>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</si>
  <si>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</si>
  <si>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</si>
  <si>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</si>
  <si>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</si>
  <si>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</si>
  <si>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</si>
  <si>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</si>
  <si>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</si>
  <si>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</si>
  <si>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</si>
  <si>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</si>
  <si>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</si>
  <si>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</si>
  <si>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</si>
  <si>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</si>
  <si>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</si>
  <si>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</si>
  <si>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</si>
  <si>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</si>
  <si>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</si>
  <si>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</si>
  <si>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</si>
  <si>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</si>
  <si>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</si>
  <si>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</si>
  <si>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</si>
  <si>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</si>
  <si>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</si>
  <si>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</si>
  <si>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</si>
  <si>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</si>
  <si>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</si>
  <si>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</si>
  <si>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</si>
  <si>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</si>
  <si>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</si>
  <si>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</si>
  <si>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</si>
  <si>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</si>
  <si>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</si>
  <si>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</si>
  <si>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</si>
  <si>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</si>
  <si>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</si>
  <si>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</si>
  <si>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</si>
  <si>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</si>
  <si>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</si>
  <si>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</si>
  <si>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</si>
  <si>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</si>
  <si>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</si>
  <si>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</si>
  <si>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</si>
  <si>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</si>
  <si>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</si>
  <si>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</si>
  <si>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</si>
  <si>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</si>
  <si>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</si>
  <si>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</si>
  <si>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</si>
  <si>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</si>
  <si>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</si>
  <si>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</si>
  <si>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</si>
  <si>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</si>
  <si>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</si>
  <si>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</si>
  <si>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</si>
  <si>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</si>
  <si>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</si>
  <si>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</si>
  <si>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</si>
  <si>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</si>
  <si>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</si>
  <si>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</si>
  <si>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</si>
  <si>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</si>
  <si>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</si>
  <si>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</si>
  <si>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</si>
  <si>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</si>
  <si>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</si>
  <si>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</si>
  <si>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</si>
  <si>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</si>
  <si>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</si>
  <si>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</si>
  <si>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</si>
  <si>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</si>
  <si>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</si>
  <si>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</si>
  <si>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</si>
  <si>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</si>
  <si>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</si>
  <si>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</si>
  <si>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</si>
  <si>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</si>
  <si>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</si>
  <si>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</si>
  <si>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</si>
  <si>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</si>
  <si>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</si>
  <si>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</si>
  <si>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</si>
  <si>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</si>
  <si>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</si>
  <si>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</si>
  <si>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</si>
  <si>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</si>
  <si>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</si>
  <si>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</si>
  <si>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</si>
  <si>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</si>
  <si>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</si>
  <si>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</si>
  <si>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</si>
  <si>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</si>
  <si>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</si>
  <si>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</si>
  <si>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</si>
  <si>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</si>
  <si>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</si>
  <si>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</si>
  <si>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</si>
  <si>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</si>
  <si>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</si>
  <si>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</si>
  <si>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</si>
  <si>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</si>
  <si>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</si>
  <si>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</si>
  <si>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</si>
  <si>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</si>
  <si>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</si>
  <si>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</si>
  <si>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</si>
  <si>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</si>
  <si>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</si>
  <si>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</si>
  <si>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</si>
  <si>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</si>
  <si>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</si>
  <si>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</si>
  <si>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</si>
  <si>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</si>
  <si>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</si>
  <si>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</si>
  <si>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</si>
  <si>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</si>
  <si>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</si>
  <si>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</si>
  <si>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</si>
  <si>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</si>
  <si>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</si>
  <si>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</si>
  <si>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</si>
  <si>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</si>
  <si>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</si>
  <si>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</si>
  <si>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</si>
  <si>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</si>
  <si>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</si>
  <si>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</si>
  <si>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</si>
  <si>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</si>
  <si>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</si>
  <si>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</si>
  <si>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</si>
  <si>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</si>
  <si>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</si>
  <si>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</si>
  <si>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</si>
  <si>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</si>
  <si>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</si>
  <si>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</si>
  <si>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</si>
  <si>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</si>
  <si>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</si>
  <si>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</si>
  <si>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</si>
  <si>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</si>
  <si>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</si>
  <si>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</si>
  <si>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</si>
  <si>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</si>
  <si>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</si>
  <si>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</si>
  <si>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</si>
  <si>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</si>
  <si>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</si>
  <si>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</si>
  <si>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</si>
  <si>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</si>
  <si>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</si>
  <si>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</si>
  <si>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</si>
  <si>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</si>
  <si>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</si>
  <si>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</si>
  <si>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</si>
  <si>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</si>
  <si>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</si>
  <si>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</si>
  <si>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</si>
  <si>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</si>
  <si>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</si>
  <si>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</si>
  <si>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</si>
  <si>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</si>
  <si>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</si>
  <si>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</si>
  <si>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</si>
  <si>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</si>
  <si>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</si>
  <si>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</si>
  <si>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</si>
  <si>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</si>
  <si>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</si>
  <si>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</si>
  <si>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</si>
  <si>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</si>
  <si>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</si>
  <si>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</si>
  <si>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</si>
  <si>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</si>
  <si>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</si>
  <si>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</si>
  <si>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</si>
  <si>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</si>
  <si>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</si>
  <si>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</si>
  <si>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</si>
  <si>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</si>
  <si>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</si>
  <si>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</si>
  <si>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</si>
  <si>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</si>
  <si>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</si>
  <si>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</si>
  <si>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</si>
  <si>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</si>
  <si>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</si>
  <si>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</si>
  <si>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</si>
  <si>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</si>
  <si>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</si>
  <si>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</si>
  <si>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</si>
  <si>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</si>
  <si>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</si>
  <si>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</si>
  <si>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</si>
  <si>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</si>
  <si>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</si>
  <si>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</si>
  <si>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</si>
  <si>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</si>
  <si>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</si>
  <si>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</si>
  <si>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</si>
  <si>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</si>
  <si>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</si>
  <si>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</si>
  <si>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</si>
  <si>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</si>
  <si>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</si>
  <si>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</si>
  <si>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</si>
  <si>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</si>
  <si>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</si>
  <si>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</si>
  <si>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</si>
  <si>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</si>
  <si>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</si>
  <si>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</si>
  <si>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</si>
  <si>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</si>
  <si>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</si>
  <si>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</si>
  <si>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</si>
  <si>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</si>
  <si>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</si>
  <si>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</si>
  <si>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</si>
  <si>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</si>
  <si>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</si>
  <si>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</si>
  <si>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</si>
  <si>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</si>
  <si>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</si>
  <si>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</si>
  <si>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</si>
  <si>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</si>
  <si>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</si>
  <si>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</si>
  <si>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</si>
  <si>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</si>
  <si>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</si>
  <si>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</si>
  <si>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</si>
  <si>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</si>
  <si>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</si>
  <si>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</si>
  <si>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</si>
  <si>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</si>
  <si>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</si>
  <si>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</si>
  <si>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</si>
  <si>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</si>
  <si>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</si>
  <si>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</si>
  <si>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</si>
  <si>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</si>
  <si>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</si>
  <si>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</si>
  <si>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</si>
  <si>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</si>
  <si>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</si>
  <si>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</si>
  <si>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</si>
  <si>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</si>
  <si>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</si>
  <si>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</si>
  <si>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</si>
  <si>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</si>
  <si>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</si>
  <si>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</si>
  <si>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</si>
  <si>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</si>
  <si>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</si>
  <si>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</si>
  <si>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</si>
  <si>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</si>
  <si>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</si>
  <si>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</si>
  <si>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</si>
  <si>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</si>
  <si>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</si>
  <si>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</si>
  <si>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</si>
  <si>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</si>
  <si>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</si>
  <si>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</si>
  <si>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</si>
  <si>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</si>
  <si>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</si>
  <si>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</si>
  <si>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</si>
  <si>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</si>
  <si>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</si>
  <si>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</si>
  <si>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</si>
  <si>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</si>
  <si>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</si>
  <si>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</si>
  <si>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</si>
  <si>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</si>
  <si>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</si>
  <si>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</si>
  <si>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</si>
  <si>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</si>
  <si>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</si>
  <si>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</si>
  <si>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</si>
  <si>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</si>
  <si>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</si>
  <si>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</si>
  <si>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</si>
  <si>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</si>
  <si>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</si>
  <si>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</si>
  <si>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</si>
  <si>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</si>
  <si>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</si>
  <si>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</si>
  <si>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</si>
  <si>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</si>
  <si>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</si>
  <si>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</si>
  <si>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</si>
  <si>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</si>
  <si>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</si>
  <si>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</si>
  <si>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</si>
  <si>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</si>
  <si>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</si>
  <si>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</si>
  <si>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</si>
  <si>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</si>
  <si>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</si>
  <si>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</si>
  <si>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</si>
  <si>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</si>
  <si>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</si>
  <si>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</si>
  <si>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</si>
  <si>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</si>
  <si>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</si>
  <si>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</si>
  <si>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</si>
  <si>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</si>
  <si>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</si>
  <si>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</si>
  <si>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</si>
  <si>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</si>
  <si>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</si>
  <si>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</si>
  <si>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</si>
  <si>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</si>
  <si>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</si>
  <si>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</si>
  <si>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</si>
  <si>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</si>
  <si>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</si>
  <si>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</si>
  <si>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</si>
  <si>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</si>
  <si>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</si>
  <si>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</si>
  <si>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</si>
  <si>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</si>
  <si>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</si>
  <si>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</si>
  <si>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</si>
  <si>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</si>
  <si>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</si>
  <si>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</si>
  <si>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</si>
  <si>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</si>
  <si>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</si>
  <si>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</si>
  <si>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</si>
  <si>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</si>
  <si>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</si>
  <si>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</si>
  <si>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</si>
  <si>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</si>
  <si>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</si>
  <si>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</si>
  <si>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</si>
  <si>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</si>
  <si>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</si>
  <si>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</si>
  <si>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</si>
  <si>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</si>
  <si>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</si>
  <si>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</si>
  <si>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</si>
  <si>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</si>
  <si>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</si>
  <si>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</si>
  <si>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</si>
  <si>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</si>
  <si>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</si>
  <si>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</si>
  <si>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</si>
  <si>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</si>
  <si>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</si>
  <si>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</si>
  <si>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</si>
  <si>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</si>
  <si>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</si>
  <si>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</si>
  <si>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</si>
  <si>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</si>
  <si>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</si>
  <si>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</si>
  <si>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</si>
  <si>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</si>
  <si>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</si>
  <si>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</si>
  <si>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</si>
  <si>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</si>
  <si>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</si>
  <si>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</si>
  <si>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</si>
  <si>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</si>
  <si>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</si>
  <si>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</si>
  <si>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</si>
  <si>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</si>
  <si>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</si>
  <si>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</si>
  <si>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</si>
  <si>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</si>
  <si>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</si>
  <si>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</si>
  <si>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</si>
  <si>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</si>
  <si>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</si>
  <si>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</si>
  <si>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</si>
  <si>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</si>
  <si>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</si>
  <si>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</si>
  <si>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</si>
  <si>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</si>
  <si>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</si>
  <si>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</si>
  <si>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</si>
  <si>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</si>
  <si>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</si>
  <si>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</si>
  <si>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</si>
  <si>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</si>
  <si>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</si>
  <si>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</si>
  <si>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</si>
  <si>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</si>
  <si>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</si>
  <si>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</si>
  <si>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</si>
  <si>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</si>
  <si>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</si>
  <si>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</si>
  <si>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</si>
  <si>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</si>
  <si>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</si>
  <si>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</si>
  <si>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</si>
  <si>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</si>
  <si>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</si>
  <si>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</si>
  <si>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</si>
  <si>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</si>
  <si>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</si>
  <si>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</si>
  <si>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</si>
  <si>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</si>
  <si>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</si>
  <si>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</si>
  <si>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</si>
  <si>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</si>
  <si>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</si>
  <si>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</si>
  <si>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</si>
  <si>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</si>
  <si>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</si>
  <si>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</si>
  <si>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</si>
  <si>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</si>
  <si>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</si>
  <si>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</si>
  <si>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</si>
  <si>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</si>
  <si>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</si>
  <si>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</si>
  <si>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</si>
  <si>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</si>
  <si>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</si>
  <si>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</si>
  <si>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</si>
  <si>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</si>
  <si>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</si>
  <si>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</si>
  <si>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</si>
  <si>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</si>
  <si>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</si>
  <si>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</si>
  <si>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</si>
  <si>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</si>
  <si>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</si>
  <si>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</si>
  <si>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</si>
  <si>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</si>
  <si>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</si>
  <si>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</si>
  <si>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</si>
  <si>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</si>
  <si>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</si>
  <si>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</si>
  <si>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</si>
  <si>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</si>
  <si>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</si>
  <si>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</si>
  <si>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</si>
  <si>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</si>
  <si>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</si>
  <si>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</si>
  <si>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</si>
  <si>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</si>
  <si>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</si>
  <si>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</si>
  <si>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</si>
  <si>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</si>
  <si>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</si>
  <si>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</si>
  <si>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</si>
  <si>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</si>
  <si>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</si>
  <si>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</si>
  <si>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</si>
  <si>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</si>
  <si>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</si>
  <si>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</si>
  <si>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</si>
  <si>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</si>
  <si>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</si>
  <si>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</si>
  <si>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</si>
  <si>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</si>
  <si>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</si>
  <si>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</si>
  <si>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</si>
  <si>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</si>
  <si>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</si>
  <si>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</si>
  <si>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</si>
  <si>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</si>
  <si>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</si>
  <si>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</si>
  <si>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</si>
  <si>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</si>
  <si>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</si>
  <si>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</si>
  <si>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</si>
  <si>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</si>
  <si>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</si>
  <si>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</si>
  <si>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</si>
  <si>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</si>
  <si>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</si>
  <si>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</si>
  <si>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</si>
  <si>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</si>
  <si>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</si>
  <si>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</si>
  <si>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</si>
  <si>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</si>
  <si>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</si>
  <si>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</si>
  <si>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</si>
  <si>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</si>
  <si>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</si>
  <si>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</si>
  <si>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</si>
  <si>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</si>
  <si>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</si>
  <si>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</si>
  <si>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</si>
  <si>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</si>
  <si>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</si>
  <si>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</si>
  <si>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</si>
  <si>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</si>
  <si>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</si>
  <si>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</si>
  <si>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</si>
  <si>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</si>
  <si>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</si>
  <si>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</si>
  <si>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</si>
  <si>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</si>
  <si>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</si>
  <si>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</si>
  <si>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</si>
  <si>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</si>
  <si>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</si>
  <si>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</si>
  <si>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</si>
  <si>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</si>
  <si>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</si>
  <si>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</si>
  <si>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</si>
  <si>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</si>
  <si>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</si>
  <si>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</si>
  <si>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</si>
  <si>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</si>
  <si>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</si>
  <si>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</si>
  <si>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</si>
  <si>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</si>
  <si>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</si>
  <si>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</si>
  <si>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</si>
  <si>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</si>
  <si>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</si>
  <si>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</si>
  <si>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</si>
  <si>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</si>
  <si>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</si>
  <si>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</si>
  <si>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</si>
  <si>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</si>
  <si>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</si>
  <si>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</si>
  <si>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</si>
  <si>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</si>
  <si>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</si>
  <si>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</si>
  <si>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</si>
  <si>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</si>
  <si>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</si>
  <si>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</si>
  <si>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</si>
  <si>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</si>
  <si>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</si>
  <si>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</si>
  <si>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</si>
  <si>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</si>
  <si>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</si>
  <si>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</si>
  <si>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</si>
  <si>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</si>
  <si>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</si>
  <si>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</si>
  <si>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</si>
  <si>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</si>
  <si>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</si>
  <si>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</si>
  <si>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</si>
  <si>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</si>
  <si>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</si>
  <si>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</si>
  <si>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</si>
  <si>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</si>
  <si>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</si>
  <si>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</si>
  <si>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</si>
  <si>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</si>
  <si>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</si>
  <si>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</si>
  <si>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</si>
  <si>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</si>
  <si>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</si>
  <si>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</si>
  <si>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</si>
  <si>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</si>
  <si>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</si>
  <si>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</si>
  <si>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</si>
  <si>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</si>
  <si>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</si>
  <si>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</si>
  <si>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</si>
  <si>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</si>
  <si>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</si>
  <si>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</si>
  <si>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</si>
  <si>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</si>
  <si>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</si>
  <si>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</si>
  <si>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</si>
  <si>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</si>
  <si>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</si>
  <si>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</si>
  <si>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</si>
  <si>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</si>
  <si>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</si>
  <si>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</si>
  <si>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</si>
  <si>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</si>
  <si>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</si>
  <si>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</si>
  <si>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</si>
  <si>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</si>
  <si>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</si>
  <si>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</si>
  <si>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</si>
  <si>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</si>
  <si>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</si>
  <si>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</si>
  <si>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</si>
  <si>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</si>
  <si>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</si>
  <si>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</si>
  <si>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</si>
  <si>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</si>
  <si>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</si>
  <si>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</si>
  <si>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</si>
  <si>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</si>
  <si>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</si>
  <si>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</si>
  <si>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</si>
  <si>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</si>
  <si>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</si>
  <si>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</si>
  <si>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</si>
  <si>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</si>
  <si>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</si>
  <si>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</si>
  <si>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</si>
  <si>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</si>
  <si>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</si>
  <si>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</si>
  <si>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</si>
  <si>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</si>
  <si>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</si>
  <si>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</si>
  <si>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</si>
  <si>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</si>
  <si>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</si>
  <si>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</si>
  <si>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</si>
  <si>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</si>
  <si>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</si>
  <si>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</si>
  <si>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</si>
  <si>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</si>
  <si>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</si>
  <si>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</si>
  <si>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</si>
  <si>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</si>
  <si>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</si>
  <si>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</si>
  <si>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</si>
  <si>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</si>
  <si>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</si>
  <si>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</si>
  <si>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</si>
  <si>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</si>
  <si>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</si>
  <si>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</si>
  <si>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</si>
  <si>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</si>
  <si>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</si>
  <si>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</si>
  <si>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</si>
  <si>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</si>
  <si>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</si>
  <si>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</si>
  <si>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</si>
  <si>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</si>
  <si>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</si>
  <si>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</si>
  <si>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</si>
  <si>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</si>
  <si>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</si>
  <si>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</si>
  <si>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</si>
  <si>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</si>
  <si>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</si>
  <si>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</si>
  <si>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</si>
  <si>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</si>
  <si>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</si>
  <si>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</si>
  <si>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</si>
  <si>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</si>
  <si>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</si>
  <si>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</si>
  <si>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</si>
  <si>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</si>
  <si>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</si>
  <si>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</si>
  <si>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</si>
  <si>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</si>
  <si>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</si>
  <si>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</si>
  <si>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</si>
  <si>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</si>
  <si>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</si>
  <si>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</si>
  <si>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</si>
  <si>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</si>
  <si>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</si>
  <si>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</si>
  <si>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</si>
  <si>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</si>
  <si>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</si>
  <si>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</si>
  <si>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</si>
  <si>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</si>
  <si>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</si>
  <si>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</si>
  <si>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</si>
  <si>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</si>
  <si>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</si>
  <si>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</si>
  <si>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</si>
  <si>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</si>
  <si>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</si>
  <si>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</si>
  <si>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</si>
  <si>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</si>
  <si>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</si>
  <si>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</si>
  <si>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</si>
  <si>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</si>
  <si>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</si>
  <si>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</si>
  <si>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</si>
  <si>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</si>
  <si>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</si>
  <si>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</si>
  <si>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</si>
  <si>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2021-5-05003952020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</si>
  <si>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</si>
  <si>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Instituto colombiano de Bienestar Familiar</t>
  </si>
  <si>
    <t>Jhon Dewey</t>
  </si>
  <si>
    <t>Publico</t>
  </si>
  <si>
    <t>prestar el servcio de atencion, educacion inicial y cuidado a niños y niñas menosres de 5 años, o hasta su ingreso al grado de transicion, con el fin de promover el desarrollo integral de la primera infancia con calidad, de conformidad con los lineamientos, manuale operativo, las directrices, parametros y estadares establecidos por el ICBF, en el marco de la estrategia de atencion integral " de cero a siempre", asi como regular las relaciones entre las partes derivadas de la entrega de aportes del ICBF a la entidad andministradora de servicio, para que este asuma con su personal y bajo su exclusiva responsabilidad deicha atencion.</t>
  </si>
  <si>
    <t>prestar el servcio de atencion, educacion inicial y cuidado a niños y niñas menosres de 5 años, o hasta su ingreso al grado de transicion, con el fin de promover el desarrollo integral de la primera infancia con calidad, de conformidad con los lineamientos, manual operativo, las directrices, parametros y estandares establecidos por el icbf en el marco d ela estrategia de atencion integral "de cero a siempre" asi como regular las relaciones entre las partes derivadas de la entrega de aportes del icbf a la entidad adminikstradora de servicio, para que este asuma con el personal y bajo su exclusiva responsabilidad dicha atencion</t>
  </si>
  <si>
    <t>Atender a la primera infancia en el marco de la estrategia "de cero a siempre" especificamente a los niños y niñas menores de (5) años de familias en situacion de vulnerabilidad de conformidad con la directrices, lineamientos y parametros establecidos por el icbf, asi como regular las relaciones asi como regular las relaciones entre las partes derivadas de la entrega de aportes del icbf a la entidad administradora del servicio en la modalidad de hogares comunitarios de bienestar en las siguientes formas de atencion; familiares, grupales, empresariales, jardines sociales y modalidad fami</t>
  </si>
  <si>
    <t>prestarel servicio de atencion, educacion inicial y cuidado a niños y niñas menores de 5 años o hasta su ingreso al grado de transicion con el fin de promover el desarrollo integral de la primera imfancia con calidad de comformidad con los lineamientos el manual operativo las directrices parametros y estandares establecidos por el ibbf para el servicio de hogares infantiles, en el marco de la politica de estado de atencion integral "de cero a siempre"</t>
  </si>
  <si>
    <t>Prestar el servicio de atencion integral a niños y niñas menores de 5 años o hasta su ingreso al grado de transicion, con el fin de promover el desarrollo integral de la primera infancia, de conformidad con el manual operativo de la modalidad institucional y las directrices establecidas por e icbf, en el marco de la ñpolitica de estado para el desarrollo integral de la primera infancia "de cero a siempre" en el servicio hogares infantiles</t>
  </si>
  <si>
    <t>prestar el servicio de atencion integral a niños y niñas menores de 5 años o hasta su ingreso al grado de transicion, con el fin de promover el desarrollo integral de la primera infancia, de conformidad con el manual operativo de la modalidad institucional y las directricesestablecidas por el ICBF en el marco de la politica de estado para el desarrollo integral y demas funciones establecidas en el manual operativo</t>
  </si>
  <si>
    <t>prestar servicio hogares infantiles -HI- de conformidad con el manual operativo de la modalidad institucional y las directrices establecidas por el icbf en armonia con la politica de estado para el desarrollo integral de la primera infancia de CERO A SIEMPRE</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</si>
  <si>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 </t>
  </si>
  <si>
    <t>Prestar los servicios de prevencion del embarazo en adolescentes y promocion de derechos sexuales y reproductivos con niños, niñas y adolescentes, asi como el uso adecuado de las redes sociales conforme a los habitos de vida saludables</t>
  </si>
  <si>
    <t>Pestar los sevicios de creacion y ejecucion de proyectos para la prevencion del embarazo en adolescentes y la promocion de derechos sexuales y reproductivos con niños, niñas y adolescentes</t>
  </si>
  <si>
    <t>Antioquia</t>
  </si>
  <si>
    <t>Medellin</t>
  </si>
  <si>
    <t>NO</t>
  </si>
  <si>
    <t>5007922020</t>
  </si>
  <si>
    <t>5007932020</t>
  </si>
  <si>
    <t>5007942020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</si>
  <si>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</si>
  <si>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CLAUDIA COLORADO VILLA</t>
  </si>
  <si>
    <t>CARRERA 65 16 98</t>
  </si>
  <si>
    <t>5058381</t>
  </si>
  <si>
    <t>gerencia@corporaciondignificar.org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</si>
</sst>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1"/>
      <color theme="1"/>
      <name val="Calibri"/>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6" fontId="31" fillId="3" borderId="39" xfId="0" applyNumberFormat="1" applyFont="1" applyFill="1" applyBorder="1" applyAlignment="1" applyProtection="1">
      <alignment horizontal="center" vertical="center"/>
      <protection locked="0"/>
    </xf>
    <xf numFmtId="165" fontId="3" fillId="3" borderId="0" xfId="0" applyNumberFormat="1" applyFont="1" applyFill="1" applyAlignment="1" applyProtection="1">
      <alignment vertical="center"/>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0" zoomScaleNormal="70" zoomScaleSheetLayoutView="40" zoomScalePageLayoutView="40" workbookViewId="0"/>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4" t="s">
        <v>2676</v>
      </c>
      <c r="D15" s="35"/>
      <c r="E15" s="35"/>
      <c r="F15" s="5"/>
      <c r="G15" s="32" t="s">
        <v>1168</v>
      </c>
      <c r="H15" s="103" t="s">
        <v>36</v>
      </c>
      <c r="I15" s="32" t="s">
        <v>2624</v>
      </c>
      <c r="J15" s="108" t="s">
        <v>2626</v>
      </c>
      <c r="L15" s="207" t="s">
        <v>8</v>
      </c>
      <c r="M15" s="207"/>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9">
        <v>900762346</v>
      </c>
      <c r="C20" s="5"/>
      <c r="D20" s="73"/>
      <c r="E20" s="5"/>
      <c r="F20" s="5"/>
      <c r="G20" s="5"/>
      <c r="H20" s="184"/>
      <c r="I20" s="147" t="s">
        <v>36</v>
      </c>
      <c r="J20" s="148" t="s">
        <v>38</v>
      </c>
      <c r="K20" s="249">
        <v>2309942252</v>
      </c>
      <c r="L20" s="150">
        <v>44193</v>
      </c>
      <c r="M20" s="150">
        <v>44561</v>
      </c>
      <c r="N20" s="133">
        <f>+(M20-L20)/30</f>
        <v>12.266666666666667</v>
      </c>
      <c r="O20" s="136"/>
      <c r="U20" s="132"/>
      <c r="V20" s="105">
        <f ca="1">NOW()</f>
        <v>44193.702767592593</v>
      </c>
      <c r="W20" s="105">
        <f ca="1">NOW()</f>
        <v>44193.702767592593</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CORPORACIÓN DIGNIFICAR</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2677</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38" t="s">
        <v>4</v>
      </c>
      <c r="B43" s="239"/>
      <c r="C43" s="239"/>
      <c r="D43" s="239"/>
      <c r="E43" s="239"/>
      <c r="F43" s="239"/>
      <c r="G43" s="239"/>
      <c r="H43" s="239"/>
      <c r="I43" s="239"/>
      <c r="J43" s="239"/>
      <c r="K43" s="239"/>
      <c r="L43" s="239"/>
      <c r="M43" s="239"/>
      <c r="N43" s="239"/>
      <c r="O43" s="240"/>
      <c r="P43" s="76"/>
    </row>
    <row r="44" spans="1:16" ht="15" customHeight="1" x14ac:dyDescent="0.25">
      <c r="A44" s="241" t="s">
        <v>2654</v>
      </c>
      <c r="B44" s="242"/>
      <c r="C44" s="242"/>
      <c r="D44" s="242"/>
      <c r="E44" s="242"/>
      <c r="F44" s="242"/>
      <c r="G44" s="242"/>
      <c r="H44" s="242"/>
      <c r="I44" s="242"/>
      <c r="J44" s="242"/>
      <c r="K44" s="242"/>
      <c r="L44" s="242"/>
      <c r="M44" s="242"/>
      <c r="N44" s="242"/>
      <c r="O44" s="243"/>
    </row>
    <row r="45" spans="1:16" x14ac:dyDescent="0.25">
      <c r="A45" s="244"/>
      <c r="B45" s="245"/>
      <c r="C45" s="245"/>
      <c r="D45" s="245"/>
      <c r="E45" s="245"/>
      <c r="F45" s="245"/>
      <c r="G45" s="245"/>
      <c r="H45" s="245"/>
      <c r="I45" s="245"/>
      <c r="J45" s="245"/>
      <c r="K45" s="245"/>
      <c r="L45" s="245"/>
      <c r="M45" s="245"/>
      <c r="N45" s="245"/>
      <c r="O45" s="24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2678</v>
      </c>
      <c r="C48" s="112" t="s">
        <v>2680</v>
      </c>
      <c r="D48" s="110">
        <v>455</v>
      </c>
      <c r="E48" s="143">
        <v>42398</v>
      </c>
      <c r="F48" s="143">
        <v>42674</v>
      </c>
      <c r="G48" s="158">
        <f>IF(AND(E48&lt;&gt;"",F48&lt;&gt;""),((F48-E48)/30),"")</f>
        <v>9.1999999999999993</v>
      </c>
      <c r="H48" s="114" t="s">
        <v>2681</v>
      </c>
      <c r="I48" s="113" t="s">
        <v>2691</v>
      </c>
      <c r="J48" s="113" t="s">
        <v>2692</v>
      </c>
      <c r="K48" s="116">
        <v>240254949</v>
      </c>
      <c r="L48" s="115" t="s">
        <v>2693</v>
      </c>
      <c r="M48" s="117"/>
      <c r="N48" s="115" t="s">
        <v>27</v>
      </c>
      <c r="O48" s="115" t="s">
        <v>1148</v>
      </c>
      <c r="P48" s="78"/>
    </row>
    <row r="49" spans="1:16" s="6" customFormat="1" ht="24.75" customHeight="1" x14ac:dyDescent="0.25">
      <c r="A49" s="141">
        <v>2</v>
      </c>
      <c r="B49" s="111" t="s">
        <v>2678</v>
      </c>
      <c r="C49" s="112" t="s">
        <v>2680</v>
      </c>
      <c r="D49" s="110">
        <v>457</v>
      </c>
      <c r="E49" s="143">
        <v>42405</v>
      </c>
      <c r="F49" s="143">
        <v>42674</v>
      </c>
      <c r="G49" s="158">
        <f t="shared" ref="G49:G50" si="2">IF(AND(E49&lt;&gt;"",F49&lt;&gt;""),((F49-E49)/30),"")</f>
        <v>8.9666666666666668</v>
      </c>
      <c r="H49" s="114" t="s">
        <v>2682</v>
      </c>
      <c r="I49" s="113" t="s">
        <v>2691</v>
      </c>
      <c r="J49" s="113" t="s">
        <v>2692</v>
      </c>
      <c r="K49" s="116">
        <v>640570859</v>
      </c>
      <c r="L49" s="115" t="s">
        <v>2693</v>
      </c>
      <c r="M49" s="117"/>
      <c r="N49" s="115" t="s">
        <v>27</v>
      </c>
      <c r="O49" s="123" t="s">
        <v>1148</v>
      </c>
      <c r="P49" s="78"/>
    </row>
    <row r="50" spans="1:16" s="6" customFormat="1" ht="24.75" customHeight="1" x14ac:dyDescent="0.25">
      <c r="A50" s="141">
        <v>3</v>
      </c>
      <c r="B50" s="111" t="s">
        <v>2678</v>
      </c>
      <c r="C50" s="112" t="s">
        <v>2680</v>
      </c>
      <c r="D50" s="110">
        <v>458</v>
      </c>
      <c r="E50" s="143">
        <v>42403</v>
      </c>
      <c r="F50" s="143">
        <v>42674</v>
      </c>
      <c r="G50" s="158">
        <f t="shared" si="2"/>
        <v>9.0333333333333332</v>
      </c>
      <c r="H50" s="119" t="s">
        <v>2681</v>
      </c>
      <c r="I50" s="113" t="s">
        <v>2691</v>
      </c>
      <c r="J50" s="113" t="s">
        <v>2692</v>
      </c>
      <c r="K50" s="116">
        <v>209388292</v>
      </c>
      <c r="L50" s="115" t="s">
        <v>2693</v>
      </c>
      <c r="M50" s="117"/>
      <c r="N50" s="115" t="s">
        <v>27</v>
      </c>
      <c r="O50" s="123" t="s">
        <v>1148</v>
      </c>
      <c r="P50" s="78"/>
    </row>
    <row r="51" spans="1:16" s="6" customFormat="1" ht="24.75" customHeight="1" outlineLevel="1" x14ac:dyDescent="0.25">
      <c r="A51" s="141">
        <v>4</v>
      </c>
      <c r="B51" s="111" t="s">
        <v>2678</v>
      </c>
      <c r="C51" s="112" t="s">
        <v>2680</v>
      </c>
      <c r="D51" s="110">
        <v>456</v>
      </c>
      <c r="E51" s="143">
        <v>42399</v>
      </c>
      <c r="F51" s="143">
        <v>42551</v>
      </c>
      <c r="G51" s="158">
        <f t="shared" ref="G51:G107" si="3">IF(AND(E51&lt;&gt;"",F51&lt;&gt;""),((F51-E51)/30),"")</f>
        <v>5.0666666666666664</v>
      </c>
      <c r="H51" s="114" t="s">
        <v>2683</v>
      </c>
      <c r="I51" s="113" t="s">
        <v>2691</v>
      </c>
      <c r="J51" s="113" t="s">
        <v>2692</v>
      </c>
      <c r="K51" s="116">
        <v>384872180</v>
      </c>
      <c r="L51" s="115" t="s">
        <v>2693</v>
      </c>
      <c r="M51" s="117"/>
      <c r="N51" s="115" t="s">
        <v>27</v>
      </c>
      <c r="O51" s="123" t="s">
        <v>1148</v>
      </c>
      <c r="P51" s="78"/>
    </row>
    <row r="52" spans="1:16" s="7" customFormat="1" ht="24.75" customHeight="1" outlineLevel="1" x14ac:dyDescent="0.25">
      <c r="A52" s="142">
        <v>5</v>
      </c>
      <c r="B52" s="111" t="s">
        <v>2678</v>
      </c>
      <c r="C52" s="112" t="s">
        <v>2680</v>
      </c>
      <c r="D52" s="110">
        <v>921</v>
      </c>
      <c r="E52" s="143">
        <v>42668</v>
      </c>
      <c r="F52" s="143">
        <v>43039</v>
      </c>
      <c r="G52" s="158">
        <f t="shared" si="3"/>
        <v>12.366666666666667</v>
      </c>
      <c r="H52" s="119" t="s">
        <v>2684</v>
      </c>
      <c r="I52" s="113" t="s">
        <v>2691</v>
      </c>
      <c r="J52" s="113" t="s">
        <v>2692</v>
      </c>
      <c r="K52" s="116">
        <v>254925920</v>
      </c>
      <c r="L52" s="115" t="s">
        <v>2693</v>
      </c>
      <c r="M52" s="117"/>
      <c r="N52" s="115" t="s">
        <v>27</v>
      </c>
      <c r="O52" s="123" t="s">
        <v>1148</v>
      </c>
      <c r="P52" s="79"/>
    </row>
    <row r="53" spans="1:16" s="7" customFormat="1" ht="24.75" customHeight="1" outlineLevel="1" x14ac:dyDescent="0.25">
      <c r="A53" s="142">
        <v>6</v>
      </c>
      <c r="B53" s="111" t="s">
        <v>2678</v>
      </c>
      <c r="C53" s="112" t="s">
        <v>2680</v>
      </c>
      <c r="D53" s="110">
        <v>949</v>
      </c>
      <c r="E53" s="143">
        <v>43040</v>
      </c>
      <c r="F53" s="143">
        <v>43404</v>
      </c>
      <c r="G53" s="158">
        <f t="shared" si="3"/>
        <v>12.133333333333333</v>
      </c>
      <c r="H53" s="119" t="s">
        <v>2685</v>
      </c>
      <c r="I53" s="113" t="s">
        <v>2691</v>
      </c>
      <c r="J53" s="113" t="s">
        <v>2692</v>
      </c>
      <c r="K53" s="116">
        <v>316257288</v>
      </c>
      <c r="L53" s="115" t="s">
        <v>2693</v>
      </c>
      <c r="M53" s="117"/>
      <c r="N53" s="115" t="s">
        <v>27</v>
      </c>
      <c r="O53" s="123" t="s">
        <v>1148</v>
      </c>
      <c r="P53" s="79"/>
    </row>
    <row r="54" spans="1:16" s="7" customFormat="1" ht="24.75" customHeight="1" outlineLevel="1" x14ac:dyDescent="0.25">
      <c r="A54" s="142">
        <v>7</v>
      </c>
      <c r="B54" s="111" t="s">
        <v>2678</v>
      </c>
      <c r="C54" s="112" t="s">
        <v>2680</v>
      </c>
      <c r="D54" s="110">
        <v>603</v>
      </c>
      <c r="E54" s="143">
        <v>43405</v>
      </c>
      <c r="F54" s="143">
        <v>43442</v>
      </c>
      <c r="G54" s="158">
        <f t="shared" si="3"/>
        <v>1.2333333333333334</v>
      </c>
      <c r="H54" s="114" t="s">
        <v>2686</v>
      </c>
      <c r="I54" s="113" t="s">
        <v>2691</v>
      </c>
      <c r="J54" s="113" t="s">
        <v>2692</v>
      </c>
      <c r="K54" s="118">
        <v>26361320</v>
      </c>
      <c r="L54" s="115" t="s">
        <v>2693</v>
      </c>
      <c r="M54" s="117"/>
      <c r="N54" s="115" t="s">
        <v>27</v>
      </c>
      <c r="O54" s="123" t="s">
        <v>1148</v>
      </c>
      <c r="P54" s="79"/>
    </row>
    <row r="55" spans="1:16" s="7" customFormat="1" ht="24.75" customHeight="1" outlineLevel="1" x14ac:dyDescent="0.25">
      <c r="A55" s="142">
        <v>8</v>
      </c>
      <c r="B55" s="111" t="s">
        <v>2678</v>
      </c>
      <c r="C55" s="112" t="s">
        <v>2680</v>
      </c>
      <c r="D55" s="110">
        <v>281</v>
      </c>
      <c r="E55" s="143">
        <v>43486</v>
      </c>
      <c r="F55" s="143">
        <v>43812</v>
      </c>
      <c r="G55" s="158">
        <f t="shared" si="3"/>
        <v>10.866666666666667</v>
      </c>
      <c r="H55" s="114" t="s">
        <v>2687</v>
      </c>
      <c r="I55" s="113" t="s">
        <v>2691</v>
      </c>
      <c r="J55" s="113" t="s">
        <v>2692</v>
      </c>
      <c r="K55" s="118">
        <v>225945192</v>
      </c>
      <c r="L55" s="115" t="s">
        <v>2693</v>
      </c>
      <c r="M55" s="117"/>
      <c r="N55" s="115" t="s">
        <v>27</v>
      </c>
      <c r="O55" s="123" t="s">
        <v>1148</v>
      </c>
      <c r="P55" s="79"/>
    </row>
    <row r="56" spans="1:16" s="7" customFormat="1" ht="24.75" customHeight="1" outlineLevel="1" x14ac:dyDescent="0.25">
      <c r="A56" s="142">
        <v>9</v>
      </c>
      <c r="B56" s="111" t="s">
        <v>2678</v>
      </c>
      <c r="C56" s="112" t="s">
        <v>2680</v>
      </c>
      <c r="D56" s="110">
        <v>763</v>
      </c>
      <c r="E56" s="143">
        <v>42552</v>
      </c>
      <c r="F56" s="143">
        <v>42674</v>
      </c>
      <c r="G56" s="158">
        <f t="shared" si="3"/>
        <v>4.0666666666666664</v>
      </c>
      <c r="H56" s="114" t="s">
        <v>2688</v>
      </c>
      <c r="I56" s="113" t="s">
        <v>2691</v>
      </c>
      <c r="J56" s="113" t="s">
        <v>2692</v>
      </c>
      <c r="K56" s="118">
        <v>384872180</v>
      </c>
      <c r="L56" s="115" t="s">
        <v>2693</v>
      </c>
      <c r="M56" s="117"/>
      <c r="N56" s="115" t="s">
        <v>27</v>
      </c>
      <c r="O56" s="123" t="s">
        <v>1148</v>
      </c>
      <c r="P56" s="79"/>
    </row>
    <row r="57" spans="1:16" s="7" customFormat="1" ht="24.75" customHeight="1" outlineLevel="1" x14ac:dyDescent="0.25">
      <c r="A57" s="142">
        <v>10</v>
      </c>
      <c r="B57" s="64" t="s">
        <v>2679</v>
      </c>
      <c r="C57" s="65" t="s">
        <v>32</v>
      </c>
      <c r="D57" s="63">
        <v>256</v>
      </c>
      <c r="E57" s="143">
        <v>42751</v>
      </c>
      <c r="F57" s="143">
        <v>43085</v>
      </c>
      <c r="G57" s="158">
        <f t="shared" si="3"/>
        <v>11.133333333333333</v>
      </c>
      <c r="H57" s="64" t="s">
        <v>2689</v>
      </c>
      <c r="I57" s="63" t="s">
        <v>2691</v>
      </c>
      <c r="J57" s="63" t="s">
        <v>2692</v>
      </c>
      <c r="K57" s="66">
        <v>185265214</v>
      </c>
      <c r="L57" s="65" t="s">
        <v>2693</v>
      </c>
      <c r="M57" s="67"/>
      <c r="N57" s="65" t="s">
        <v>27</v>
      </c>
      <c r="O57" s="123" t="s">
        <v>1148</v>
      </c>
      <c r="P57" s="79"/>
    </row>
    <row r="58" spans="1:16" s="7" customFormat="1" ht="24.75" customHeight="1" outlineLevel="1" x14ac:dyDescent="0.25">
      <c r="A58" s="142">
        <v>11</v>
      </c>
      <c r="B58" s="64" t="s">
        <v>2679</v>
      </c>
      <c r="C58" s="65" t="s">
        <v>32</v>
      </c>
      <c r="D58" s="63">
        <v>962</v>
      </c>
      <c r="E58" s="143">
        <v>41876</v>
      </c>
      <c r="F58" s="143">
        <v>41998</v>
      </c>
      <c r="G58" s="158">
        <f t="shared" si="3"/>
        <v>4.0666666666666664</v>
      </c>
      <c r="H58" s="64" t="s">
        <v>2690</v>
      </c>
      <c r="I58" s="63" t="s">
        <v>2691</v>
      </c>
      <c r="J58" s="63" t="s">
        <v>2692</v>
      </c>
      <c r="K58" s="66">
        <v>80264254</v>
      </c>
      <c r="L58" s="65" t="s">
        <v>2693</v>
      </c>
      <c r="M58" s="67"/>
      <c r="N58" s="65" t="s">
        <v>27</v>
      </c>
      <c r="O58" s="123" t="s">
        <v>1148</v>
      </c>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8" t="str">
        <f t="shared" si="3"/>
        <v/>
      </c>
      <c r="H91" s="121"/>
      <c r="I91" s="120"/>
      <c r="J91" s="120"/>
      <c r="K91" s="122"/>
      <c r="L91" s="123"/>
      <c r="M91" s="117"/>
      <c r="N91" s="123"/>
      <c r="O91" s="123"/>
      <c r="P91" s="79"/>
    </row>
    <row r="92" spans="1:16" s="7" customFormat="1" ht="24.75" customHeight="1" outlineLevel="1" x14ac:dyDescent="0.25">
      <c r="A92" s="141">
        <v>45</v>
      </c>
      <c r="B92" s="121"/>
      <c r="C92" s="123"/>
      <c r="D92" s="120"/>
      <c r="E92" s="143"/>
      <c r="F92" s="143"/>
      <c r="G92" s="158" t="str">
        <f t="shared" si="3"/>
        <v/>
      </c>
      <c r="H92" s="121"/>
      <c r="I92" s="120"/>
      <c r="J92" s="120"/>
      <c r="K92" s="122"/>
      <c r="L92" s="123"/>
      <c r="M92" s="117"/>
      <c r="N92" s="123"/>
      <c r="O92" s="123"/>
      <c r="P92" s="79"/>
    </row>
    <row r="93" spans="1:16" s="7" customFormat="1" ht="24.75" customHeight="1" outlineLevel="1" x14ac:dyDescent="0.25">
      <c r="A93" s="141">
        <v>46</v>
      </c>
      <c r="B93" s="121"/>
      <c r="C93" s="123"/>
      <c r="D93" s="120"/>
      <c r="E93" s="143"/>
      <c r="F93" s="143"/>
      <c r="G93" s="158" t="str">
        <f t="shared" si="3"/>
        <v/>
      </c>
      <c r="H93" s="121"/>
      <c r="I93" s="120"/>
      <c r="J93" s="120"/>
      <c r="K93" s="122"/>
      <c r="L93" s="123"/>
      <c r="M93" s="117"/>
      <c r="N93" s="123"/>
      <c r="O93" s="123"/>
      <c r="P93" s="79"/>
    </row>
    <row r="94" spans="1:16" s="7" customFormat="1" ht="24.75" customHeight="1" outlineLevel="1" x14ac:dyDescent="0.25">
      <c r="A94" s="141">
        <v>47</v>
      </c>
      <c r="B94" s="121"/>
      <c r="C94" s="123"/>
      <c r="D94" s="120"/>
      <c r="E94" s="143"/>
      <c r="F94" s="143"/>
      <c r="G94" s="158" t="str">
        <f t="shared" si="3"/>
        <v/>
      </c>
      <c r="H94" s="121"/>
      <c r="I94" s="120"/>
      <c r="J94" s="120"/>
      <c r="K94" s="122"/>
      <c r="L94" s="123"/>
      <c r="M94" s="117"/>
      <c r="N94" s="123"/>
      <c r="O94" s="123"/>
      <c r="P94" s="79"/>
    </row>
    <row r="95" spans="1:16" s="7" customFormat="1" ht="24.75" customHeight="1" outlineLevel="1" x14ac:dyDescent="0.25">
      <c r="A95" s="142">
        <v>48</v>
      </c>
      <c r="B95" s="121"/>
      <c r="C95" s="123"/>
      <c r="D95" s="120"/>
      <c r="E95" s="143"/>
      <c r="F95" s="143"/>
      <c r="G95" s="158" t="str">
        <f t="shared" si="3"/>
        <v/>
      </c>
      <c r="H95" s="121"/>
      <c r="I95" s="120"/>
      <c r="J95" s="120"/>
      <c r="K95" s="122"/>
      <c r="L95" s="123"/>
      <c r="M95" s="117"/>
      <c r="N95" s="123"/>
      <c r="O95" s="123"/>
      <c r="P95" s="79"/>
    </row>
    <row r="96" spans="1:16" s="7" customFormat="1" ht="24.75" customHeight="1" outlineLevel="1" x14ac:dyDescent="0.25">
      <c r="A96" s="142">
        <v>49</v>
      </c>
      <c r="B96" s="121"/>
      <c r="C96" s="123"/>
      <c r="D96" s="120"/>
      <c r="E96" s="143"/>
      <c r="F96" s="143"/>
      <c r="G96" s="158" t="str">
        <f t="shared" si="3"/>
        <v/>
      </c>
      <c r="H96" s="121"/>
      <c r="I96" s="120"/>
      <c r="J96" s="120"/>
      <c r="K96" s="122"/>
      <c r="L96" s="123"/>
      <c r="M96" s="117"/>
      <c r="N96" s="123"/>
      <c r="O96" s="123"/>
      <c r="P96" s="79"/>
    </row>
    <row r="97" spans="1:16" s="7" customFormat="1" ht="24.75" customHeight="1" outlineLevel="1" x14ac:dyDescent="0.25">
      <c r="A97" s="142">
        <v>50</v>
      </c>
      <c r="B97" s="121"/>
      <c r="C97" s="123"/>
      <c r="D97" s="120"/>
      <c r="E97" s="143"/>
      <c r="F97" s="143"/>
      <c r="G97" s="158" t="str">
        <f t="shared" si="3"/>
        <v/>
      </c>
      <c r="H97" s="121"/>
      <c r="I97" s="120"/>
      <c r="J97" s="120"/>
      <c r="K97" s="122"/>
      <c r="L97" s="123"/>
      <c r="M97" s="117"/>
      <c r="N97" s="123"/>
      <c r="O97" s="123"/>
      <c r="P97" s="79"/>
    </row>
    <row r="98" spans="1:16" s="7" customFormat="1" ht="24.75" customHeight="1" outlineLevel="1" x14ac:dyDescent="0.25">
      <c r="A98" s="142">
        <v>51</v>
      </c>
      <c r="B98" s="121"/>
      <c r="C98" s="123"/>
      <c r="D98" s="120"/>
      <c r="E98" s="143"/>
      <c r="F98" s="143"/>
      <c r="G98" s="158" t="str">
        <f t="shared" si="3"/>
        <v/>
      </c>
      <c r="H98" s="121"/>
      <c r="I98" s="120"/>
      <c r="J98" s="120"/>
      <c r="K98" s="122"/>
      <c r="L98" s="123"/>
      <c r="M98" s="117"/>
      <c r="N98" s="123"/>
      <c r="O98" s="123"/>
      <c r="P98" s="79"/>
    </row>
    <row r="99" spans="1:16" s="7" customFormat="1" ht="24.75" customHeight="1" outlineLevel="1" x14ac:dyDescent="0.25">
      <c r="A99" s="142">
        <v>52</v>
      </c>
      <c r="B99" s="121"/>
      <c r="C99" s="123"/>
      <c r="D99" s="120"/>
      <c r="E99" s="143"/>
      <c r="F99" s="143"/>
      <c r="G99" s="158" t="str">
        <f t="shared" si="3"/>
        <v/>
      </c>
      <c r="H99" s="121"/>
      <c r="I99" s="120"/>
      <c r="J99" s="120"/>
      <c r="K99" s="122"/>
      <c r="L99" s="123"/>
      <c r="M99" s="117"/>
      <c r="N99" s="123"/>
      <c r="O99" s="123"/>
      <c r="P99" s="79"/>
    </row>
    <row r="100" spans="1:16" s="7" customFormat="1" ht="24.75" customHeight="1" outlineLevel="1" x14ac:dyDescent="0.25">
      <c r="A100" s="142">
        <v>53</v>
      </c>
      <c r="B100" s="121"/>
      <c r="C100" s="123"/>
      <c r="D100" s="120"/>
      <c r="E100" s="143"/>
      <c r="F100" s="143"/>
      <c r="G100" s="158" t="str">
        <f t="shared" si="3"/>
        <v/>
      </c>
      <c r="H100" s="121"/>
      <c r="I100" s="120"/>
      <c r="J100" s="120"/>
      <c r="K100" s="122"/>
      <c r="L100" s="123"/>
      <c r="M100" s="117"/>
      <c r="N100" s="123"/>
      <c r="O100" s="123"/>
      <c r="P100" s="79"/>
    </row>
    <row r="101" spans="1:16" s="7" customFormat="1" ht="24.75" customHeight="1" outlineLevel="1" x14ac:dyDescent="0.25">
      <c r="A101" s="142">
        <v>54</v>
      </c>
      <c r="B101" s="121"/>
      <c r="C101" s="123"/>
      <c r="D101" s="120"/>
      <c r="E101" s="143"/>
      <c r="F101" s="143"/>
      <c r="G101" s="158" t="str">
        <f t="shared" si="3"/>
        <v/>
      </c>
      <c r="H101" s="121"/>
      <c r="I101" s="120"/>
      <c r="J101" s="120"/>
      <c r="K101" s="122"/>
      <c r="L101" s="123"/>
      <c r="M101" s="117"/>
      <c r="N101" s="123"/>
      <c r="O101" s="123"/>
      <c r="P101" s="79"/>
    </row>
    <row r="102" spans="1:16" s="7" customFormat="1" ht="24.75" customHeight="1" outlineLevel="1" x14ac:dyDescent="0.25">
      <c r="A102" s="142">
        <v>55</v>
      </c>
      <c r="B102" s="121"/>
      <c r="C102" s="123"/>
      <c r="D102" s="120"/>
      <c r="E102" s="143"/>
      <c r="F102" s="143"/>
      <c r="G102" s="158" t="str">
        <f t="shared" si="3"/>
        <v/>
      </c>
      <c r="H102" s="121"/>
      <c r="I102" s="120"/>
      <c r="J102" s="120"/>
      <c r="K102" s="122"/>
      <c r="L102" s="123"/>
      <c r="M102" s="117"/>
      <c r="N102" s="123"/>
      <c r="O102" s="123"/>
      <c r="P102" s="79"/>
    </row>
    <row r="103" spans="1:16" s="7" customFormat="1" ht="24.75" customHeight="1" outlineLevel="1" x14ac:dyDescent="0.25">
      <c r="A103" s="142">
        <v>56</v>
      </c>
      <c r="B103" s="121"/>
      <c r="C103" s="123"/>
      <c r="D103" s="120"/>
      <c r="E103" s="143"/>
      <c r="F103" s="143"/>
      <c r="G103" s="158" t="str">
        <f t="shared" si="3"/>
        <v/>
      </c>
      <c r="H103" s="121"/>
      <c r="I103" s="120"/>
      <c r="J103" s="120"/>
      <c r="K103" s="122"/>
      <c r="L103" s="123"/>
      <c r="M103" s="117"/>
      <c r="N103" s="123"/>
      <c r="O103" s="123"/>
      <c r="P103" s="79"/>
    </row>
    <row r="104" spans="1:16" s="7" customFormat="1" ht="24.75" customHeight="1" outlineLevel="1" x14ac:dyDescent="0.25">
      <c r="A104" s="142">
        <v>57</v>
      </c>
      <c r="B104" s="121"/>
      <c r="C104" s="123"/>
      <c r="D104" s="120"/>
      <c r="E104" s="143"/>
      <c r="F104" s="143"/>
      <c r="G104" s="158" t="str">
        <f t="shared" si="3"/>
        <v/>
      </c>
      <c r="H104" s="121"/>
      <c r="I104" s="120"/>
      <c r="J104" s="120"/>
      <c r="K104" s="122"/>
      <c r="L104" s="123"/>
      <c r="M104" s="117"/>
      <c r="N104" s="123"/>
      <c r="O104" s="123"/>
      <c r="P104" s="79"/>
    </row>
    <row r="105" spans="1:16" s="7" customFormat="1" ht="24.75" customHeight="1" outlineLevel="1" x14ac:dyDescent="0.25">
      <c r="A105" s="142">
        <v>58</v>
      </c>
      <c r="B105" s="121"/>
      <c r="C105" s="123"/>
      <c r="D105" s="120"/>
      <c r="E105" s="143"/>
      <c r="F105" s="143"/>
      <c r="G105" s="158" t="str">
        <f t="shared" si="3"/>
        <v/>
      </c>
      <c r="H105" s="121"/>
      <c r="I105" s="120"/>
      <c r="J105" s="120"/>
      <c r="K105" s="122"/>
      <c r="L105" s="123"/>
      <c r="M105" s="117"/>
      <c r="N105" s="123"/>
      <c r="O105" s="123"/>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8" t="s">
        <v>2633</v>
      </c>
      <c r="B109" s="239"/>
      <c r="C109" s="239"/>
      <c r="D109" s="239"/>
      <c r="E109" s="239"/>
      <c r="F109" s="239"/>
      <c r="G109" s="239"/>
      <c r="H109" s="239"/>
      <c r="I109" s="239"/>
      <c r="J109" s="239"/>
      <c r="K109" s="239"/>
      <c r="L109" s="239"/>
      <c r="M109" s="239"/>
      <c r="N109" s="239"/>
      <c r="O109" s="240"/>
      <c r="P109" s="76"/>
    </row>
    <row r="110" spans="1:16" ht="15" customHeight="1" x14ac:dyDescent="0.25">
      <c r="A110" s="241" t="s">
        <v>2655</v>
      </c>
      <c r="B110" s="242"/>
      <c r="C110" s="242"/>
      <c r="D110" s="242"/>
      <c r="E110" s="242"/>
      <c r="F110" s="242"/>
      <c r="G110" s="242"/>
      <c r="H110" s="242"/>
      <c r="I110" s="242"/>
      <c r="J110" s="242"/>
      <c r="K110" s="242"/>
      <c r="L110" s="242"/>
      <c r="M110" s="242"/>
      <c r="N110" s="242"/>
      <c r="O110" s="243"/>
    </row>
    <row r="111" spans="1:16" ht="15.75" thickBot="1" x14ac:dyDescent="0.3">
      <c r="A111" s="244"/>
      <c r="B111" s="245"/>
      <c r="C111" s="245"/>
      <c r="D111" s="245"/>
      <c r="E111" s="245"/>
      <c r="F111" s="245"/>
      <c r="G111" s="245"/>
      <c r="H111" s="245"/>
      <c r="I111" s="245"/>
      <c r="J111" s="245"/>
      <c r="K111" s="245"/>
      <c r="L111" s="245"/>
      <c r="M111" s="245"/>
      <c r="N111" s="245"/>
      <c r="O111" s="246"/>
    </row>
    <row r="112" spans="1:16" s="1" customFormat="1" ht="26.25" customHeight="1" thickBot="1" x14ac:dyDescent="0.3">
      <c r="I112" s="226" t="s">
        <v>9</v>
      </c>
      <c r="J112" s="22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2664</v>
      </c>
      <c r="C114" s="161" t="s">
        <v>31</v>
      </c>
      <c r="D114" s="120" t="s">
        <v>2694</v>
      </c>
      <c r="E114" s="143">
        <v>44174</v>
      </c>
      <c r="F114" s="143">
        <v>44773</v>
      </c>
      <c r="G114" s="158">
        <f>IF(AND(E114&lt;&gt;"",F114&lt;&gt;""),((F114-E114)/30),"")</f>
        <v>19.966666666666665</v>
      </c>
      <c r="H114" s="121" t="s">
        <v>2697</v>
      </c>
      <c r="I114" s="120" t="s">
        <v>36</v>
      </c>
      <c r="J114" s="120" t="s">
        <v>51</v>
      </c>
      <c r="K114" s="122">
        <v>6062806440</v>
      </c>
      <c r="L114" s="100">
        <f>+IF(AND(K114&gt;0,O114="Ejecución"),(K114/877802)*Tabla28[[#This Row],[% participación]],IF(AND(K114&gt;0,O114&lt;&gt;"Ejecución"),"-",""))</f>
        <v>2072.0412256978225</v>
      </c>
      <c r="M114" s="123" t="s">
        <v>26</v>
      </c>
      <c r="N114" s="171">
        <v>0.3</v>
      </c>
      <c r="O114" s="160" t="s">
        <v>1150</v>
      </c>
      <c r="P114" s="78"/>
    </row>
    <row r="115" spans="1:16" s="6" customFormat="1" ht="24.75" customHeight="1" x14ac:dyDescent="0.25">
      <c r="A115" s="141">
        <v>2</v>
      </c>
      <c r="B115" s="159" t="s">
        <v>2664</v>
      </c>
      <c r="C115" s="161" t="s">
        <v>31</v>
      </c>
      <c r="D115" s="120" t="s">
        <v>2695</v>
      </c>
      <c r="E115" s="143">
        <v>44174</v>
      </c>
      <c r="F115" s="143">
        <v>44773</v>
      </c>
      <c r="G115" s="158">
        <f t="shared" ref="G115:G116" si="4">IF(AND(E115&lt;&gt;"",F115&lt;&gt;""),((F115-E115)/30),"")</f>
        <v>19.966666666666665</v>
      </c>
      <c r="H115" s="64" t="s">
        <v>2697</v>
      </c>
      <c r="I115" s="63" t="s">
        <v>36</v>
      </c>
      <c r="J115" s="63" t="s">
        <v>150</v>
      </c>
      <c r="K115" s="68">
        <v>4442852293</v>
      </c>
      <c r="L115" s="100">
        <f>+IF(AND(K115&gt;0,O115="Ejecución"),(K115/877802)*Tabla28[[#This Row],[% participación]],IF(AND(K115&gt;0,O115&lt;&gt;"Ejecución"),"-",""))</f>
        <v>1518.4012885593791</v>
      </c>
      <c r="M115" s="123" t="s">
        <v>26</v>
      </c>
      <c r="N115" s="171">
        <v>0.3</v>
      </c>
      <c r="O115" s="160" t="s">
        <v>1150</v>
      </c>
      <c r="P115" s="78"/>
    </row>
    <row r="116" spans="1:16" s="6" customFormat="1" ht="24.75" customHeight="1" x14ac:dyDescent="0.25">
      <c r="A116" s="141">
        <v>3</v>
      </c>
      <c r="B116" s="159" t="s">
        <v>2664</v>
      </c>
      <c r="C116" s="161" t="s">
        <v>31</v>
      </c>
      <c r="D116" s="120" t="s">
        <v>2696</v>
      </c>
      <c r="E116" s="143">
        <v>44175</v>
      </c>
      <c r="F116" s="143">
        <v>44773</v>
      </c>
      <c r="G116" s="158">
        <f t="shared" si="4"/>
        <v>19.933333333333334</v>
      </c>
      <c r="H116" s="64" t="s">
        <v>2697</v>
      </c>
      <c r="I116" s="63" t="s">
        <v>36</v>
      </c>
      <c r="J116" s="63" t="s">
        <v>73</v>
      </c>
      <c r="K116" s="68">
        <v>4391997200</v>
      </c>
      <c r="L116" s="100">
        <f>+IF(AND(K116&gt;0,O116="Ejecución"),(K116/877802)*Tabla28[[#This Row],[% participación]],IF(AND(K116&gt;0,O116&lt;&gt;"Ejecución"),"-",""))</f>
        <v>1501.0209136001056</v>
      </c>
      <c r="M116" s="123" t="s">
        <v>26</v>
      </c>
      <c r="N116" s="171">
        <v>0.3</v>
      </c>
      <c r="O116" s="160" t="s">
        <v>1150</v>
      </c>
      <c r="P116" s="78"/>
    </row>
    <row r="117" spans="1:16" s="6" customFormat="1" ht="24.75" customHeight="1" outlineLevel="1" x14ac:dyDescent="0.25">
      <c r="A117" s="141">
        <v>4</v>
      </c>
      <c r="B117" s="159" t="s">
        <v>2664</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2664</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2664</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2664</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2664</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2664</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2664</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2664</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2664</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2664</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2664</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2664</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2664</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2664</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2664</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2664</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2664</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2664</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2664</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2664</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2664</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2664</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2664</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2664</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2664</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2664</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2664</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2664</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2664</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2664</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2664</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2664</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2664</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2664</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2664</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2664</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2664</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2664</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2664</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2664</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2664</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2664</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2664</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2664</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28" t="s">
        <v>2659</v>
      </c>
      <c r="B163" s="229"/>
      <c r="C163" s="229"/>
      <c r="D163" s="229"/>
      <c r="E163" s="230"/>
      <c r="F163" s="231" t="s">
        <v>2660</v>
      </c>
      <c r="G163" s="231"/>
      <c r="H163" s="231"/>
      <c r="I163" s="228" t="s">
        <v>2630</v>
      </c>
      <c r="J163" s="229"/>
      <c r="K163" s="229"/>
      <c r="L163" s="229"/>
      <c r="M163" s="229"/>
      <c r="N163" s="229"/>
      <c r="O163" s="23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32" t="s">
        <v>2614</v>
      </c>
      <c r="H165" s="232"/>
      <c r="I165" s="233" t="s">
        <v>1164</v>
      </c>
      <c r="J165" s="234"/>
      <c r="K165" s="234"/>
      <c r="L165" s="234"/>
      <c r="M165" s="23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35" t="s">
        <v>2643</v>
      </c>
      <c r="J167" s="236"/>
      <c r="K167" s="236"/>
      <c r="L167" s="236"/>
      <c r="M167" s="236"/>
      <c r="N167" s="236"/>
      <c r="O167" s="237"/>
      <c r="U167" s="51"/>
    </row>
    <row r="168" spans="1:28" x14ac:dyDescent="0.25">
      <c r="A168" s="9"/>
      <c r="B168" s="221" t="s">
        <v>2657</v>
      </c>
      <c r="C168" s="221"/>
      <c r="D168" s="221"/>
      <c r="E168" s="8"/>
      <c r="F168" s="5"/>
      <c r="H168" s="81" t="s">
        <v>2656</v>
      </c>
      <c r="I168" s="235"/>
      <c r="J168" s="236"/>
      <c r="K168" s="236"/>
      <c r="L168" s="236"/>
      <c r="M168" s="236"/>
      <c r="N168" s="236"/>
      <c r="O168" s="23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2668</v>
      </c>
      <c r="C179" s="219"/>
      <c r="D179" s="219"/>
      <c r="E179" s="169">
        <v>0.02</v>
      </c>
      <c r="F179" s="168">
        <v>0.01</v>
      </c>
      <c r="G179" s="163">
        <f>IF(F179&gt;0,SUM(E179+F179),"")</f>
        <v>0.03</v>
      </c>
      <c r="H179" s="5"/>
      <c r="I179" s="219" t="s">
        <v>2670</v>
      </c>
      <c r="J179" s="219"/>
      <c r="K179" s="219"/>
      <c r="L179" s="219"/>
      <c r="M179" s="170"/>
      <c r="O179" s="8"/>
      <c r="Q179" s="19"/>
      <c r="R179" s="157" t="str">
        <f>IF(M179&gt;0,SUM(L179+M179),"")</f>
        <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69298267.560000002</v>
      </c>
      <c r="F185" s="92"/>
      <c r="G185" s="93"/>
      <c r="H185" s="88"/>
      <c r="I185" s="90" t="s">
        <v>2627</v>
      </c>
      <c r="J185" s="164">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25" t="s">
        <v>2636</v>
      </c>
      <c r="C192" s="225"/>
      <c r="E192" s="5" t="s">
        <v>20</v>
      </c>
      <c r="H192" s="26" t="s">
        <v>24</v>
      </c>
      <c r="J192" s="5" t="s">
        <v>2637</v>
      </c>
      <c r="K192" s="5"/>
      <c r="M192" s="5"/>
      <c r="N192" s="5"/>
      <c r="O192" s="8"/>
      <c r="Q192" s="152"/>
      <c r="R192" s="153"/>
      <c r="S192" s="153"/>
      <c r="T192" s="152"/>
    </row>
    <row r="193" spans="1:18" x14ac:dyDescent="0.25">
      <c r="A193" s="9"/>
      <c r="C193" s="250">
        <v>42152</v>
      </c>
      <c r="D193" s="5"/>
      <c r="E193" s="124">
        <v>1304</v>
      </c>
      <c r="F193" s="5"/>
      <c r="G193" s="5"/>
      <c r="H193" s="145" t="s">
        <v>2698</v>
      </c>
      <c r="J193" s="5"/>
      <c r="K193" s="125">
        <v>42398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2648</v>
      </c>
      <c r="C201" s="224"/>
      <c r="D201" s="224"/>
      <c r="E201" s="224"/>
      <c r="F201" s="224"/>
      <c r="G201" s="224"/>
      <c r="H201" s="224"/>
      <c r="I201" s="224"/>
      <c r="J201" s="224"/>
      <c r="K201" s="224"/>
      <c r="L201" s="224"/>
      <c r="M201" s="224"/>
      <c r="N201" s="22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2699</v>
      </c>
      <c r="J211" s="27" t="s">
        <v>2622</v>
      </c>
      <c r="K211" s="146" t="s">
        <v>2699</v>
      </c>
      <c r="L211" s="21"/>
      <c r="M211" s="21"/>
      <c r="N211" s="21"/>
      <c r="O211" s="8"/>
    </row>
    <row r="212" spans="1:15" x14ac:dyDescent="0.25">
      <c r="A212" s="9"/>
      <c r="B212" s="27" t="s">
        <v>2619</v>
      </c>
      <c r="C212" s="145" t="s">
        <v>2698</v>
      </c>
      <c r="D212" s="21"/>
      <c r="G212" s="27" t="s">
        <v>2621</v>
      </c>
      <c r="H212" s="146" t="s">
        <v>2700</v>
      </c>
      <c r="J212" s="27" t="s">
        <v>2623</v>
      </c>
      <c r="K212" s="145"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27"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27" x14ac:dyDescent="0.25">
      <c r="D83" s="3" t="s">
        <v>118</v>
      </c>
      <c r="I83" s="3" t="s">
        <v>335</v>
      </c>
      <c r="Q83" s="3" t="s">
        <v>593</v>
      </c>
      <c r="AD83" s="3" t="s">
        <v>956</v>
      </c>
    </row>
    <row r="84" spans="4:30" ht="27" x14ac:dyDescent="0.25">
      <c r="D84" s="3" t="s">
        <v>119</v>
      </c>
      <c r="I84" s="3" t="s">
        <v>336</v>
      </c>
      <c r="Q84" s="3" t="s">
        <v>594</v>
      </c>
      <c r="AD84" s="3" t="s">
        <v>957</v>
      </c>
    </row>
    <row r="85" spans="4:30" ht="27"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45"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45"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27"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2020-12-28T21:54:35Z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