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05003582020\"/>
    </mc:Choice>
  </mc:AlternateContent>
  <xr:revisionPtr revIDLastSave="0" documentId="13_ncr:1_{4CFA049F-2192-4716-8D31-724BDA4E7F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<sst xmlns="http://schemas.openxmlformats.org/spreadsheetml/2006/main" count="3124" uniqueCount="2702">
  <si>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</si>
  <si>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</si>
  <si>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</si>
  <si>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</si>
  <si>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</si>
  <si>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</si>
  <si>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</si>
  <si>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</si>
  <si>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</si>
  <si>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</si>
  <si>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</si>
  <si>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</si>
  <si>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</si>
  <si>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</si>
  <si>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</si>
  <si>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</si>
  <si>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</si>
  <si>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</si>
  <si>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</si>
  <si>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</si>
  <si>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</si>
  <si>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</si>
  <si>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</si>
  <si>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</si>
  <si>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</si>
  <si>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</si>
  <si>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</si>
  <si>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</si>
  <si>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</si>
  <si>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</si>
  <si>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</si>
  <si>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</si>
  <si>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</si>
  <si>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</si>
  <si>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</si>
  <si>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</si>
  <si>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</si>
  <si>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</si>
  <si>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</si>
  <si>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</si>
  <si>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</si>
  <si>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</si>
  <si>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</si>
  <si>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</si>
  <si>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</si>
  <si>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</si>
  <si>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</si>
  <si>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</si>
  <si>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</si>
  <si>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</si>
  <si>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</si>
  <si>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</si>
  <si>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</si>
  <si>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</si>
  <si>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</si>
  <si>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</si>
  <si>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</si>
  <si>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</si>
  <si>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</si>
  <si>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</si>
  <si>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</si>
  <si>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</si>
  <si>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</si>
  <si>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</si>
  <si>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</si>
  <si>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</si>
  <si>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</si>
  <si>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</si>
  <si>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</si>
  <si>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</si>
  <si>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</si>
  <si>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</si>
  <si>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</si>
  <si>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</si>
  <si>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</si>
  <si>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</si>
  <si>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</si>
  <si>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</si>
  <si>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</si>
  <si>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</si>
  <si>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</si>
  <si>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</si>
  <si>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</si>
  <si>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</si>
  <si>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</si>
  <si>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</si>
  <si>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</si>
  <si>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</si>
  <si>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</si>
  <si>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</si>
  <si>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</si>
  <si>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</si>
  <si>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</si>
  <si>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</si>
  <si>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</si>
  <si>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</si>
  <si>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</si>
  <si>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</si>
  <si>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</si>
  <si>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</si>
  <si>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</si>
  <si>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</si>
  <si>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</si>
  <si>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</si>
  <si>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</si>
  <si>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</si>
  <si>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</si>
  <si>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</si>
  <si>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</si>
  <si>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</si>
  <si>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</si>
  <si>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</si>
  <si>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</si>
  <si>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</si>
  <si>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</si>
  <si>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</si>
  <si>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</si>
  <si>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</si>
  <si>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</si>
  <si>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</si>
  <si>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</si>
  <si>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</si>
  <si>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</si>
  <si>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</si>
  <si>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</si>
  <si>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</si>
  <si>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</si>
  <si>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</si>
  <si>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</si>
  <si>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</si>
  <si>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</si>
  <si>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</si>
  <si>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</si>
  <si>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</si>
  <si>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</si>
  <si>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</si>
  <si>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</si>
  <si>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</si>
  <si>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</si>
  <si>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</si>
  <si>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</si>
  <si>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</si>
  <si>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</si>
  <si>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</si>
  <si>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</si>
  <si>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</si>
  <si>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</si>
  <si>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</si>
  <si>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</si>
  <si>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</si>
  <si>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</si>
  <si>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</si>
  <si>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</si>
  <si>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</si>
  <si>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</si>
  <si>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</si>
  <si>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</si>
  <si>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</si>
  <si>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</si>
  <si>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</si>
  <si>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</si>
  <si>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</si>
  <si>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</si>
  <si>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</si>
  <si>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</si>
  <si>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</si>
  <si>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</si>
  <si>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</si>
  <si>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</si>
  <si>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</si>
  <si>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</si>
  <si>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</si>
  <si>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</si>
  <si>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</si>
  <si>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</si>
  <si>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</si>
  <si>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</si>
  <si>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</si>
  <si>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</si>
  <si>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</si>
  <si>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</si>
  <si>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</si>
  <si>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</si>
  <si>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</si>
  <si>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</si>
  <si>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</si>
  <si>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</si>
  <si>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</si>
  <si>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</si>
  <si>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</si>
  <si>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</si>
  <si>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</si>
  <si>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</si>
  <si>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</si>
  <si>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</si>
  <si>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</si>
  <si>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</si>
  <si>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</si>
  <si>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</si>
  <si>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</si>
  <si>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</si>
  <si>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</si>
  <si>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</si>
  <si>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</si>
  <si>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</si>
  <si>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</si>
  <si>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</si>
  <si>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</si>
  <si>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</si>
  <si>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</si>
  <si>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</si>
  <si>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</si>
  <si>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</si>
  <si>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</si>
  <si>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</si>
  <si>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</si>
  <si>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</si>
  <si>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</si>
  <si>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</si>
  <si>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</si>
  <si>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</si>
  <si>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</si>
  <si>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</si>
  <si>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</si>
  <si>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</si>
  <si>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</si>
  <si>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</si>
  <si>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</si>
  <si>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</si>
  <si>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</si>
  <si>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</si>
  <si>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</si>
  <si>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</si>
  <si>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</si>
  <si>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</si>
  <si>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</si>
  <si>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</si>
  <si>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</si>
  <si>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</si>
  <si>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</si>
  <si>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</si>
  <si>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</si>
  <si>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</si>
  <si>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</si>
  <si>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</si>
  <si>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</si>
  <si>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</si>
  <si>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</si>
  <si>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</si>
  <si>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</si>
  <si>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</si>
  <si>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</si>
  <si>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</si>
  <si>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</si>
  <si>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</si>
  <si>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</si>
  <si>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</si>
  <si>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</si>
  <si>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</si>
  <si>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</si>
  <si>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</si>
  <si>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</si>
  <si>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</si>
  <si>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</si>
  <si>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</si>
  <si>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</si>
  <si>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</si>
  <si>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</si>
  <si>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</si>
  <si>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</si>
  <si>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</si>
  <si>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</si>
  <si>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</si>
  <si>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</si>
  <si>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</si>
  <si>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</si>
  <si>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</si>
  <si>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</si>
  <si>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</si>
  <si>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</si>
  <si>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</si>
  <si>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</si>
  <si>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</si>
  <si>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</si>
  <si>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</si>
  <si>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</si>
  <si>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</si>
  <si>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</si>
  <si>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</si>
  <si>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</si>
  <si>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</si>
  <si>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</si>
  <si>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</si>
  <si>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</si>
  <si>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</si>
  <si>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</si>
  <si>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</si>
  <si>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</si>
  <si>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</si>
  <si>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</si>
  <si>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</si>
  <si>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</si>
  <si>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</si>
  <si>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</si>
  <si>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</si>
  <si>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</si>
  <si>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</si>
  <si>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</si>
  <si>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</si>
  <si>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</si>
  <si>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</si>
  <si>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</si>
  <si>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</si>
  <si>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</si>
  <si>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</si>
  <si>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</si>
  <si>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</si>
  <si>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</si>
  <si>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</si>
  <si>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</si>
  <si>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</si>
  <si>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</si>
  <si>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</si>
  <si>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</si>
  <si>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</si>
  <si>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</si>
  <si>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</si>
  <si>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</si>
  <si>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</si>
  <si>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</si>
  <si>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</si>
  <si>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</si>
  <si>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</si>
  <si>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</si>
  <si>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</si>
  <si>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</si>
  <si>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</si>
  <si>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</si>
  <si>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</si>
  <si>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</si>
  <si>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</si>
  <si>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</si>
  <si>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</si>
  <si>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</si>
  <si>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</si>
  <si>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</si>
  <si>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</si>
  <si>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</si>
  <si>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</si>
  <si>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</si>
  <si>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</si>
  <si>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</si>
  <si>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</si>
  <si>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</si>
  <si>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</si>
  <si>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</si>
  <si>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</si>
  <si>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</si>
  <si>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</si>
  <si>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</si>
  <si>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</si>
  <si>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</si>
  <si>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</si>
  <si>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</si>
  <si>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</si>
  <si>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</si>
  <si>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</si>
  <si>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</si>
  <si>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</si>
  <si>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</si>
  <si>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</si>
  <si>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</si>
  <si>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</si>
  <si>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</si>
  <si>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</si>
  <si>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</si>
  <si>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</si>
  <si>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</si>
  <si>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</si>
  <si>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</si>
  <si>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</si>
  <si>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</si>
  <si>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</si>
  <si>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</si>
  <si>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</si>
  <si>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</si>
  <si>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</si>
  <si>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</si>
  <si>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</si>
  <si>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</si>
  <si>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</si>
  <si>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</si>
  <si>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</si>
  <si>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</si>
  <si>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</si>
  <si>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</si>
  <si>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</si>
  <si>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</si>
  <si>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</si>
  <si>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</si>
  <si>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</si>
  <si>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</si>
  <si>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</si>
  <si>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</si>
  <si>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</si>
  <si>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</si>
  <si>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</si>
  <si>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</si>
  <si>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</si>
  <si>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</si>
  <si>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</si>
  <si>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</si>
  <si>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</si>
  <si>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</si>
  <si>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</si>
  <si>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</si>
  <si>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</si>
  <si>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</si>
  <si>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</si>
  <si>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</si>
  <si>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</si>
  <si>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</si>
  <si>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</si>
  <si>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</si>
  <si>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</si>
  <si>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</si>
  <si>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</si>
  <si>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</si>
  <si>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</si>
  <si>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</si>
  <si>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</si>
  <si>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</si>
  <si>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</si>
  <si>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</si>
  <si>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</si>
  <si>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</si>
  <si>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</si>
  <si>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</si>
  <si>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</si>
  <si>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</si>
  <si>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</si>
  <si>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</si>
  <si>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</si>
  <si>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</si>
  <si>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</si>
  <si>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</si>
  <si>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</si>
  <si>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</si>
  <si>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</si>
  <si>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</si>
  <si>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</si>
  <si>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</si>
  <si>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</si>
  <si>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</si>
  <si>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</si>
  <si>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</si>
  <si>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</si>
  <si>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</si>
  <si>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</si>
  <si>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</si>
  <si>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</si>
  <si>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</si>
  <si>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</si>
  <si>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</si>
  <si>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</si>
  <si>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</si>
  <si>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</si>
  <si>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</si>
  <si>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</si>
  <si>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</si>
  <si>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</si>
  <si>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</si>
  <si>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</si>
  <si>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</si>
  <si>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</si>
  <si>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</si>
  <si>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</si>
  <si>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</si>
  <si>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</si>
  <si>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</si>
  <si>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</si>
  <si>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</si>
  <si>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</si>
  <si>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</si>
  <si>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</si>
  <si>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</si>
  <si>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</si>
  <si>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</si>
  <si>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</si>
  <si>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</si>
  <si>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</si>
  <si>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</si>
  <si>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</si>
  <si>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</si>
  <si>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</si>
  <si>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</si>
  <si>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</si>
  <si>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</si>
  <si>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</si>
  <si>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</si>
  <si>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</si>
  <si>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</si>
  <si>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</si>
  <si>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</si>
  <si>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</si>
  <si>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</si>
  <si>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</si>
  <si>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</si>
  <si>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</si>
  <si>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</si>
  <si>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</si>
  <si>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</si>
  <si>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</si>
  <si>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</si>
  <si>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</si>
  <si>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</si>
  <si>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</si>
  <si>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</si>
  <si>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</si>
  <si>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</si>
  <si>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</si>
  <si>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</si>
  <si>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</si>
  <si>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</si>
  <si>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</si>
  <si>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</si>
  <si>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</si>
  <si>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</si>
  <si>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</si>
  <si>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</si>
  <si>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</si>
  <si>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</si>
  <si>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</si>
  <si>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</si>
  <si>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</si>
  <si>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</si>
  <si>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</si>
  <si>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</si>
  <si>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</si>
  <si>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</si>
  <si>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</si>
  <si>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</si>
  <si>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</si>
  <si>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</si>
  <si>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</si>
  <si>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</si>
  <si>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</si>
  <si>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</si>
  <si>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</si>
  <si>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</si>
  <si>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</si>
  <si>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</si>
  <si>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</si>
  <si>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</si>
  <si>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</si>
  <si>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</si>
  <si>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</si>
  <si>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</si>
  <si>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</si>
  <si>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</si>
  <si>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</si>
  <si>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</si>
  <si>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</si>
  <si>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</si>
  <si>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</si>
  <si>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</si>
  <si>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</si>
  <si>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</si>
  <si>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</si>
  <si>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</si>
  <si>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</si>
  <si>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</si>
  <si>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</si>
  <si>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</si>
  <si>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</si>
  <si>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</si>
  <si>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</si>
  <si>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</si>
  <si>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</si>
  <si>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</si>
  <si>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</si>
  <si>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</si>
  <si>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</si>
  <si>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</si>
  <si>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</si>
  <si>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</si>
  <si>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</si>
  <si>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</si>
  <si>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</si>
  <si>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</si>
  <si>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</si>
  <si>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</si>
  <si>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</si>
  <si>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</si>
  <si>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</si>
  <si>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</si>
  <si>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</si>
  <si>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</si>
  <si>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</si>
  <si>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</si>
  <si>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</si>
  <si>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</si>
  <si>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</si>
  <si>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</si>
  <si>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</si>
  <si>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</si>
  <si>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</si>
  <si>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</si>
  <si>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</si>
  <si>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</si>
  <si>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</si>
  <si>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</si>
  <si>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</si>
  <si>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</si>
  <si>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</si>
  <si>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</si>
  <si>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</si>
  <si>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</si>
  <si>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</si>
  <si>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</si>
  <si>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</si>
  <si>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</si>
  <si>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</si>
  <si>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</si>
  <si>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</si>
  <si>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</si>
  <si>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</si>
  <si>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</si>
  <si>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</si>
  <si>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</si>
  <si>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</si>
  <si>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</si>
  <si>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</si>
  <si>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</si>
  <si>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</si>
  <si>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</si>
  <si>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</si>
  <si>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</si>
  <si>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</si>
  <si>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</si>
  <si>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</si>
  <si>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</si>
  <si>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</si>
  <si>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</si>
  <si>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</si>
  <si>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</si>
  <si>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</si>
  <si>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</si>
  <si>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</si>
  <si>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</si>
  <si>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</si>
  <si>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</si>
  <si>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</si>
  <si>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</si>
  <si>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</si>
  <si>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</si>
  <si>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</si>
  <si>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</si>
  <si>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</si>
  <si>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</si>
  <si>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</si>
  <si>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</si>
  <si>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</si>
  <si>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</si>
  <si>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</si>
  <si>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</si>
  <si>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</si>
  <si>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</si>
  <si>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</si>
  <si>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</si>
  <si>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</si>
  <si>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</si>
  <si>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</si>
  <si>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</si>
  <si>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</si>
  <si>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</si>
  <si>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</si>
  <si>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</si>
  <si>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</si>
  <si>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</si>
  <si>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</si>
  <si>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</si>
  <si>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</si>
  <si>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</si>
  <si>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</si>
  <si>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</si>
  <si>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</si>
  <si>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</si>
  <si>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</si>
  <si>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</si>
  <si>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</si>
  <si>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</si>
  <si>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</si>
  <si>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</si>
  <si>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</si>
  <si>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</si>
  <si>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</si>
  <si>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</si>
  <si>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</si>
  <si>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</si>
  <si>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</si>
  <si>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</si>
  <si>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</si>
  <si>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</si>
  <si>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</si>
  <si>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</si>
  <si>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</si>
  <si>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</si>
  <si>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</si>
  <si>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</si>
  <si>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</si>
  <si>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</si>
  <si>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</si>
  <si>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</si>
  <si>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</si>
  <si>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</si>
  <si>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</si>
  <si>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</si>
  <si>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</si>
  <si>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</si>
  <si>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</si>
  <si>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</si>
  <si>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</si>
  <si>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</si>
  <si>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</si>
  <si>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</si>
  <si>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</si>
  <si>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</si>
  <si>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</si>
  <si>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</si>
  <si>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</si>
  <si>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</si>
  <si>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</si>
  <si>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</si>
  <si>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</si>
  <si>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</si>
  <si>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</si>
  <si>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</si>
  <si>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</si>
  <si>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</si>
  <si>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</si>
  <si>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</si>
  <si>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</si>
  <si>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</si>
  <si>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</si>
  <si>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</si>
  <si>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</si>
  <si>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</si>
  <si>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</si>
  <si>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</si>
  <si>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</si>
  <si>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</si>
  <si>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</si>
  <si>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</si>
  <si>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</si>
  <si>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</si>
  <si>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</si>
  <si>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</si>
  <si>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</si>
  <si>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</si>
  <si>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</si>
  <si>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</si>
  <si>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</si>
  <si>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</si>
  <si>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</si>
  <si>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</si>
  <si>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</si>
  <si>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</si>
  <si>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</si>
  <si>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</si>
  <si>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</si>
  <si>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</si>
  <si>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</si>
  <si>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</si>
  <si>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</si>
  <si>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</si>
  <si>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</si>
  <si>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</si>
  <si>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</si>
  <si>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</si>
  <si>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</si>
  <si>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</si>
  <si>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</si>
  <si>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</si>
  <si>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</si>
  <si>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</si>
  <si>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</si>
  <si>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</si>
  <si>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</si>
  <si>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</si>
  <si>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</si>
  <si>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</si>
  <si>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</si>
  <si>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</si>
  <si>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</si>
  <si>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</si>
  <si>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</si>
  <si>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</si>
  <si>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</si>
  <si>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</si>
  <si>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</si>
  <si>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</si>
  <si>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</si>
  <si>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</si>
  <si>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</si>
  <si>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</si>
  <si>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</si>
  <si>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</si>
  <si>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</si>
  <si>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</si>
  <si>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</si>
  <si>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</si>
  <si>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</si>
  <si>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</si>
  <si>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</si>
  <si>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</si>
  <si>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</si>
  <si>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</si>
  <si>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</si>
  <si>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</si>
  <si>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</si>
  <si>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</si>
  <si>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</si>
  <si>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</si>
  <si>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</si>
  <si>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</si>
  <si>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</si>
  <si>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</si>
  <si>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</si>
  <si>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</si>
  <si>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</si>
  <si>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</si>
  <si>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</si>
  <si>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</si>
  <si>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</si>
  <si>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</si>
  <si>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</si>
  <si>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</si>
  <si>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</si>
  <si>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</si>
  <si>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</si>
  <si>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</si>
  <si>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</si>
  <si>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</si>
  <si>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</si>
  <si>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</si>
  <si>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</si>
  <si>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</si>
  <si>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</si>
  <si>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</si>
  <si>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</si>
  <si>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</si>
  <si>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</si>
  <si>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</si>
  <si>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</si>
  <si>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</si>
  <si>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</si>
  <si>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</si>
  <si>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</si>
  <si>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</si>
  <si>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</si>
  <si>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</si>
  <si>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</si>
  <si>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</si>
  <si>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</si>
  <si>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</si>
  <si>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</si>
  <si>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</si>
  <si>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</si>
  <si>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</si>
  <si>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</si>
  <si>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</si>
  <si>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</si>
  <si>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</si>
  <si>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</si>
  <si>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</si>
  <si>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</si>
  <si>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</si>
  <si>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</si>
  <si>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</si>
  <si>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</si>
  <si>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</si>
  <si>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</si>
  <si>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</si>
  <si>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</si>
  <si>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</si>
  <si>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</si>
  <si>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</si>
  <si>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</si>
  <si>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</si>
  <si>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</si>
  <si>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</si>
  <si>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</si>
  <si>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</si>
  <si>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</si>
  <si>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</si>
  <si>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</si>
  <si>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</si>
  <si>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</si>
  <si>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</si>
  <si>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</si>
  <si>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</si>
  <si>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</si>
  <si>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</si>
  <si>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</si>
  <si>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</si>
  <si>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</si>
  <si>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</si>
  <si>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</si>
  <si>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</si>
  <si>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</si>
  <si>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</si>
  <si>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</si>
  <si>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</si>
  <si>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</si>
  <si>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</si>
  <si>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</si>
  <si>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</si>
  <si>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</si>
  <si>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</si>
  <si>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</si>
  <si>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</si>
  <si>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</si>
  <si>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</si>
  <si>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</si>
  <si>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</si>
  <si>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</si>
  <si>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</si>
  <si>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</si>
  <si>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</si>
  <si>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</si>
  <si>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</si>
  <si>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</si>
  <si>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</si>
  <si>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</si>
  <si>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</si>
  <si>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</si>
  <si>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</si>
  <si>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</si>
  <si>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</si>
  <si>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</si>
  <si>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</si>
  <si>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</si>
  <si>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</si>
  <si>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</si>
  <si>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</si>
  <si>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</si>
  <si>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</si>
  <si>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</si>
  <si>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</si>
  <si>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</si>
  <si>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</si>
  <si>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</si>
  <si>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</si>
  <si>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</si>
  <si>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</si>
  <si>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</si>
  <si>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</si>
  <si>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</si>
  <si>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</si>
  <si>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</si>
  <si>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</si>
  <si>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</si>
  <si>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</si>
  <si>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</si>
  <si>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</si>
  <si>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</si>
  <si>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</si>
  <si>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</si>
  <si>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</si>
  <si>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</si>
  <si>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</si>
  <si>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</si>
  <si>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</si>
  <si>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</si>
  <si>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</si>
  <si>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</si>
  <si>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</si>
  <si>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</si>
  <si>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</si>
  <si>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</si>
  <si>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</si>
  <si>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</si>
  <si>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</si>
  <si>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</si>
  <si>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</si>
  <si>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</si>
  <si>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</si>
  <si>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</si>
  <si>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</si>
  <si>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</si>
  <si>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</si>
  <si>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</si>
  <si>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</si>
  <si>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</si>
  <si>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</si>
  <si>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</si>
  <si>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</si>
  <si>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</si>
  <si>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</si>
  <si>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</si>
  <si>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</si>
  <si>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</si>
  <si>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</si>
  <si>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</si>
  <si>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</si>
  <si>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</si>
  <si>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</si>
  <si>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</si>
  <si>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</si>
  <si>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</si>
  <si>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</si>
  <si>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</si>
  <si>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</si>
  <si>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</si>
  <si>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</si>
  <si>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</si>
  <si>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</si>
  <si>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</si>
  <si>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</si>
  <si>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</si>
  <si>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</si>
  <si>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</si>
  <si>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</si>
  <si>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</si>
  <si>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</si>
  <si>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</si>
  <si>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</si>
  <si>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</si>
  <si>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</si>
  <si>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</si>
  <si>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</si>
  <si>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</si>
  <si>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</si>
  <si>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</si>
  <si>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</si>
  <si>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</si>
  <si>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</si>
  <si>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</si>
  <si>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</si>
  <si>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</si>
  <si>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</si>
  <si>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</si>
  <si>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</si>
  <si>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</si>
  <si>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</si>
  <si>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</si>
  <si>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</si>
  <si>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</si>
  <si>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</si>
  <si>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</si>
  <si>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</si>
  <si>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</si>
  <si>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</si>
  <si>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</si>
  <si>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</si>
  <si>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</si>
  <si>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</si>
  <si>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</si>
  <si>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</si>
  <si>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</si>
  <si>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</si>
  <si>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</si>
  <si>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</si>
  <si>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</si>
  <si>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</si>
  <si>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</si>
  <si>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</si>
  <si>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</si>
  <si>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</si>
  <si>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</si>
  <si>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</si>
  <si>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</si>
  <si>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</si>
  <si>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</si>
  <si>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</si>
  <si>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</si>
  <si>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</si>
  <si>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</si>
  <si>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</si>
  <si>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</si>
  <si>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</si>
  <si>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</si>
  <si>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</si>
  <si>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</si>
  <si>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</si>
  <si>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</si>
  <si>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</si>
  <si>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</si>
  <si>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</si>
  <si>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</si>
  <si>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</si>
  <si>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</si>
  <si>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</si>
  <si>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</si>
  <si>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</si>
  <si>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</si>
  <si>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</si>
  <si>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</si>
  <si>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</si>
  <si>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</si>
  <si>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</si>
  <si>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</si>
  <si>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</si>
  <si>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</si>
  <si>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</si>
  <si>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</si>
  <si>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</si>
  <si>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</si>
  <si>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</si>
  <si>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</si>
  <si>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</si>
  <si>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</si>
  <si>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</si>
  <si>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</si>
  <si>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</si>
  <si>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</si>
  <si>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</si>
  <si>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</si>
  <si>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</si>
  <si>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</si>
  <si>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</si>
  <si>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</si>
  <si>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</si>
  <si>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</si>
  <si>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</si>
  <si>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</si>
  <si>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</si>
  <si>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</si>
  <si>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</si>
  <si>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</si>
  <si>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</si>
  <si>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</si>
  <si>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</si>
  <si>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</si>
  <si>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</si>
  <si>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</si>
  <si>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</si>
  <si>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</si>
  <si>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</si>
  <si>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</si>
  <si>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</si>
  <si>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</si>
  <si>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</si>
  <si>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</si>
  <si>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</si>
  <si>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</si>
  <si>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</si>
  <si>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</si>
  <si>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</si>
  <si>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</si>
  <si>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</si>
  <si>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</si>
  <si>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</si>
  <si>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</si>
  <si>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</si>
  <si>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</si>
  <si>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</si>
  <si>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</si>
  <si>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</si>
  <si>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</si>
  <si>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</si>
  <si>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</si>
  <si>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</si>
  <si>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</si>
  <si>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</si>
  <si>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</si>
  <si>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</si>
  <si>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</si>
  <si>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</si>
  <si>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</si>
  <si>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</si>
  <si>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</si>
  <si>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</si>
  <si>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</si>
  <si>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</si>
  <si>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</si>
  <si>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</si>
  <si>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</si>
  <si>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</si>
  <si>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</si>
  <si>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</si>
  <si>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</si>
  <si>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</si>
  <si>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</si>
  <si>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</si>
  <si>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</si>
  <si>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</si>
  <si>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</si>
  <si>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</si>
  <si>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</si>
  <si>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</si>
  <si>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</si>
  <si>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</si>
  <si>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</si>
  <si>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</si>
  <si>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</si>
  <si>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</si>
  <si>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</si>
  <si>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</si>
  <si>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</si>
  <si>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</si>
  <si>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</si>
  <si>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</si>
  <si>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</si>
  <si>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</si>
  <si>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</si>
  <si>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</si>
  <si>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</si>
  <si>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</si>
  <si>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</si>
  <si>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</si>
  <si>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</si>
  <si>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</si>
  <si>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</si>
  <si>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</si>
  <si>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</si>
  <si>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</si>
  <si>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</si>
  <si>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</si>
  <si>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</si>
  <si>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</si>
  <si>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</si>
  <si>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</si>
  <si>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</si>
  <si>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</si>
  <si>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</si>
  <si>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</si>
  <si>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</si>
  <si>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</si>
  <si>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</si>
  <si>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</si>
  <si>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</si>
  <si>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</si>
  <si>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</si>
  <si>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</si>
  <si>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</si>
  <si>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</si>
  <si>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</si>
  <si>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</si>
  <si>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</si>
  <si>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</si>
  <si>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</si>
  <si>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</si>
  <si>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</si>
  <si>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</si>
  <si>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</si>
  <si>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</si>
  <si>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</si>
  <si>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</si>
  <si>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</si>
  <si>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</si>
  <si>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</si>
  <si>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</si>
  <si>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</si>
  <si>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</si>
  <si>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</si>
  <si>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</si>
  <si>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</si>
  <si>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</si>
  <si>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</si>
  <si>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</si>
  <si>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</si>
  <si>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</si>
  <si>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</si>
  <si>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</si>
  <si>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</si>
  <si>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</si>
  <si>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</si>
  <si>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</si>
  <si>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</si>
  <si>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</si>
  <si>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</si>
  <si>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</si>
  <si>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</si>
  <si>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</si>
  <si>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</si>
  <si>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</si>
  <si>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</si>
  <si>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</si>
  <si>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</si>
  <si>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</si>
  <si>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</si>
  <si>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</si>
  <si>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</si>
  <si>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</si>
  <si>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</si>
  <si>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</si>
  <si>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</si>
  <si>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</si>
  <si>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</si>
  <si>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</si>
  <si>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</si>
  <si>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</si>
  <si>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</si>
  <si>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</si>
  <si>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</si>
  <si>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</si>
  <si>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</si>
  <si>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</si>
  <si>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</si>
  <si>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</si>
  <si>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</si>
  <si>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</si>
  <si>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</si>
  <si>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</si>
  <si>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</si>
  <si>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</si>
  <si>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</si>
  <si>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</si>
  <si>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</si>
  <si>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</si>
  <si>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</si>
  <si>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</si>
  <si>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</si>
  <si>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</si>
  <si>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</si>
  <si>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</si>
  <si>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</si>
  <si>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</si>
  <si>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</si>
  <si>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</si>
  <si>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</si>
  <si>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</si>
  <si>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</si>
  <si>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</si>
  <si>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</si>
  <si>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</si>
  <si>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</si>
  <si>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</si>
  <si>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</si>
  <si>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</si>
  <si>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</si>
  <si>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</si>
  <si>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</si>
  <si>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</si>
  <si>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</si>
  <si>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</si>
  <si>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</si>
  <si>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</si>
  <si>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</si>
  <si>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</si>
  <si>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</si>
  <si>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</si>
  <si>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</si>
  <si>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</si>
  <si>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</si>
  <si>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</si>
  <si>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</si>
  <si>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</si>
  <si>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</si>
  <si>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</si>
  <si>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</si>
  <si>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</si>
  <si>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</si>
  <si>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</si>
  <si>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</si>
  <si>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</si>
  <si>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</si>
  <si>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</si>
  <si>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</si>
  <si>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</si>
  <si>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</si>
  <si>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</si>
  <si>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</si>
  <si>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</si>
  <si>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</si>
  <si>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</si>
  <si>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</si>
  <si>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</si>
  <si>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</si>
  <si>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</si>
  <si>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</si>
  <si>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</si>
  <si>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</si>
  <si>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</si>
  <si>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</si>
  <si>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</si>
  <si>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</si>
  <si>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</si>
  <si>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</si>
  <si>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</si>
  <si>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</si>
  <si>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</si>
  <si>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</si>
  <si>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</si>
  <si>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</si>
  <si>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</si>
  <si>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</si>
  <si>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</si>
  <si>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</si>
  <si>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</si>
  <si>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</si>
  <si>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</si>
  <si>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</si>
  <si>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</si>
  <si>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</si>
  <si>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</si>
  <si>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</si>
  <si>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</si>
  <si>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</si>
  <si>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</si>
  <si>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</si>
  <si>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</si>
  <si>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</si>
  <si>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</si>
  <si>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</si>
  <si>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</si>
  <si>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</si>
  <si>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</si>
  <si>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</si>
  <si>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</si>
  <si>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</si>
  <si>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</si>
  <si>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</si>
  <si>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</si>
  <si>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</si>
  <si>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</si>
  <si>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</si>
  <si>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</si>
  <si>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</si>
  <si>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</si>
  <si>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</si>
  <si>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</si>
  <si>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</si>
  <si>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</si>
  <si>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</si>
  <si>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</si>
  <si>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</si>
  <si>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</si>
  <si>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</si>
  <si>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</si>
  <si>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</si>
  <si>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</si>
  <si>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</si>
  <si>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</si>
  <si>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</si>
  <si>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</si>
  <si>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</si>
  <si>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</si>
  <si>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</si>
  <si>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</si>
  <si>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</si>
  <si>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</si>
  <si>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</si>
  <si>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</si>
  <si>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</si>
  <si>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</si>
  <si>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</si>
  <si>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</si>
  <si>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</si>
  <si>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</si>
  <si>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</si>
  <si>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</si>
  <si>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</si>
  <si>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</si>
  <si>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</si>
  <si>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</si>
  <si>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</si>
  <si>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</si>
  <si>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</si>
  <si>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</si>
  <si>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</si>
  <si>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</si>
  <si>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</si>
  <si>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</si>
  <si>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</si>
  <si>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</si>
  <si>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</si>
  <si>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</si>
  <si>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</si>
  <si>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</si>
  <si>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</si>
  <si>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</si>
  <si>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</si>
  <si>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</si>
  <si>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</si>
  <si>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</si>
  <si>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</si>
  <si>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</si>
  <si>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</si>
  <si>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</si>
  <si>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</si>
  <si>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</si>
  <si>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</si>
  <si>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</si>
  <si>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</si>
  <si>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</si>
  <si>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</si>
  <si>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</si>
  <si>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</si>
  <si>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</si>
  <si>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</si>
  <si>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</si>
  <si>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</si>
  <si>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</si>
  <si>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</si>
  <si>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</si>
  <si>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</si>
  <si>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</si>
  <si>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</si>
  <si>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</si>
  <si>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</si>
  <si>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</si>
  <si>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</si>
  <si>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</si>
  <si>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</si>
  <si>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</si>
  <si>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</si>
  <si>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</si>
  <si>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</si>
  <si>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</si>
  <si>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</si>
  <si>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</si>
  <si>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</si>
  <si>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</si>
  <si>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</si>
  <si>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</si>
  <si>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</si>
  <si>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</si>
  <si>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</si>
  <si>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</si>
  <si>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</si>
  <si>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</si>
  <si>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</si>
  <si>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</si>
  <si>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</si>
  <si>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</si>
  <si>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</si>
  <si>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</si>
  <si>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</si>
  <si>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</si>
  <si>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</si>
  <si>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</si>
  <si>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</si>
  <si>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</si>
  <si>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</si>
  <si>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</si>
  <si>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</si>
  <si>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</si>
  <si>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</si>
  <si>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</si>
  <si>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</si>
  <si>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</si>
  <si>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</si>
  <si>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</si>
  <si>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</si>
  <si>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</si>
  <si>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</si>
  <si>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</si>
  <si>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</si>
  <si>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</si>
  <si>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</si>
  <si>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</si>
  <si>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</si>
  <si>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</si>
  <si>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</si>
  <si>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</si>
  <si>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</si>
  <si>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</si>
  <si>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</si>
  <si>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</si>
  <si>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</si>
  <si>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</si>
  <si>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</si>
  <si>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</si>
  <si>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</si>
  <si>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</si>
  <si>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</si>
  <si>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</si>
  <si>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</si>
  <si>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</si>
  <si>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</si>
  <si>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</si>
  <si>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</si>
  <si>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</si>
  <si>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</si>
  <si>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</si>
  <si>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</si>
  <si>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</si>
  <si>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</si>
  <si>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</si>
  <si>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</si>
  <si>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</si>
  <si>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</si>
  <si>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</si>
  <si>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</si>
  <si>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</si>
  <si>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</si>
  <si>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</si>
  <si>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</si>
  <si>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</si>
  <si>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</si>
  <si>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</si>
  <si>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</si>
  <si>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</si>
  <si>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</si>
  <si>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</si>
  <si>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</si>
  <si>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</si>
  <si>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</si>
  <si>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</si>
  <si>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</si>
  <si>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</si>
  <si>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</si>
  <si>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</si>
  <si>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</si>
  <si>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</si>
  <si>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</si>
  <si>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</si>
  <si>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</si>
  <si>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</si>
  <si>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</si>
  <si>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</si>
  <si>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</si>
  <si>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</si>
  <si>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</si>
  <si>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</si>
  <si>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</si>
  <si>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</si>
  <si>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</si>
  <si>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</si>
  <si>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</si>
  <si>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</si>
  <si>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</si>
  <si>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</si>
  <si>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</si>
  <si>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</si>
  <si>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</si>
  <si>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</si>
  <si>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</si>
  <si>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</si>
  <si>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</si>
  <si>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</si>
  <si>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</si>
  <si>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</si>
  <si>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</si>
  <si>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</si>
  <si>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</si>
  <si>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</si>
  <si>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</si>
  <si>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</si>
  <si>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</si>
  <si>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</si>
  <si>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</si>
  <si>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</si>
  <si>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</si>
  <si>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</si>
  <si>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</si>
  <si>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</si>
  <si>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</si>
  <si>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</si>
  <si>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</si>
  <si>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</si>
  <si>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</si>
  <si>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</si>
  <si>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</si>
  <si>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</si>
  <si>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</si>
  <si>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</si>
  <si>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</si>
  <si>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</si>
  <si>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</si>
  <si>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</si>
  <si>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</si>
  <si>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</si>
  <si>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</si>
  <si>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</si>
  <si>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</si>
  <si>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</si>
  <si>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</si>
  <si>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</si>
  <si>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</si>
  <si>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</si>
  <si>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</si>
  <si>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</si>
  <si>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</si>
  <si>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</si>
  <si>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</si>
  <si>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</si>
  <si>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</si>
  <si>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</si>
  <si>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</si>
  <si>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</si>
  <si>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</si>
  <si>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</si>
  <si>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</si>
  <si>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</si>
  <si>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</si>
  <si>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</si>
  <si>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</si>
  <si>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</si>
  <si>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</si>
  <si>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</si>
  <si>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</si>
  <si>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</si>
  <si>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</si>
  <si>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</si>
  <si>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</si>
  <si>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</si>
  <si>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</si>
  <si>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</si>
  <si>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</si>
  <si>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</si>
  <si>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</si>
  <si>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</si>
  <si>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</si>
  <si>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</si>
  <si>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</si>
  <si>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</si>
  <si>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</si>
  <si>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</si>
  <si>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</si>
  <si>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</si>
  <si>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</si>
  <si>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</si>
  <si>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</si>
  <si>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</si>
  <si>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</si>
  <si>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</si>
  <si>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</si>
  <si>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</si>
  <si>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</si>
  <si>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</si>
  <si>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</si>
  <si>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</si>
  <si>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</si>
  <si>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</si>
  <si>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</si>
  <si>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</si>
  <si>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</si>
  <si>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</si>
  <si>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</si>
  <si>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</si>
  <si>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</si>
  <si>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</si>
  <si>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</si>
  <si>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</si>
  <si>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</si>
  <si>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</si>
  <si>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</si>
  <si>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</si>
  <si>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</si>
  <si>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</si>
  <si>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</si>
  <si>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</si>
  <si>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</si>
  <si>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</si>
  <si>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</si>
  <si>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</si>
  <si>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</si>
  <si>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</si>
  <si>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</si>
  <si>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</si>
  <si>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</si>
  <si>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</si>
  <si>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</si>
  <si>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</si>
  <si>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</si>
  <si>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</si>
  <si>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</si>
  <si>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</si>
  <si>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</si>
  <si>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</si>
  <si>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</si>
  <si>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</si>
  <si>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</si>
  <si>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</si>
  <si>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</si>
  <si>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</si>
  <si>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</si>
  <si>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</si>
  <si>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</si>
  <si>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</si>
  <si>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</si>
  <si>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</si>
  <si>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</si>
  <si>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</si>
  <si>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</si>
  <si>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</si>
  <si>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</si>
  <si>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</si>
  <si>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</si>
  <si>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</si>
  <si>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</si>
  <si>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</si>
  <si>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</si>
  <si>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</si>
  <si>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</si>
  <si>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</si>
  <si>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</si>
  <si>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</si>
  <si>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</si>
  <si>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</si>
  <si>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</si>
  <si>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</si>
  <si>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</si>
  <si>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</si>
  <si>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</si>
  <si>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</si>
  <si>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</si>
  <si>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</si>
  <si>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</si>
  <si>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</si>
  <si>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</si>
  <si>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</si>
  <si>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</si>
  <si>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</si>
  <si>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</si>
  <si>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</si>
  <si>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</si>
  <si>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</si>
  <si>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</si>
  <si>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</si>
  <si>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</si>
  <si>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</si>
  <si>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</si>
  <si>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</si>
  <si>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</si>
  <si>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</si>
  <si>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</si>
  <si>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</si>
  <si>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</si>
  <si>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</si>
  <si>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</si>
  <si>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</si>
  <si>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</si>
  <si>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</si>
  <si>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</si>
  <si>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</si>
  <si>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</si>
  <si>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</si>
  <si>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</si>
  <si>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</si>
  <si>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</si>
  <si>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</si>
  <si>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</si>
  <si>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</si>
  <si>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</si>
  <si>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</si>
  <si>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</si>
  <si>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</si>
  <si>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</si>
  <si>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</si>
  <si>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</si>
  <si>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</si>
  <si>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</si>
  <si>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</si>
  <si>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</si>
  <si>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</si>
  <si>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</si>
  <si>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</si>
  <si>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</si>
  <si>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</si>
  <si>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</si>
  <si>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</si>
  <si>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</si>
  <si>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</si>
  <si>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</si>
  <si>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</si>
  <si>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</si>
  <si>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</si>
  <si>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</si>
  <si>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</si>
  <si>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</si>
  <si>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</si>
  <si>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</si>
  <si>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</si>
  <si>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</si>
  <si>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</si>
  <si>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</si>
  <si>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</si>
  <si>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</si>
  <si>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</si>
  <si>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</si>
  <si>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</si>
  <si>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</si>
  <si>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</si>
  <si>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</si>
  <si>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</si>
  <si>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</si>
  <si>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</si>
  <si>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</si>
  <si>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</si>
  <si>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</si>
  <si>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</si>
  <si>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</si>
  <si>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</si>
  <si>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</si>
  <si>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</si>
  <si>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</si>
  <si>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</si>
  <si>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</si>
  <si>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</si>
  <si>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</si>
  <si>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</si>
  <si>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</si>
  <si>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</si>
  <si>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</si>
  <si>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</si>
  <si>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</si>
  <si>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</si>
  <si>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</si>
  <si>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</si>
  <si>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</si>
  <si>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</si>
  <si>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</si>
  <si>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</si>
  <si>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</si>
  <si>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</si>
  <si>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</si>
  <si>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</si>
  <si>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</si>
  <si>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</si>
  <si>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</si>
  <si>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</si>
  <si>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</si>
  <si>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</si>
  <si>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</si>
  <si>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</si>
  <si>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</si>
  <si>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</si>
  <si>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</si>
  <si>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</si>
  <si>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</si>
  <si>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</si>
  <si>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</si>
  <si>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</si>
  <si>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</si>
  <si>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</si>
  <si>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</si>
  <si>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</si>
  <si>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</si>
  <si>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</si>
  <si>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</si>
  <si>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</si>
  <si>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</si>
  <si>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</si>
  <si>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</si>
  <si>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</si>
  <si>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</si>
  <si>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</si>
  <si>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</si>
  <si>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</si>
  <si>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</si>
  <si>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</si>
  <si>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</si>
  <si>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</si>
  <si>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</si>
  <si>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</si>
  <si>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</si>
  <si>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</si>
  <si>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</si>
  <si>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</si>
  <si>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</si>
  <si>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</si>
  <si>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</si>
  <si>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</si>
  <si>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</si>
  <si>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</si>
  <si>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</si>
  <si>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</si>
  <si>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</si>
  <si>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</si>
  <si>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</si>
  <si>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</si>
  <si>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</si>
  <si>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</si>
  <si>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</si>
  <si>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</si>
  <si>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</si>
  <si>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</si>
  <si>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</si>
  <si>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</si>
  <si>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</si>
  <si>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</si>
  <si>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</si>
  <si>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</si>
  <si>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</si>
  <si>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</si>
  <si>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</si>
  <si>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</si>
  <si>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</si>
  <si>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</si>
  <si>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</si>
  <si>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</si>
  <si>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</si>
  <si>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</si>
  <si>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</si>
  <si>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</si>
  <si>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</si>
  <si>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</si>
  <si>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</si>
  <si>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</si>
  <si>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</si>
  <si>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</si>
  <si>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</si>
  <si>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</si>
  <si>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</si>
  <si>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</si>
  <si>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</si>
  <si>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</si>
  <si>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</si>
  <si>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</si>
  <si>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</si>
  <si>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</si>
  <si>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</si>
  <si>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</si>
  <si>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</si>
  <si>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</si>
  <si>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</si>
  <si>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</si>
  <si>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</si>
  <si>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</si>
  <si>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</si>
  <si>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</si>
  <si>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</si>
  <si>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</si>
  <si>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</si>
  <si>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</si>
  <si>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</si>
  <si>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</si>
  <si>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</si>
  <si>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</si>
  <si>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</si>
  <si>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</si>
  <si>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</si>
  <si>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</si>
  <si>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</si>
  <si>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</si>
  <si>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</si>
  <si>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</si>
  <si>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</si>
  <si>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</si>
  <si>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</si>
  <si>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</si>
  <si>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</si>
  <si>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</si>
  <si>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</si>
  <si>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</si>
  <si>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</si>
  <si>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</si>
  <si>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</si>
  <si>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</si>
  <si>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</si>
  <si>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</si>
  <si>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</si>
  <si>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</si>
  <si>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</si>
  <si>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</si>
  <si>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</si>
  <si>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</si>
  <si>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</si>
  <si>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</si>
  <si>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</si>
  <si>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</si>
  <si>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</si>
  <si>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</si>
  <si>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</si>
  <si>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</si>
  <si>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</si>
  <si>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</si>
  <si>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</si>
  <si>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</si>
  <si>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</si>
  <si>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</si>
  <si>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</si>
  <si>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</si>
  <si>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</si>
  <si>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</si>
  <si>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</si>
  <si>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</si>
  <si>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</si>
  <si>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</si>
  <si>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</si>
  <si>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</si>
  <si>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</si>
  <si>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</si>
  <si>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</si>
  <si>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</si>
  <si>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</si>
  <si>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</si>
  <si>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</si>
  <si>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</si>
  <si>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</si>
  <si>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</si>
  <si>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</si>
  <si>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</si>
  <si>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</si>
  <si>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</si>
  <si>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</si>
  <si>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</si>
  <si>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</si>
  <si>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</si>
  <si>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</si>
  <si>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</si>
  <si>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</si>
  <si>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</si>
  <si>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</si>
  <si>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</si>
  <si>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</si>
  <si>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</si>
  <si>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</si>
  <si>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</si>
  <si>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</si>
  <si>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</si>
  <si>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</si>
  <si>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</si>
  <si>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</si>
  <si>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</si>
  <si>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</si>
  <si>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</si>
  <si>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</si>
  <si>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</si>
  <si>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</si>
  <si>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</si>
  <si>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</si>
  <si>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</si>
  <si>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</si>
  <si>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</si>
  <si>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</si>
  <si>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</si>
  <si>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</si>
  <si>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</si>
  <si>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</si>
  <si>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</si>
  <si>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</si>
  <si>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</si>
  <si>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</si>
  <si>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</si>
  <si>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</si>
  <si>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</si>
  <si>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</si>
  <si>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</si>
  <si>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</si>
  <si>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</si>
  <si>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</si>
  <si>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</si>
  <si>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</si>
  <si>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</si>
  <si>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</si>
  <si>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</si>
  <si>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</si>
  <si>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</si>
  <si>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</si>
  <si>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</si>
  <si>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</si>
  <si>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</si>
  <si>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</si>
  <si>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</si>
  <si>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</si>
  <si>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</si>
  <si>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</si>
  <si>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</si>
  <si>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</si>
  <si>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</si>
  <si>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</si>
  <si>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</si>
  <si>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</si>
  <si>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</si>
  <si>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</si>
  <si>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</si>
  <si>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</si>
  <si>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</si>
  <si>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</si>
  <si>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</si>
  <si>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</si>
  <si>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</si>
  <si>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</si>
  <si>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</si>
  <si>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</si>
  <si>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</si>
  <si>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</si>
  <si>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</si>
  <si>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</si>
  <si>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</si>
  <si>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</si>
  <si>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</si>
  <si>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</si>
  <si>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</si>
  <si>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</si>
  <si>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</si>
  <si>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</si>
  <si>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</si>
  <si>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</si>
  <si>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</si>
  <si>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</si>
  <si>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</si>
  <si>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</si>
  <si>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</si>
  <si>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</si>
  <si>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</si>
  <si>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</si>
  <si>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</si>
  <si>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</si>
  <si>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</si>
  <si>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</si>
  <si>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</si>
  <si>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</si>
  <si>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</si>
  <si>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</si>
  <si>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</si>
  <si>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</si>
  <si>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</si>
  <si>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</si>
  <si>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</si>
  <si>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</si>
  <si>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</si>
  <si>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</si>
  <si>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</si>
  <si>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</si>
  <si>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</si>
  <si>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</si>
  <si>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</si>
  <si>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</si>
  <si>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</si>
  <si>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</si>
  <si>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</si>
  <si>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</si>
  <si>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</si>
  <si>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</si>
  <si>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</si>
  <si>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</si>
  <si>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</si>
  <si>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</si>
  <si>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</si>
  <si>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</si>
  <si>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</si>
  <si>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</si>
  <si>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</si>
  <si>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</si>
  <si>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</si>
  <si>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</si>
  <si>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</si>
  <si>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</si>
  <si>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</si>
  <si>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</si>
  <si>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</si>
  <si>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</si>
  <si>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</si>
  <si>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</si>
  <si>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</si>
  <si>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</si>
  <si>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</si>
  <si>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</si>
  <si>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</si>
  <si>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</si>
  <si>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</si>
  <si>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</si>
  <si>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</si>
  <si>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</si>
  <si>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</si>
  <si>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</si>
  <si>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</si>
  <si>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</si>
  <si>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</si>
  <si>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</si>
  <si>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</si>
  <si>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</si>
  <si>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</si>
  <si>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</si>
  <si>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</si>
  <si>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</si>
  <si>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</si>
  <si>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</si>
  <si>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</si>
  <si>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</si>
  <si>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</si>
  <si>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</si>
  <si>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</si>
  <si>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</si>
  <si>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</si>
  <si>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</si>
  <si>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</si>
  <si>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</si>
  <si>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</si>
  <si>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</si>
  <si>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</si>
  <si>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</si>
  <si>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</si>
  <si>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</si>
  <si>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</si>
  <si>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</si>
  <si>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</si>
  <si>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</si>
  <si>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</si>
  <si>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</si>
  <si>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</si>
  <si>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</si>
  <si>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</si>
  <si>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</si>
  <si>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</si>
  <si>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</si>
  <si>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</si>
  <si>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</si>
  <si>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</si>
  <si>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</si>
  <si>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</si>
  <si>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</si>
  <si>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</si>
  <si>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</si>
  <si>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</si>
  <si>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</si>
  <si>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</si>
  <si>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</si>
  <si>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</si>
  <si>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</si>
  <si>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</si>
  <si>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</si>
  <si>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</si>
  <si>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</si>
  <si>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</si>
  <si>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</si>
  <si>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</si>
  <si>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</si>
  <si>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</si>
  <si>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</si>
  <si>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</si>
  <si>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</si>
  <si>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</si>
  <si>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</si>
  <si>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</si>
  <si>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</si>
  <si>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</si>
  <si>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</si>
  <si>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</si>
  <si>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</si>
  <si>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</si>
  <si>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</si>
  <si>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</si>
  <si>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</si>
  <si>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</si>
  <si>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</si>
  <si>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</si>
  <si>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</si>
  <si>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</si>
  <si>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</si>
  <si>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</si>
  <si>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</si>
  <si>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</si>
  <si>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</si>
  <si>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</si>
  <si>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</si>
  <si>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</si>
  <si>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</si>
  <si>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</si>
  <si>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</si>
  <si>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</si>
  <si>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</si>
  <si>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</si>
  <si>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</si>
  <si>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</si>
  <si>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</si>
  <si>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</si>
  <si>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</si>
  <si>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</si>
  <si>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</si>
  <si>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</si>
  <si>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</si>
  <si>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</si>
  <si>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</si>
  <si>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</si>
  <si>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</si>
  <si>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</si>
  <si>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</si>
  <si>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</si>
  <si>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</si>
  <si>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</si>
  <si>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</si>
  <si>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</si>
  <si>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</si>
  <si>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</si>
  <si>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</si>
  <si>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</si>
  <si>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</si>
  <si>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</si>
  <si>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</si>
  <si>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</si>
  <si>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</si>
  <si>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</si>
  <si>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</si>
  <si>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</si>
  <si>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</si>
  <si>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</si>
  <si>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</si>
  <si>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</si>
  <si>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</si>
  <si>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</si>
  <si>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</si>
  <si>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</si>
  <si>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</si>
  <si>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</si>
  <si>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</si>
  <si>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</si>
  <si>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</si>
  <si>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</si>
  <si>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</si>
  <si>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</si>
  <si>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</si>
  <si>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</si>
  <si>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</si>
  <si>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</si>
  <si>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</si>
  <si>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</si>
  <si>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</si>
  <si>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</si>
  <si>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</si>
  <si>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</si>
  <si>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</si>
  <si>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</si>
  <si>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</si>
  <si>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</si>
  <si>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</si>
  <si>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</si>
  <si>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</si>
  <si>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</si>
  <si>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</si>
  <si>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</si>
  <si>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</si>
  <si>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</si>
  <si>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</si>
  <si>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</si>
  <si>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</si>
  <si>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</si>
  <si>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</si>
  <si>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</si>
  <si>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</si>
  <si>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</si>
  <si>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</si>
  <si>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</si>
  <si>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</si>
  <si>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</si>
  <si>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</si>
  <si>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</si>
  <si>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</si>
  <si>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</si>
  <si>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</si>
  <si>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</si>
  <si>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</si>
  <si>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</si>
  <si>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</si>
  <si>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</si>
  <si>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</si>
  <si>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</si>
  <si>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</si>
  <si>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</si>
  <si>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</si>
  <si>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</si>
  <si>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</si>
  <si>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</si>
  <si>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</si>
  <si>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</si>
  <si>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</si>
  <si>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</si>
  <si>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</si>
  <si>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</si>
  <si>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</si>
  <si>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</si>
  <si>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</si>
  <si>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</si>
  <si>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</si>
  <si>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</si>
  <si>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</si>
  <si>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</si>
  <si>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</si>
  <si>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</si>
  <si>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</si>
  <si>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</si>
  <si>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</si>
  <si>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</si>
  <si>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</si>
  <si>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</si>
  <si>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</si>
  <si>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</si>
  <si>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</si>
  <si>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</si>
  <si>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</si>
  <si>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</si>
  <si>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</si>
  <si>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</si>
  <si>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</si>
  <si>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</si>
  <si>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</si>
  <si>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</si>
  <si>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</si>
  <si>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</si>
  <si>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</si>
  <si>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</si>
  <si>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</si>
  <si>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</si>
  <si>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</si>
  <si>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</si>
  <si>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</si>
  <si>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</si>
  <si>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</si>
  <si>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</si>
  <si>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</si>
  <si>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</si>
  <si>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</si>
  <si>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</si>
  <si>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</si>
  <si>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</si>
  <si>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</si>
  <si>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</si>
  <si>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</si>
  <si>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</si>
  <si>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</si>
  <si>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</si>
  <si>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</si>
  <si>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</si>
  <si>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</si>
  <si>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</si>
  <si>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</si>
  <si>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</si>
  <si>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</si>
  <si>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</si>
  <si>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</si>
  <si>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</si>
  <si>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</si>
  <si>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</si>
  <si>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</si>
  <si>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</si>
  <si>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</si>
  <si>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</si>
  <si>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</si>
  <si>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</si>
  <si>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</si>
  <si>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</si>
  <si>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</si>
  <si>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</si>
  <si>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</si>
  <si>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</si>
  <si>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</si>
  <si>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</si>
  <si>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</si>
  <si>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</si>
  <si>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</si>
  <si>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</si>
  <si>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</si>
  <si>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</si>
  <si>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</si>
  <si>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</si>
  <si>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</si>
  <si>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</si>
  <si>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</si>
  <si>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</si>
  <si>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</si>
  <si>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</si>
  <si>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</si>
  <si>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</si>
  <si>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</si>
  <si>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</si>
  <si>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</si>
  <si>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</si>
  <si>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</si>
  <si>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</si>
  <si>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</si>
  <si>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</si>
  <si>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</si>
  <si>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</si>
  <si>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</si>
  <si>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</si>
  <si>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</si>
  <si>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</si>
  <si>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</si>
  <si>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</si>
  <si>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</si>
  <si>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</si>
  <si>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</si>
  <si>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</si>
  <si>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</si>
  <si>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</si>
  <si>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</si>
  <si>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</si>
  <si>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</si>
  <si>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</si>
  <si>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</si>
  <si>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</si>
  <si>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</si>
  <si>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</si>
  <si>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</si>
  <si>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</si>
  <si>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</si>
  <si>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</si>
  <si>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</si>
  <si>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</si>
  <si>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</si>
  <si>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</si>
  <si>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</si>
  <si>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</si>
  <si>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</si>
  <si>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</si>
  <si>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</si>
  <si>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</si>
  <si>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</si>
  <si>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</si>
  <si>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</si>
  <si>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</si>
  <si>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</si>
  <si>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</si>
  <si>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</si>
  <si>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</si>
  <si>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</si>
  <si>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</si>
  <si>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</si>
  <si>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</si>
  <si>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</si>
  <si>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</si>
  <si>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</si>
  <si>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</si>
  <si>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</si>
  <si>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</si>
  <si>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</si>
  <si>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</si>
  <si>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</si>
  <si>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</si>
  <si>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</si>
  <si>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</si>
  <si>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</si>
  <si>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</si>
  <si>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</si>
  <si>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</si>
  <si>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</si>
  <si>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</si>
  <si>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</si>
  <si>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</si>
  <si>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</si>
  <si>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</si>
  <si>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</si>
  <si>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</si>
  <si>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</si>
  <si>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</si>
  <si>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</si>
  <si>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</si>
  <si>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</si>
  <si>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</si>
  <si>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</si>
  <si>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</si>
  <si>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</si>
  <si>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</si>
  <si>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</si>
  <si>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</si>
  <si>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</si>
  <si>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</si>
  <si>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</si>
  <si>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</si>
  <si>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</si>
  <si>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</si>
  <si>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</si>
  <si>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</si>
  <si>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</si>
  <si>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</si>
  <si>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</si>
  <si>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</si>
  <si>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</si>
  <si>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</si>
  <si>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</si>
  <si>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</si>
  <si>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</si>
  <si>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</si>
  <si>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</si>
  <si>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</si>
  <si>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</si>
  <si>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</si>
  <si>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</si>
  <si>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</si>
  <si>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</si>
  <si>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</si>
  <si>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</si>
  <si>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</si>
  <si>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</si>
  <si>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</si>
  <si>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</si>
  <si>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</si>
  <si>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</si>
  <si>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</si>
  <si>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</si>
  <si>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</si>
  <si>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Jhon Dewey</t>
  </si>
  <si>
    <t>Publico</t>
  </si>
  <si>
    <t>prestar el servcio de atencion, educacion inicial y cuidado a niños y niñas menosres de 5 años, o hasta su ingreso al grado de transicion, con el fin de promover el desarrollo integral de la primera infancia con calidad, de conformidad con los lineamientos, manuale operativo, las directrices, parametros y estadares establecidos por el ICBF, en el marco de la estrategia de atencion integral " de cero a siempre", asi como regular las relaciones entre las partes derivadas de la entrega de aportes del ICBF a la entidad andministradora de servicio, para que este asuma con su personal y bajo su exclusiva responsabilidad deicha atencion.</t>
  </si>
  <si>
    <t>prestar el servcio de atencion, educacion inicial y cuidado a niños y niñas menosres de 5 años, o hasta su ingreso al grado de transicion, con el fin de promover el desarrollo integral de la primera infancia con calidad, de conformidad con los lineamientos, manual operativo, las directrices, parametros y estandares establecidos por el icbf en el marco d ela estrategia de atencion integral "de cero a siempre" asi como regular las relaciones entre las partes derivadas de la entrega de aportes del icbf a la entidad adminikstradora de servicio, para que este asuma con el personal y bajo su exclusiva responsabilidad dicha atencion</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</si>
  <si>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relaciones asi como regular las relaciones entre las partes derivadas de la entrega de aportes del icbf a la entidad administradora del servicio en la modalidad de hogares comunitarios de bienestar en las siguientes formas de atencion; familiares, grupales, empresariales, jardines sociales y modalidad fami</t>
  </si>
  <si>
    <t>prestarel servicio de atencion, educacion inicial y cuidado a niños y niñas menores de 5 años o hasta su ingreso al grado de transicion con el fin de promover el desarrollo integral de la primera imfancia con calidad de comformidad con los lineamientos el manual operativo las directrices parametros y estandares establecidos por el ibbf para el servicio de hogares infantiles, en el marco de la politica de estado de atencion integral "de cero a siempre"</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</si>
  <si>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 icbf, en el marco de la ñpolitica de estado para el desarrollo integral de la primera infancia "de cero a siempre" en el servicio hogares infantiles</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</si>
  <si>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directricesestablecidas por el ICBF en el marco de la politica de estado para el desarrollo integral y demas funciones establecidas en el manual operativo</t>
  </si>
  <si>
    <t>prestar servicio hogares infantiles -HI- de conformidad con el manual operativo de la modalidad institucional y las directrices establecidas por el icbf en armonia con la politica de estado para el desarrollo integral de la primera infancia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</si>
  <si>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</si>
  <si>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Prestar los servicios de prevencion del embarazo en adolescentes y promocion de derechos sexuales y reproductivos con niños, niñas y adolescentes, asi como el uso adecuado de las redes sociales conforme a los habitos de vida saludables</t>
  </si>
  <si>
    <t>Pestar los sevicios de creacion y ejecucion de proyectos para la prevencion del embarazo en adolescentes y la promocion de derechos sexuales y reproductivos con niños, niñas y adolescentes</t>
  </si>
  <si>
    <t>Antioquia</t>
  </si>
  <si>
    <t>Medellin</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</si>
  <si>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</si>
  <si>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</si>
  <si>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</si>
  <si>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</si>
  <si>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</si>
  <si>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</si>
  <si>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</si>
  <si>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</si>
  <si>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</si>
  <si>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2021-5-05003582020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</si>
</sst>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4" xfId="0" applyNumberFormat="1" applyFont="1" applyFill="1" applyBorder="1" applyAlignment="1" applyProtection="1">
      <alignment horizontal="center" vertical="center"/>
      <protection locked="0"/>
    </xf>
    <xf numFmtId="0" fontId="32" fillId="3" borderId="34"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4">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0" zoomScaleNormal="70"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2701</v>
      </c>
      <c r="D15" s="35"/>
      <c r="E15" s="35"/>
      <c r="F15" s="5"/>
      <c r="G15" s="32" t="s">
        <v>1168</v>
      </c>
      <c r="H15" s="103" t="s">
        <v>36</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243"/>
      <c r="I20" s="147" t="s">
        <v>36</v>
      </c>
      <c r="J20" s="148" t="s">
        <v>38</v>
      </c>
      <c r="K20" s="175">
        <v>1094183172</v>
      </c>
      <c r="L20" s="150">
        <v>44193</v>
      </c>
      <c r="M20" s="150">
        <v>44561</v>
      </c>
      <c r="N20" s="133">
        <f>+(M20-L20)/30</f>
        <v>12.266666666666667</v>
      </c>
      <c r="O20" s="136"/>
      <c r="U20" s="132"/>
      <c r="V20" s="105">
        <f ca="1">NOW()</f>
        <v>44193.827697569446</v>
      </c>
      <c r="W20" s="105">
        <f ca="1">NOW()</f>
        <v>44193.827697569446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CORPORACIÓN DIGNIFICAR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2679</v>
      </c>
      <c r="D48" s="110">
        <v>455</v>
      </c>
      <c r="E48" s="143">
        <v>42398</v>
      </c>
      <c r="F48" s="143">
        <v>42674</v>
      </c>
      <c r="G48" s="157">
        <f>IF(AND(E48&lt;&gt;"",F48&lt;&gt;""),((F48-E48)/30),"")</f>
        <v>9.1999999999999993</v>
      </c>
      <c r="H48" s="114" t="s">
        <v>2680</v>
      </c>
      <c r="I48" s="113" t="s">
        <v>2690</v>
      </c>
      <c r="J48" s="113" t="s">
        <v>2691</v>
      </c>
      <c r="K48" s="116">
        <v>240254949</v>
      </c>
      <c r="L48" s="115" t="s">
        <v>2692</v>
      </c>
      <c r="M48" s="117"/>
      <c r="N48" s="115" t="s">
        <v>27</v>
      </c>
      <c r="O48" s="115" t="s">
        <v>1148</v>
      </c>
      <c r="P48" s="78"/>
    </row>
    <row r="49" spans="1:16" s="6" customFormat="1" ht="24.75" customHeight="1" x14ac:dyDescent="0.25">
      <c r="A49" s="141">
        <v>2</v>
      </c>
      <c r="B49" s="111" t="s">
        <v>2677</v>
      </c>
      <c r="C49" s="112" t="s">
        <v>2679</v>
      </c>
      <c r="D49" s="110">
        <v>457</v>
      </c>
      <c r="E49" s="143">
        <v>42405</v>
      </c>
      <c r="F49" s="143">
        <v>42674</v>
      </c>
      <c r="G49" s="157">
        <f t="shared" ref="G49:G50" si="2">IF(AND(E49&lt;&gt;"",F49&lt;&gt;""),((F49-E49)/30),"")</f>
        <v>8.9666666666666668</v>
      </c>
      <c r="H49" s="114" t="s">
        <v>2681</v>
      </c>
      <c r="I49" s="113" t="s">
        <v>2690</v>
      </c>
      <c r="J49" s="113" t="s">
        <v>2691</v>
      </c>
      <c r="K49" s="116">
        <v>640570859</v>
      </c>
      <c r="L49" s="115" t="s">
        <v>2692</v>
      </c>
      <c r="M49" s="117"/>
      <c r="N49" s="115" t="s">
        <v>27</v>
      </c>
      <c r="O49" s="123" t="s">
        <v>1148</v>
      </c>
      <c r="P49" s="78"/>
    </row>
    <row r="50" spans="1:16" s="6" customFormat="1" ht="24.75" customHeight="1" x14ac:dyDescent="0.25">
      <c r="A50" s="141">
        <v>3</v>
      </c>
      <c r="B50" s="111" t="s">
        <v>2677</v>
      </c>
      <c r="C50" s="112" t="s">
        <v>2679</v>
      </c>
      <c r="D50" s="110">
        <v>458</v>
      </c>
      <c r="E50" s="143">
        <v>42403</v>
      </c>
      <c r="F50" s="143">
        <v>42674</v>
      </c>
      <c r="G50" s="157">
        <f t="shared" si="2"/>
        <v>9.0333333333333332</v>
      </c>
      <c r="H50" s="119" t="s">
        <v>2680</v>
      </c>
      <c r="I50" s="113" t="s">
        <v>2690</v>
      </c>
      <c r="J50" s="113" t="s">
        <v>2691</v>
      </c>
      <c r="K50" s="116">
        <v>209388292</v>
      </c>
      <c r="L50" s="115" t="s">
        <v>2692</v>
      </c>
      <c r="M50" s="117"/>
      <c r="N50" s="115" t="s">
        <v>27</v>
      </c>
      <c r="O50" s="123" t="s">
        <v>1148</v>
      </c>
      <c r="P50" s="78"/>
    </row>
    <row r="51" spans="1:16" s="6" customFormat="1" ht="24.75" customHeight="1" outlineLevel="1" x14ac:dyDescent="0.25">
      <c r="A51" s="141">
        <v>4</v>
      </c>
      <c r="B51" s="111" t="s">
        <v>2677</v>
      </c>
      <c r="C51" s="112" t="s">
        <v>2679</v>
      </c>
      <c r="D51" s="110">
        <v>456</v>
      </c>
      <c r="E51" s="143">
        <v>42399</v>
      </c>
      <c r="F51" s="143">
        <v>42551</v>
      </c>
      <c r="G51" s="157">
        <f t="shared" ref="G51:G107" si="3">IF(AND(E51&lt;&gt;"",F51&lt;&gt;""),((F51-E51)/30),"")</f>
        <v>5.0666666666666664</v>
      </c>
      <c r="H51" s="114" t="s">
        <v>2682</v>
      </c>
      <c r="I51" s="113" t="s">
        <v>2690</v>
      </c>
      <c r="J51" s="113" t="s">
        <v>2691</v>
      </c>
      <c r="K51" s="116">
        <v>384872180</v>
      </c>
      <c r="L51" s="115" t="s">
        <v>2692</v>
      </c>
      <c r="M51" s="117"/>
      <c r="N51" s="115" t="s">
        <v>27</v>
      </c>
      <c r="O51" s="123" t="s">
        <v>1148</v>
      </c>
      <c r="P51" s="78"/>
    </row>
    <row r="52" spans="1:16" s="7" customFormat="1" ht="24.75" customHeight="1" outlineLevel="1" x14ac:dyDescent="0.25">
      <c r="A52" s="142">
        <v>5</v>
      </c>
      <c r="B52" s="111" t="s">
        <v>2677</v>
      </c>
      <c r="C52" s="112" t="s">
        <v>2679</v>
      </c>
      <c r="D52" s="110">
        <v>921</v>
      </c>
      <c r="E52" s="143">
        <v>42668</v>
      </c>
      <c r="F52" s="143">
        <v>43039</v>
      </c>
      <c r="G52" s="157">
        <f t="shared" si="3"/>
        <v>12.366666666666667</v>
      </c>
      <c r="H52" s="119" t="s">
        <v>2683</v>
      </c>
      <c r="I52" s="113" t="s">
        <v>2690</v>
      </c>
      <c r="J52" s="113" t="s">
        <v>2691</v>
      </c>
      <c r="K52" s="116">
        <v>254925920</v>
      </c>
      <c r="L52" s="115" t="s">
        <v>2692</v>
      </c>
      <c r="M52" s="117"/>
      <c r="N52" s="115" t="s">
        <v>27</v>
      </c>
      <c r="O52" s="123" t="s">
        <v>1148</v>
      </c>
      <c r="P52" s="79"/>
    </row>
    <row r="53" spans="1:16" s="7" customFormat="1" ht="24.75" customHeight="1" outlineLevel="1" x14ac:dyDescent="0.25">
      <c r="A53" s="142">
        <v>6</v>
      </c>
      <c r="B53" s="111" t="s">
        <v>2677</v>
      </c>
      <c r="C53" s="112" t="s">
        <v>2679</v>
      </c>
      <c r="D53" s="110">
        <v>949</v>
      </c>
      <c r="E53" s="143">
        <v>43040</v>
      </c>
      <c r="F53" s="143">
        <v>43404</v>
      </c>
      <c r="G53" s="157">
        <f t="shared" si="3"/>
        <v>12.133333333333333</v>
      </c>
      <c r="H53" s="119" t="s">
        <v>2684</v>
      </c>
      <c r="I53" s="113" t="s">
        <v>2690</v>
      </c>
      <c r="J53" s="113" t="s">
        <v>2691</v>
      </c>
      <c r="K53" s="116">
        <v>316257288</v>
      </c>
      <c r="L53" s="115" t="s">
        <v>2692</v>
      </c>
      <c r="M53" s="117"/>
      <c r="N53" s="115" t="s">
        <v>27</v>
      </c>
      <c r="O53" s="123" t="s">
        <v>1148</v>
      </c>
      <c r="P53" s="79"/>
    </row>
    <row r="54" spans="1:16" s="7" customFormat="1" ht="24.75" customHeight="1" outlineLevel="1" x14ac:dyDescent="0.25">
      <c r="A54" s="142">
        <v>7</v>
      </c>
      <c r="B54" s="111" t="s">
        <v>2677</v>
      </c>
      <c r="C54" s="112" t="s">
        <v>2679</v>
      </c>
      <c r="D54" s="110">
        <v>603</v>
      </c>
      <c r="E54" s="143">
        <v>43405</v>
      </c>
      <c r="F54" s="143">
        <v>43442</v>
      </c>
      <c r="G54" s="157">
        <f t="shared" si="3"/>
        <v>1.2333333333333334</v>
      </c>
      <c r="H54" s="114" t="s">
        <v>2685</v>
      </c>
      <c r="I54" s="113" t="s">
        <v>2690</v>
      </c>
      <c r="J54" s="113" t="s">
        <v>2691</v>
      </c>
      <c r="K54" s="118">
        <v>26361320</v>
      </c>
      <c r="L54" s="115" t="s">
        <v>2692</v>
      </c>
      <c r="M54" s="117"/>
      <c r="N54" s="115" t="s">
        <v>27</v>
      </c>
      <c r="O54" s="123" t="s">
        <v>1148</v>
      </c>
      <c r="P54" s="79"/>
    </row>
    <row r="55" spans="1:16" s="7" customFormat="1" ht="24.75" customHeight="1" outlineLevel="1" x14ac:dyDescent="0.25">
      <c r="A55" s="142">
        <v>8</v>
      </c>
      <c r="B55" s="111" t="s">
        <v>2677</v>
      </c>
      <c r="C55" s="112" t="s">
        <v>2679</v>
      </c>
      <c r="D55" s="110">
        <v>281</v>
      </c>
      <c r="E55" s="143">
        <v>43486</v>
      </c>
      <c r="F55" s="143">
        <v>43812</v>
      </c>
      <c r="G55" s="157">
        <f t="shared" si="3"/>
        <v>10.866666666666667</v>
      </c>
      <c r="H55" s="114" t="s">
        <v>2686</v>
      </c>
      <c r="I55" s="113" t="s">
        <v>2690</v>
      </c>
      <c r="J55" s="113" t="s">
        <v>2691</v>
      </c>
      <c r="K55" s="118">
        <v>225945192</v>
      </c>
      <c r="L55" s="115" t="s">
        <v>2692</v>
      </c>
      <c r="M55" s="117"/>
      <c r="N55" s="115" t="s">
        <v>27</v>
      </c>
      <c r="O55" s="123" t="s">
        <v>1148</v>
      </c>
      <c r="P55" s="79"/>
    </row>
    <row r="56" spans="1:16" s="7" customFormat="1" ht="24.75" customHeight="1" outlineLevel="1" x14ac:dyDescent="0.25">
      <c r="A56" s="142">
        <v>9</v>
      </c>
      <c r="B56" s="111" t="s">
        <v>2677</v>
      </c>
      <c r="C56" s="112" t="s">
        <v>2679</v>
      </c>
      <c r="D56" s="110">
        <v>763</v>
      </c>
      <c r="E56" s="143">
        <v>42552</v>
      </c>
      <c r="F56" s="143">
        <v>42674</v>
      </c>
      <c r="G56" s="157">
        <f t="shared" si="3"/>
        <v>4.0666666666666664</v>
      </c>
      <c r="H56" s="114" t="s">
        <v>2687</v>
      </c>
      <c r="I56" s="113" t="s">
        <v>2690</v>
      </c>
      <c r="J56" s="113" t="s">
        <v>2691</v>
      </c>
      <c r="K56" s="118">
        <v>384872180</v>
      </c>
      <c r="L56" s="115" t="s">
        <v>2692</v>
      </c>
      <c r="M56" s="117"/>
      <c r="N56" s="115" t="s">
        <v>27</v>
      </c>
      <c r="O56" s="123" t="s">
        <v>1148</v>
      </c>
      <c r="P56" s="79"/>
    </row>
    <row r="57" spans="1:16" s="7" customFormat="1" ht="24.75" customHeight="1" outlineLevel="1" x14ac:dyDescent="0.25">
      <c r="A57" s="142">
        <v>10</v>
      </c>
      <c r="B57" s="64" t="s">
        <v>2678</v>
      </c>
      <c r="C57" s="65" t="s">
        <v>32</v>
      </c>
      <c r="D57" s="63">
        <v>256</v>
      </c>
      <c r="E57" s="143">
        <v>42751</v>
      </c>
      <c r="F57" s="143">
        <v>43085</v>
      </c>
      <c r="G57" s="157">
        <f t="shared" si="3"/>
        <v>11.133333333333333</v>
      </c>
      <c r="H57" s="64" t="s">
        <v>2688</v>
      </c>
      <c r="I57" s="63" t="s">
        <v>2690</v>
      </c>
      <c r="J57" s="63" t="s">
        <v>2691</v>
      </c>
      <c r="K57" s="66">
        <v>185265214</v>
      </c>
      <c r="L57" s="65" t="s">
        <v>2692</v>
      </c>
      <c r="M57" s="67"/>
      <c r="N57" s="65" t="s">
        <v>27</v>
      </c>
      <c r="O57" s="123" t="s">
        <v>1148</v>
      </c>
      <c r="P57" s="79"/>
    </row>
    <row r="58" spans="1:16" s="7" customFormat="1" ht="24.75" customHeight="1" outlineLevel="1" x14ac:dyDescent="0.25">
      <c r="A58" s="142">
        <v>11</v>
      </c>
      <c r="B58" s="64" t="s">
        <v>2678</v>
      </c>
      <c r="C58" s="65" t="s">
        <v>32</v>
      </c>
      <c r="D58" s="63">
        <v>962</v>
      </c>
      <c r="E58" s="143">
        <v>41876</v>
      </c>
      <c r="F58" s="143">
        <v>41998</v>
      </c>
      <c r="G58" s="157">
        <f t="shared" si="3"/>
        <v>4.0666666666666664</v>
      </c>
      <c r="H58" s="64" t="s">
        <v>2689</v>
      </c>
      <c r="I58" s="63" t="s">
        <v>2690</v>
      </c>
      <c r="J58" s="63" t="s">
        <v>2691</v>
      </c>
      <c r="K58" s="66">
        <v>80264254</v>
      </c>
      <c r="L58" s="65" t="s">
        <v>2692</v>
      </c>
      <c r="M58" s="67"/>
      <c r="N58" s="65" t="s">
        <v>27</v>
      </c>
      <c r="O58" s="123" t="s">
        <v>1148</v>
      </c>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2693</v>
      </c>
      <c r="E114" s="143">
        <v>44174</v>
      </c>
      <c r="F114" s="143">
        <v>44773</v>
      </c>
      <c r="G114" s="157">
        <f>IF(AND(E114&lt;&gt;"",F114&lt;&gt;""),((F114-E114)/30),"")</f>
        <v>19.966666666666665</v>
      </c>
      <c r="H114" s="121" t="s">
        <v>2696</v>
      </c>
      <c r="I114" s="120" t="s">
        <v>36</v>
      </c>
      <c r="J114" s="120" t="s">
        <v>51</v>
      </c>
      <c r="K114" s="122">
        <v>6062806440</v>
      </c>
      <c r="L114" s="100">
        <f>+IF(AND(K114&gt;0,O114="Ejecución"),(K114/877802)*Tabla28[[#This Row],[% participación]],IF(AND(K114&gt;0,O114&lt;&gt;"Ejecución"),"-",""))</f>
        <v>1381.3608171318817</v>
      </c>
      <c r="M114" s="123" t="s">
        <v>26</v>
      </c>
      <c r="N114" s="170">
        <v>0.2</v>
      </c>
      <c r="O114" s="159" t="s">
        <v>1150</v>
      </c>
      <c r="P114" s="78"/>
    </row>
    <row r="115" spans="1:16" s="6" customFormat="1" ht="24.75" customHeight="1" x14ac:dyDescent="0.25">
      <c r="A115" s="141">
        <v>2</v>
      </c>
      <c r="B115" s="158" t="s">
        <v>2664</v>
      </c>
      <c r="C115" s="160" t="s">
        <v>31</v>
      </c>
      <c r="D115" s="120" t="s">
        <v>2694</v>
      </c>
      <c r="E115" s="143">
        <v>44174</v>
      </c>
      <c r="F115" s="143">
        <v>44773</v>
      </c>
      <c r="G115" s="157">
        <f t="shared" ref="G115:G116" si="4">IF(AND(E115&lt;&gt;"",F115&lt;&gt;""),((F115-E115)/30),"")</f>
        <v>19.966666666666665</v>
      </c>
      <c r="H115" s="64" t="s">
        <v>2696</v>
      </c>
      <c r="I115" s="63" t="s">
        <v>36</v>
      </c>
      <c r="J115" s="63" t="s">
        <v>150</v>
      </c>
      <c r="K115" s="68">
        <v>4442852293</v>
      </c>
      <c r="L115" s="100">
        <f>+IF(AND(K115&gt;0,O115="Ejecución"),(K115/877802)*Tabla28[[#This Row],[% participación]],IF(AND(K115&gt;0,O115&lt;&gt;"Ejecución"),"-",""))</f>
        <v>1518.4012885593791</v>
      </c>
      <c r="M115" s="123" t="s">
        <v>26</v>
      </c>
      <c r="N115" s="170">
        <v>0.3</v>
      </c>
      <c r="O115" s="159" t="s">
        <v>1150</v>
      </c>
      <c r="P115" s="78"/>
    </row>
    <row r="116" spans="1:16" s="6" customFormat="1" ht="24.75" customHeight="1" x14ac:dyDescent="0.25">
      <c r="A116" s="141">
        <v>3</v>
      </c>
      <c r="B116" s="158" t="s">
        <v>2664</v>
      </c>
      <c r="C116" s="160" t="s">
        <v>31</v>
      </c>
      <c r="D116" s="120" t="s">
        <v>2695</v>
      </c>
      <c r="E116" s="143">
        <v>44175</v>
      </c>
      <c r="F116" s="143">
        <v>44773</v>
      </c>
      <c r="G116" s="157">
        <f t="shared" si="4"/>
        <v>19.933333333333334</v>
      </c>
      <c r="H116" s="64" t="s">
        <v>2696</v>
      </c>
      <c r="I116" s="63" t="s">
        <v>36</v>
      </c>
      <c r="J116" s="63" t="s">
        <v>73</v>
      </c>
      <c r="K116" s="68">
        <v>4391997200</v>
      </c>
      <c r="L116" s="100">
        <f>+IF(AND(K116&gt;0,O116="Ejecución"),(K116/877802)*Tabla28[[#This Row],[% participación]],IF(AND(K116&gt;0,O116&lt;&gt;"Ejecución"),"-",""))</f>
        <v>1501.0209136001056</v>
      </c>
      <c r="M116" s="123" t="s">
        <v>26</v>
      </c>
      <c r="N116" s="170">
        <v>0.3</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0.01</v>
      </c>
      <c r="G179" s="162">
        <f>IF(F179&gt;0,SUM(E179+F179),"")</f>
        <v>0.03</v>
      </c>
      <c r="H179" s="5"/>
      <c r="I179" s="191" t="s">
        <v>2670</v>
      </c>
      <c r="J179" s="191"/>
      <c r="K179" s="191"/>
      <c r="L179" s="191"/>
      <c r="M179" s="169"/>
      <c r="O179" s="8"/>
      <c r="Q179" s="19"/>
      <c r="R179" s="156" t="str">
        <f>IF(M179&gt;0,SUM(L179+M179),"")</f>
        <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32825495.16</v>
      </c>
      <c r="F185" s="92"/>
      <c r="G185" s="93"/>
      <c r="H185" s="88"/>
      <c r="I185" s="90" t="s">
        <v>2627</v>
      </c>
      <c r="J185" s="163">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74">
        <v>42152</v>
      </c>
      <c r="D193" s="5"/>
      <c r="E193" s="124">
        <v>1304</v>
      </c>
      <c r="F193" s="5"/>
      <c r="G193" s="5"/>
      <c r="H193" s="145" t="s">
        <v>2697</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2697</v>
      </c>
      <c r="D212" s="21"/>
      <c r="G212" s="27" t="s">
        <v>2621</v>
      </c>
      <c r="H212" s="146" t="s">
        <v>2699</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conditionalFormatting sqref="C15">
    <cfRule type="duplicateValues" dxfId="43" priority="1"/>
  </conditionalFormatting>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2020-12-29T00:53:17Z</cp:lastPrinted>
  <dcterms:created xsi:type="dcterms:W3CDTF">2020-10-14T21:57:42Z</dcterms:created>
  <dcterms:modified xsi:type="dcterms:W3CDTF">2020-12-29T01:02:55Z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