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Dignificar\INV_2021-23-10000785\"/>
    </mc:Choice>
  </mc:AlternateContent>
  <xr:revisionPtr revIDLastSave="0" documentId="13_ncr:1_{C5F4F1AD-8C72-490B-A728-F6BAD54246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<sst xmlns="http://schemas.openxmlformats.org/spreadsheetml/2006/main" count="3108" uniqueCount="2700">
  <si>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</si>
  <si>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</si>
  <si>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</si>
  <si>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</si>
  <si>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</si>
  <si>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</si>
  <si>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</si>
  <si>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</si>
  <si>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</si>
  <si>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</si>
  <si>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</si>
  <si>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</si>
  <si>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</si>
  <si>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</si>
  <si>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</si>
  <si>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</si>
  <si>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</si>
  <si>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</si>
  <si>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</si>
  <si>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</si>
  <si>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</si>
  <si>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</si>
  <si>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</si>
  <si>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</si>
  <si>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</si>
  <si>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</si>
  <si>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</si>
  <si>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</si>
  <si>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</si>
  <si>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</si>
  <si>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</si>
  <si>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</si>
  <si>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</si>
  <si>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</si>
  <si>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</si>
  <si>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</si>
  <si>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</si>
  <si>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</si>
  <si>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</si>
  <si>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</si>
  <si>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</si>
  <si>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</si>
  <si>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</si>
  <si>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</si>
  <si>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</si>
  <si>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</si>
  <si>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</si>
  <si>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</si>
  <si>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</si>
  <si>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</si>
  <si>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</si>
  <si>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</si>
  <si>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</si>
  <si>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</si>
  <si>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</si>
  <si>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</si>
  <si>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</si>
  <si>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</si>
  <si>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</si>
  <si>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</si>
  <si>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</si>
  <si>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</si>
  <si>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</si>
  <si>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</si>
  <si>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</si>
  <si>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</si>
  <si>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</si>
  <si>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</si>
  <si>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</si>
  <si>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</si>
  <si>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</si>
  <si>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</si>
  <si>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</si>
  <si>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</si>
  <si>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</si>
  <si>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</si>
  <si>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</si>
  <si>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</si>
  <si>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</si>
  <si>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</si>
  <si>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</si>
  <si>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</si>
  <si>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</si>
  <si>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</si>
  <si>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</si>
  <si>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</si>
  <si>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</si>
  <si>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</si>
  <si>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</si>
  <si>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</si>
  <si>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</si>
  <si>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</si>
  <si>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</si>
  <si>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</si>
  <si>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</si>
  <si>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</si>
  <si>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</si>
  <si>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</si>
  <si>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</si>
  <si>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</si>
  <si>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</si>
  <si>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</si>
  <si>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</si>
  <si>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</si>
  <si>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</si>
  <si>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</si>
  <si>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</si>
  <si>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</si>
  <si>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</si>
  <si>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</si>
  <si>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</si>
  <si>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</si>
  <si>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</si>
  <si>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</si>
  <si>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</si>
  <si>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</si>
  <si>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</si>
  <si>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</si>
  <si>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</si>
  <si>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</si>
  <si>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</si>
  <si>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</si>
  <si>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</si>
  <si>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</si>
  <si>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</si>
  <si>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</si>
  <si>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</si>
  <si>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</si>
  <si>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</si>
  <si>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</si>
  <si>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</si>
  <si>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</si>
  <si>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</si>
  <si>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</si>
  <si>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</si>
  <si>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</si>
  <si>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</si>
  <si>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</si>
  <si>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</si>
  <si>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</si>
  <si>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</si>
  <si>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</si>
  <si>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</si>
  <si>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</si>
  <si>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</si>
  <si>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</si>
  <si>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</si>
  <si>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</si>
  <si>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</si>
  <si>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</si>
  <si>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</si>
  <si>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</si>
  <si>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</si>
  <si>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</si>
  <si>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</si>
  <si>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</si>
  <si>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</si>
  <si>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</si>
  <si>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</si>
  <si>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</si>
  <si>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</si>
  <si>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</si>
  <si>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</si>
  <si>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</si>
  <si>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</si>
  <si>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</si>
  <si>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</si>
  <si>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</si>
  <si>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</si>
  <si>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</si>
  <si>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</si>
  <si>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</si>
  <si>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</si>
  <si>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</si>
  <si>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</si>
  <si>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</si>
  <si>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</si>
  <si>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</si>
  <si>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</si>
  <si>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</si>
  <si>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</si>
  <si>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</si>
  <si>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</si>
  <si>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</si>
  <si>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</si>
  <si>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</si>
  <si>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</si>
  <si>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</si>
  <si>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</si>
  <si>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</si>
  <si>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</si>
  <si>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</si>
  <si>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</si>
  <si>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</si>
  <si>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</si>
  <si>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</si>
  <si>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</si>
  <si>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</si>
  <si>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</si>
  <si>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</si>
  <si>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</si>
  <si>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</si>
  <si>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</si>
  <si>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</si>
  <si>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</si>
  <si>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</si>
  <si>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</si>
  <si>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</si>
  <si>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</si>
  <si>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</si>
  <si>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</si>
  <si>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</si>
  <si>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</si>
  <si>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</si>
  <si>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</si>
  <si>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</si>
  <si>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</si>
  <si>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</si>
  <si>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</si>
  <si>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</si>
  <si>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</si>
  <si>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</si>
  <si>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</si>
  <si>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</si>
  <si>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</si>
  <si>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</si>
  <si>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</si>
  <si>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</si>
  <si>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</si>
  <si>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</si>
  <si>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</si>
  <si>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</si>
  <si>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</si>
  <si>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</si>
  <si>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</si>
  <si>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</si>
  <si>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</si>
  <si>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</si>
  <si>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</si>
  <si>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</si>
  <si>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</si>
  <si>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</si>
  <si>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</si>
  <si>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</si>
  <si>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</si>
  <si>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</si>
  <si>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</si>
  <si>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</si>
  <si>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</si>
  <si>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</si>
  <si>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</si>
  <si>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</si>
  <si>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</si>
  <si>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</si>
  <si>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</si>
  <si>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</si>
  <si>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</si>
  <si>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</si>
  <si>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</si>
  <si>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</si>
  <si>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</si>
  <si>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</si>
  <si>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</si>
  <si>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</si>
  <si>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</si>
  <si>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</si>
  <si>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</si>
  <si>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</si>
  <si>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</si>
  <si>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</si>
  <si>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</si>
  <si>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</si>
  <si>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</si>
  <si>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</si>
  <si>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</si>
  <si>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</si>
  <si>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</si>
  <si>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</si>
  <si>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</si>
  <si>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</si>
  <si>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</si>
  <si>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</si>
  <si>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</si>
  <si>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</si>
  <si>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</si>
  <si>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</si>
  <si>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</si>
  <si>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</si>
  <si>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</si>
  <si>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</si>
  <si>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</si>
  <si>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</si>
  <si>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</si>
  <si>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</si>
  <si>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</si>
  <si>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</si>
  <si>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</si>
  <si>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</si>
  <si>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</si>
  <si>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</si>
  <si>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</si>
  <si>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</si>
  <si>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</si>
  <si>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</si>
  <si>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</si>
  <si>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</si>
  <si>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</si>
  <si>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</si>
  <si>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</si>
  <si>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</si>
  <si>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</si>
  <si>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</si>
  <si>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</si>
  <si>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</si>
  <si>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</si>
  <si>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</si>
  <si>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</si>
  <si>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</si>
  <si>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</si>
  <si>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</si>
  <si>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</si>
  <si>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</si>
  <si>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</si>
  <si>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</si>
  <si>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</si>
  <si>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</si>
  <si>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</si>
  <si>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</si>
  <si>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</si>
  <si>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</si>
  <si>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</si>
  <si>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</si>
  <si>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</si>
  <si>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</si>
  <si>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</si>
  <si>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</si>
  <si>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</si>
  <si>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</si>
  <si>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</si>
  <si>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</si>
  <si>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</si>
  <si>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</si>
  <si>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</si>
  <si>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</si>
  <si>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</si>
  <si>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</si>
  <si>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</si>
  <si>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</si>
  <si>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</si>
  <si>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</si>
  <si>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</si>
  <si>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</si>
  <si>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</si>
  <si>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</si>
  <si>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</si>
  <si>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</si>
  <si>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</si>
  <si>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</si>
  <si>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</si>
  <si>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</si>
  <si>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</si>
  <si>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</si>
  <si>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</si>
  <si>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</si>
  <si>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</si>
  <si>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</si>
  <si>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</si>
  <si>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</si>
  <si>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</si>
  <si>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</si>
  <si>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</si>
  <si>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</si>
  <si>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</si>
  <si>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</si>
  <si>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</si>
  <si>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</si>
  <si>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</si>
  <si>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</si>
  <si>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</si>
  <si>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</si>
  <si>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</si>
  <si>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</si>
  <si>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</si>
  <si>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</si>
  <si>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</si>
  <si>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</si>
  <si>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</si>
  <si>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</si>
  <si>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</si>
  <si>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</si>
  <si>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</si>
  <si>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</si>
  <si>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</si>
  <si>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</si>
  <si>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</si>
  <si>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</si>
  <si>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</si>
  <si>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</si>
  <si>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</si>
  <si>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</si>
  <si>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</si>
  <si>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</si>
  <si>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</si>
  <si>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</si>
  <si>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</si>
  <si>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</si>
  <si>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</si>
  <si>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</si>
  <si>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</si>
  <si>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</si>
  <si>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</si>
  <si>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</si>
  <si>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</si>
  <si>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</si>
  <si>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</si>
  <si>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</si>
  <si>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</si>
  <si>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</si>
  <si>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</si>
  <si>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</si>
  <si>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</si>
  <si>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</si>
  <si>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</si>
  <si>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</si>
  <si>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</si>
  <si>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</si>
  <si>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</si>
  <si>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</si>
  <si>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</si>
  <si>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</si>
  <si>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</si>
  <si>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</si>
  <si>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</si>
  <si>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</si>
  <si>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</si>
  <si>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</si>
  <si>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</si>
  <si>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</si>
  <si>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</si>
  <si>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</si>
  <si>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</si>
  <si>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</si>
  <si>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</si>
  <si>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</si>
  <si>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</si>
  <si>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</si>
  <si>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</si>
  <si>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</si>
  <si>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</si>
  <si>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</si>
  <si>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</si>
  <si>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</si>
  <si>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</si>
  <si>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</si>
  <si>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</si>
  <si>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</si>
  <si>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</si>
  <si>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</si>
  <si>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</si>
  <si>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</si>
  <si>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</si>
  <si>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</si>
  <si>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</si>
  <si>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</si>
  <si>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</si>
  <si>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</si>
  <si>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</si>
  <si>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</si>
  <si>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</si>
  <si>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</si>
  <si>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</si>
  <si>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</si>
  <si>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</si>
  <si>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</si>
  <si>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</si>
  <si>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</si>
  <si>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</si>
  <si>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</si>
  <si>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</si>
  <si>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</si>
  <si>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</si>
  <si>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</si>
  <si>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</si>
  <si>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</si>
  <si>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</si>
  <si>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</si>
  <si>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</si>
  <si>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</si>
  <si>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</si>
  <si>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</si>
  <si>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</si>
  <si>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</si>
  <si>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</si>
  <si>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</si>
  <si>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</si>
  <si>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</si>
  <si>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</si>
  <si>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</si>
  <si>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</si>
  <si>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</si>
  <si>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</si>
  <si>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</si>
  <si>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</si>
  <si>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</si>
  <si>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</si>
  <si>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</si>
  <si>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</si>
  <si>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</si>
  <si>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</si>
  <si>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</si>
  <si>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</si>
  <si>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</si>
  <si>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</si>
  <si>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</si>
  <si>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</si>
  <si>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</si>
  <si>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</si>
  <si>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</si>
  <si>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</si>
  <si>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</si>
  <si>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</si>
  <si>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</si>
  <si>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</si>
  <si>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</si>
  <si>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</si>
  <si>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</si>
  <si>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</si>
  <si>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</si>
  <si>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</si>
  <si>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</si>
  <si>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</si>
  <si>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</si>
  <si>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</si>
  <si>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</si>
  <si>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</si>
  <si>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</si>
  <si>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</si>
  <si>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</si>
  <si>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</si>
  <si>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</si>
  <si>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</si>
  <si>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</si>
  <si>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</si>
  <si>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</si>
  <si>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</si>
  <si>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</si>
  <si>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</si>
  <si>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</si>
  <si>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</si>
  <si>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</si>
  <si>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</si>
  <si>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</si>
  <si>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</si>
  <si>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</si>
  <si>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</si>
  <si>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</si>
  <si>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</si>
  <si>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</si>
  <si>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</si>
  <si>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</si>
  <si>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</si>
  <si>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</si>
  <si>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</si>
  <si>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</si>
  <si>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</si>
  <si>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</si>
  <si>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</si>
  <si>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</si>
  <si>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</si>
  <si>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</si>
  <si>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</si>
  <si>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</si>
  <si>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</si>
  <si>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</si>
  <si>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</si>
  <si>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</si>
  <si>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</si>
  <si>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</si>
  <si>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</si>
  <si>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</si>
  <si>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</si>
  <si>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</si>
  <si>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</si>
  <si>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</si>
  <si>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</si>
  <si>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</si>
  <si>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</si>
  <si>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</si>
  <si>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</si>
  <si>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</si>
  <si>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</si>
  <si>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</si>
  <si>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</si>
  <si>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</si>
  <si>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</si>
  <si>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</si>
  <si>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</si>
  <si>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</si>
  <si>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</si>
  <si>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</si>
  <si>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</si>
  <si>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</si>
  <si>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</si>
  <si>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</si>
  <si>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</si>
  <si>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</si>
  <si>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</si>
  <si>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</si>
  <si>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</si>
  <si>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</si>
  <si>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</si>
  <si>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</si>
  <si>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</si>
  <si>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</si>
  <si>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</si>
  <si>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</si>
  <si>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</si>
  <si>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</si>
  <si>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</si>
  <si>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</si>
  <si>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</si>
  <si>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</si>
  <si>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</si>
  <si>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</si>
  <si>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</si>
  <si>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</si>
  <si>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</si>
  <si>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</si>
  <si>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</si>
  <si>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</si>
  <si>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</si>
  <si>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</si>
  <si>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</si>
  <si>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</si>
  <si>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</si>
  <si>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</si>
  <si>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</si>
  <si>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</si>
  <si>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</si>
  <si>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</si>
  <si>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</si>
  <si>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</si>
  <si>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</si>
  <si>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</si>
  <si>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</si>
  <si>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</si>
  <si>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</si>
  <si>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</si>
  <si>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</si>
  <si>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</si>
  <si>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</si>
  <si>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</si>
  <si>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</si>
  <si>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</si>
  <si>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</si>
  <si>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</si>
  <si>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</si>
  <si>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</si>
  <si>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</si>
  <si>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</si>
  <si>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</si>
  <si>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</si>
  <si>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</si>
  <si>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</si>
  <si>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</si>
  <si>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</si>
  <si>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</si>
  <si>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</si>
  <si>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</si>
  <si>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</si>
  <si>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</si>
  <si>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</si>
  <si>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</si>
  <si>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</si>
  <si>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</si>
  <si>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</si>
  <si>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</si>
  <si>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</si>
  <si>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</si>
  <si>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</si>
  <si>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</si>
  <si>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</si>
  <si>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</si>
  <si>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</si>
  <si>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</si>
  <si>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</si>
  <si>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</si>
  <si>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</si>
  <si>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</si>
  <si>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</si>
  <si>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</si>
  <si>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</si>
  <si>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</si>
  <si>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</si>
  <si>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</si>
  <si>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</si>
  <si>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</si>
  <si>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</si>
  <si>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</si>
  <si>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</si>
  <si>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</si>
  <si>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</si>
  <si>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</si>
  <si>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</si>
  <si>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</si>
  <si>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</si>
  <si>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</si>
  <si>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</si>
  <si>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</si>
  <si>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</si>
  <si>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</si>
  <si>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</si>
  <si>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</si>
  <si>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</si>
  <si>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</si>
  <si>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</si>
  <si>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</si>
  <si>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</si>
  <si>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</si>
  <si>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</si>
  <si>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</si>
  <si>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</si>
  <si>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</si>
  <si>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</si>
  <si>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</si>
  <si>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</si>
  <si>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</si>
  <si>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</si>
  <si>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</si>
  <si>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</si>
  <si>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</si>
  <si>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</si>
  <si>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</si>
  <si>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</si>
  <si>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</si>
  <si>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</si>
  <si>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</si>
  <si>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</si>
  <si>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</si>
  <si>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</si>
  <si>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</si>
  <si>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</si>
  <si>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</si>
  <si>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</si>
  <si>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</si>
  <si>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</si>
  <si>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</si>
  <si>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</si>
  <si>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</si>
  <si>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</si>
  <si>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</si>
  <si>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</si>
  <si>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</si>
  <si>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</si>
  <si>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</si>
  <si>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</si>
  <si>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</si>
  <si>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</si>
  <si>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</si>
  <si>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</si>
  <si>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</si>
  <si>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</si>
  <si>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</si>
  <si>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</si>
  <si>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</si>
  <si>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</si>
  <si>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</si>
  <si>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</si>
  <si>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</si>
  <si>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</si>
  <si>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</si>
  <si>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</si>
  <si>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</si>
  <si>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</si>
  <si>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</si>
  <si>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</si>
  <si>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</si>
  <si>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</si>
  <si>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</si>
  <si>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</si>
  <si>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</si>
  <si>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</si>
  <si>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</si>
  <si>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</si>
  <si>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</si>
  <si>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</si>
  <si>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</si>
  <si>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</si>
  <si>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</si>
  <si>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</si>
  <si>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</si>
  <si>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</si>
  <si>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</si>
  <si>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</si>
  <si>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</si>
  <si>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</si>
  <si>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</si>
  <si>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</si>
  <si>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</si>
  <si>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</si>
  <si>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</si>
  <si>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</si>
  <si>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</si>
  <si>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</si>
  <si>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</si>
  <si>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</si>
  <si>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</si>
  <si>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</si>
  <si>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</si>
  <si>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</si>
  <si>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</si>
  <si>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</si>
  <si>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</si>
  <si>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</si>
  <si>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</si>
  <si>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</si>
  <si>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</si>
  <si>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</si>
  <si>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</si>
  <si>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</si>
  <si>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</si>
  <si>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</si>
  <si>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</si>
  <si>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</si>
  <si>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</si>
  <si>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</si>
  <si>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</si>
  <si>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</si>
  <si>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</si>
  <si>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</si>
  <si>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</si>
  <si>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</si>
  <si>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</si>
  <si>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</si>
  <si>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</si>
  <si>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</si>
  <si>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</si>
  <si>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</si>
  <si>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</si>
  <si>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</si>
  <si>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</si>
  <si>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</si>
  <si>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</si>
  <si>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</si>
  <si>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</si>
  <si>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</si>
  <si>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</si>
  <si>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</si>
  <si>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</si>
  <si>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</si>
  <si>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</si>
  <si>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</si>
  <si>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</si>
  <si>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</si>
  <si>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</si>
  <si>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</si>
  <si>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</si>
  <si>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</si>
  <si>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</si>
  <si>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</si>
  <si>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</si>
  <si>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</si>
  <si>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</si>
  <si>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</si>
  <si>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</si>
  <si>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</si>
  <si>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</si>
  <si>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</si>
  <si>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</si>
  <si>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</si>
  <si>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</si>
  <si>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</si>
  <si>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</si>
  <si>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</si>
  <si>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</si>
  <si>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</si>
  <si>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</si>
  <si>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</si>
  <si>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</si>
  <si>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</si>
  <si>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</si>
  <si>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</si>
  <si>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</si>
  <si>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</si>
  <si>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</si>
  <si>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</si>
  <si>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</si>
  <si>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</si>
  <si>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</si>
  <si>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</si>
  <si>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</si>
  <si>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</si>
  <si>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</si>
  <si>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</si>
  <si>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</si>
  <si>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</si>
  <si>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</si>
  <si>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</si>
  <si>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</si>
  <si>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</si>
  <si>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</si>
  <si>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</si>
  <si>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</si>
  <si>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</si>
  <si>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</si>
  <si>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</si>
  <si>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</si>
  <si>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</si>
  <si>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</si>
  <si>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</si>
  <si>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</si>
  <si>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</si>
  <si>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</si>
  <si>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</si>
  <si>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</si>
  <si>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</si>
  <si>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</si>
  <si>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</si>
  <si>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</si>
  <si>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</si>
  <si>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</si>
  <si>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</si>
  <si>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</si>
  <si>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</si>
  <si>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</si>
  <si>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</si>
  <si>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</si>
  <si>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</si>
  <si>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</si>
  <si>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</si>
  <si>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</si>
  <si>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</si>
  <si>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</si>
  <si>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</si>
  <si>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</si>
  <si>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</si>
  <si>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</si>
  <si>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</si>
  <si>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</si>
  <si>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</si>
  <si>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</si>
  <si>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</si>
  <si>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</si>
  <si>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</si>
  <si>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</si>
  <si>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</si>
  <si>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</si>
  <si>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</si>
  <si>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</si>
  <si>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</si>
  <si>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</si>
  <si>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</si>
  <si>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</si>
  <si>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</si>
  <si>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</si>
  <si>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</si>
  <si>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</si>
  <si>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</si>
  <si>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</si>
  <si>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</si>
  <si>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</si>
  <si>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</si>
  <si>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</si>
  <si>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</si>
  <si>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</si>
  <si>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</si>
  <si>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</si>
  <si>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</si>
  <si>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</si>
  <si>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</si>
  <si>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</si>
  <si>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</si>
  <si>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</si>
  <si>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</si>
  <si>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</si>
  <si>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</si>
  <si>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</si>
  <si>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</si>
  <si>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</si>
  <si>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</si>
  <si>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</si>
  <si>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</si>
  <si>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</si>
  <si>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</si>
  <si>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</si>
  <si>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</si>
  <si>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</si>
  <si>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</si>
  <si>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</si>
  <si>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</si>
  <si>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</si>
  <si>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</si>
  <si>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</si>
  <si>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</si>
  <si>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</si>
  <si>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</si>
  <si>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</si>
  <si>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</si>
  <si>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</si>
  <si>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</si>
  <si>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</si>
  <si>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</si>
  <si>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</si>
  <si>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</si>
  <si>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</si>
  <si>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</si>
  <si>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</si>
  <si>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</si>
  <si>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</si>
  <si>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</si>
  <si>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</si>
  <si>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</si>
  <si>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</si>
  <si>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</si>
  <si>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</si>
  <si>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</si>
  <si>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</si>
  <si>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</si>
  <si>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</si>
  <si>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</si>
  <si>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</si>
  <si>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</si>
  <si>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</si>
  <si>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</si>
  <si>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</si>
  <si>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</si>
  <si>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</si>
  <si>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</si>
  <si>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</si>
  <si>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</si>
  <si>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</si>
  <si>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</si>
  <si>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</si>
  <si>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</si>
  <si>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</si>
  <si>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</si>
  <si>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</si>
  <si>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</si>
  <si>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</si>
  <si>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</si>
  <si>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</si>
  <si>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</si>
  <si>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</si>
  <si>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</si>
  <si>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</si>
  <si>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</si>
  <si>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</si>
  <si>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</si>
  <si>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</si>
  <si>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</si>
  <si>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</si>
  <si>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</si>
  <si>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</si>
  <si>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</si>
  <si>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</si>
  <si>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</si>
  <si>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</si>
  <si>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</si>
  <si>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</si>
  <si>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</si>
  <si>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</si>
  <si>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</si>
  <si>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</si>
  <si>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</si>
  <si>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</si>
  <si>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</si>
  <si>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</si>
  <si>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</si>
  <si>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</si>
  <si>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</si>
  <si>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</si>
  <si>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</si>
  <si>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</si>
  <si>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</si>
  <si>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</si>
  <si>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</si>
  <si>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</si>
  <si>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</si>
  <si>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</si>
  <si>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</si>
  <si>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</si>
  <si>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</si>
  <si>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</si>
  <si>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</si>
  <si>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</si>
  <si>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</si>
  <si>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</si>
  <si>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</si>
  <si>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</si>
  <si>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</si>
  <si>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</si>
  <si>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</si>
  <si>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</si>
  <si>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</si>
  <si>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</si>
  <si>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</si>
  <si>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</si>
  <si>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</si>
  <si>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</si>
  <si>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</si>
  <si>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</si>
  <si>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</si>
  <si>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</si>
  <si>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</si>
  <si>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</si>
  <si>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</si>
  <si>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</si>
  <si>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</si>
  <si>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</si>
  <si>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</si>
  <si>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</si>
  <si>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</si>
  <si>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</si>
  <si>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</si>
  <si>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</si>
  <si>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</si>
  <si>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</si>
  <si>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</si>
  <si>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</si>
  <si>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</si>
  <si>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</si>
  <si>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</si>
  <si>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</si>
  <si>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</si>
  <si>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</si>
  <si>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</si>
  <si>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</si>
  <si>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</si>
  <si>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</si>
  <si>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</si>
  <si>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</si>
  <si>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</si>
  <si>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</si>
  <si>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</si>
  <si>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</si>
  <si>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</si>
  <si>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</si>
  <si>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</si>
  <si>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</si>
  <si>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</si>
  <si>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</si>
  <si>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</si>
  <si>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</si>
  <si>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</si>
  <si>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</si>
  <si>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</si>
  <si>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</si>
  <si>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</si>
  <si>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</si>
  <si>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</si>
  <si>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</si>
  <si>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</si>
  <si>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</si>
  <si>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</si>
  <si>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</si>
  <si>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</si>
  <si>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</si>
  <si>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</si>
  <si>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</si>
  <si>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</si>
  <si>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</si>
  <si>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</si>
  <si>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</si>
  <si>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</si>
  <si>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</si>
  <si>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</si>
  <si>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</si>
  <si>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</si>
  <si>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</si>
  <si>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</si>
  <si>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</si>
  <si>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</si>
  <si>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</si>
  <si>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</si>
  <si>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</si>
  <si>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</si>
  <si>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</si>
  <si>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</si>
  <si>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</si>
  <si>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</si>
  <si>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</si>
  <si>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</si>
  <si>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</si>
  <si>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</si>
  <si>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</si>
  <si>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</si>
  <si>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</si>
  <si>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</si>
  <si>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</si>
  <si>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</si>
  <si>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</si>
  <si>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</si>
  <si>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</si>
  <si>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</si>
  <si>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</si>
  <si>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</si>
  <si>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</si>
  <si>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</si>
  <si>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</si>
  <si>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</si>
  <si>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</si>
  <si>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</si>
  <si>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</si>
  <si>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</si>
  <si>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</si>
  <si>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</si>
  <si>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</si>
  <si>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</si>
  <si>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</si>
  <si>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</si>
  <si>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</si>
  <si>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</si>
  <si>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</si>
  <si>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</si>
  <si>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</si>
  <si>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</si>
  <si>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</si>
  <si>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</si>
  <si>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</si>
  <si>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</si>
  <si>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</si>
  <si>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</si>
  <si>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</si>
  <si>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</si>
  <si>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</si>
  <si>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</si>
  <si>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</si>
  <si>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</si>
  <si>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</si>
  <si>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</si>
  <si>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</si>
  <si>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</si>
  <si>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</si>
  <si>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</si>
  <si>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</si>
  <si>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</si>
  <si>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</si>
  <si>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</si>
  <si>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</si>
  <si>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</si>
  <si>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</si>
  <si>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</si>
  <si>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</si>
  <si>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</si>
  <si>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</si>
  <si>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</si>
  <si>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</si>
  <si>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</si>
  <si>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</si>
  <si>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</si>
  <si>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</si>
  <si>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</si>
  <si>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</si>
  <si>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</si>
  <si>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</si>
  <si>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</si>
  <si>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</si>
  <si>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</si>
  <si>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</si>
  <si>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</si>
  <si>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</si>
  <si>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</si>
  <si>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</si>
  <si>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</si>
  <si>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</si>
  <si>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</si>
  <si>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</si>
  <si>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</si>
  <si>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</si>
  <si>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</si>
  <si>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</si>
  <si>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</si>
  <si>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</si>
  <si>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</si>
  <si>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</si>
  <si>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</si>
  <si>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</si>
  <si>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</si>
  <si>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</si>
  <si>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</si>
  <si>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</si>
  <si>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</si>
  <si>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</si>
  <si>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</si>
  <si>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</si>
  <si>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</si>
  <si>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</si>
  <si>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</si>
  <si>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</si>
  <si>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</si>
  <si>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</si>
  <si>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</si>
  <si>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</si>
  <si>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</si>
  <si>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</si>
  <si>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</si>
  <si>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</si>
  <si>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</si>
  <si>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</si>
  <si>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</si>
  <si>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</si>
  <si>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</si>
  <si>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</si>
  <si>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</si>
  <si>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</si>
  <si>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</si>
  <si>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</si>
  <si>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</si>
  <si>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</si>
  <si>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</si>
  <si>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</si>
  <si>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</si>
  <si>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</si>
  <si>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</si>
  <si>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</si>
  <si>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</si>
  <si>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</si>
  <si>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</si>
  <si>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</si>
  <si>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</si>
  <si>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</si>
  <si>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</si>
  <si>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</si>
  <si>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</si>
  <si>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</si>
  <si>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</si>
  <si>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</si>
  <si>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</si>
  <si>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</si>
  <si>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</si>
  <si>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</si>
  <si>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</si>
  <si>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</si>
  <si>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</si>
  <si>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</si>
  <si>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</si>
  <si>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</si>
  <si>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</si>
  <si>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</si>
  <si>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</si>
  <si>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</si>
  <si>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</si>
  <si>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</si>
  <si>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</si>
  <si>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</si>
  <si>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</si>
  <si>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</si>
  <si>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</si>
  <si>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</si>
  <si>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</si>
  <si>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</si>
  <si>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</si>
  <si>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</si>
  <si>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</si>
  <si>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</si>
  <si>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</si>
  <si>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</si>
  <si>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</si>
  <si>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</si>
  <si>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</si>
  <si>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</si>
  <si>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</si>
  <si>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</si>
  <si>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</si>
  <si>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</si>
  <si>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</si>
  <si>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</si>
  <si>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</si>
  <si>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</si>
  <si>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</si>
  <si>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</si>
  <si>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</si>
  <si>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</si>
  <si>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</si>
  <si>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</si>
  <si>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</si>
  <si>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</si>
  <si>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</si>
  <si>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</si>
  <si>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</si>
  <si>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</si>
  <si>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</si>
  <si>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</si>
  <si>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</si>
  <si>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</si>
  <si>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</si>
  <si>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</si>
  <si>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</si>
  <si>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</si>
  <si>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</si>
  <si>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</si>
  <si>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</si>
  <si>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</si>
  <si>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</si>
  <si>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</si>
  <si>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</si>
  <si>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</si>
  <si>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</si>
  <si>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</si>
  <si>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</si>
  <si>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</si>
  <si>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</si>
  <si>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</si>
  <si>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</si>
  <si>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</si>
  <si>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</si>
  <si>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</si>
  <si>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</si>
  <si>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</si>
  <si>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</si>
  <si>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</si>
  <si>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</si>
  <si>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</si>
  <si>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</si>
  <si>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</si>
  <si>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</si>
  <si>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</si>
  <si>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</si>
  <si>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</si>
  <si>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</si>
  <si>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</si>
  <si>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</si>
  <si>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</si>
  <si>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</si>
  <si>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</si>
  <si>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</si>
  <si>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</si>
  <si>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</si>
  <si>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</si>
  <si>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</si>
  <si>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</si>
  <si>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</si>
  <si>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</si>
  <si>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</si>
  <si>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</si>
  <si>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</si>
  <si>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</si>
  <si>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</si>
  <si>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</si>
  <si>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</si>
  <si>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</si>
  <si>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</si>
  <si>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</si>
  <si>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</si>
  <si>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</si>
  <si>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</si>
  <si>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</si>
  <si>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</si>
  <si>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</si>
  <si>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</si>
  <si>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</si>
  <si>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</si>
  <si>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</si>
  <si>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</si>
  <si>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</si>
  <si>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</si>
  <si>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</si>
  <si>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</si>
  <si>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</si>
  <si>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</si>
  <si>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</si>
  <si>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</si>
  <si>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</si>
  <si>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</si>
  <si>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</si>
  <si>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</si>
  <si>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</si>
  <si>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</si>
  <si>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</si>
  <si>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</si>
  <si>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</si>
  <si>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</si>
  <si>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</si>
  <si>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</si>
  <si>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</si>
  <si>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</si>
  <si>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</si>
  <si>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</si>
  <si>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</si>
  <si>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</si>
  <si>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</si>
  <si>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</si>
  <si>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</si>
  <si>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</si>
  <si>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</si>
  <si>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</si>
  <si>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</si>
  <si>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</si>
  <si>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</si>
  <si>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</si>
  <si>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</si>
  <si>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</si>
  <si>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</si>
  <si>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</si>
  <si>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</si>
  <si>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</si>
  <si>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</si>
  <si>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</si>
  <si>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</si>
  <si>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</si>
  <si>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</si>
  <si>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</si>
  <si>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</si>
  <si>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</si>
  <si>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</si>
  <si>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</si>
  <si>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</si>
  <si>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</si>
  <si>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</si>
  <si>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</si>
  <si>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</si>
  <si>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</si>
  <si>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</si>
  <si>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</si>
  <si>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</si>
  <si>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</si>
  <si>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</si>
  <si>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</si>
  <si>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</si>
  <si>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</si>
  <si>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</si>
  <si>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</si>
  <si>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</si>
  <si>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</si>
  <si>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</si>
  <si>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</si>
  <si>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</si>
  <si>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</si>
  <si>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</si>
  <si>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</si>
  <si>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</si>
  <si>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</si>
  <si>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</si>
  <si>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</si>
  <si>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</si>
  <si>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</si>
  <si>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</si>
  <si>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</si>
  <si>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</si>
  <si>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</si>
  <si>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</si>
  <si>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</si>
  <si>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</si>
  <si>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</si>
  <si>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</si>
  <si>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</si>
  <si>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</si>
  <si>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</si>
  <si>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</si>
  <si>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</si>
  <si>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</si>
  <si>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</si>
  <si>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</si>
  <si>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</si>
  <si>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</si>
  <si>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</si>
  <si>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</si>
  <si>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</si>
  <si>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</si>
  <si>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</si>
  <si>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</si>
  <si>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</si>
  <si>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</si>
  <si>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</si>
  <si>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</si>
  <si>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</si>
  <si>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</si>
  <si>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</si>
  <si>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</si>
  <si>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</si>
  <si>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</si>
  <si>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</si>
  <si>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</si>
  <si>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</si>
  <si>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</si>
  <si>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</si>
  <si>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</si>
  <si>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</si>
  <si>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</si>
  <si>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</si>
  <si>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</si>
  <si>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</si>
  <si>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</si>
  <si>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</si>
  <si>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</si>
  <si>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</si>
  <si>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</si>
  <si>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</si>
  <si>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</si>
  <si>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</si>
  <si>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</si>
  <si>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</si>
  <si>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</si>
  <si>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</si>
  <si>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</si>
  <si>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</si>
  <si>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</si>
  <si>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</si>
  <si>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</si>
  <si>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</si>
  <si>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</si>
  <si>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</si>
  <si>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</si>
  <si>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</si>
  <si>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</si>
  <si>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</si>
  <si>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</si>
  <si>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</si>
  <si>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</si>
  <si>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</si>
  <si>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</si>
  <si>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</si>
  <si>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</si>
  <si>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</si>
  <si>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</si>
  <si>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</si>
  <si>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</si>
  <si>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</si>
  <si>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</si>
  <si>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</si>
  <si>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</si>
  <si>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</si>
  <si>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</si>
  <si>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</si>
  <si>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</si>
  <si>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</si>
  <si>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</si>
  <si>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</si>
  <si>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</si>
  <si>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</si>
  <si>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</si>
  <si>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</si>
  <si>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</si>
  <si>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</si>
  <si>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</si>
  <si>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</si>
  <si>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</si>
  <si>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</si>
  <si>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</si>
  <si>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</si>
  <si>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</si>
  <si>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</si>
  <si>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</si>
  <si>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</si>
  <si>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</si>
  <si>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</si>
  <si>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</si>
  <si>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</si>
  <si>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</si>
  <si>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</si>
  <si>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</si>
  <si>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</si>
  <si>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</si>
  <si>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</si>
  <si>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</si>
  <si>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</si>
  <si>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</si>
  <si>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</si>
  <si>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</si>
  <si>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</si>
  <si>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</si>
  <si>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</si>
  <si>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</si>
  <si>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</si>
  <si>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</si>
  <si>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</si>
  <si>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</si>
  <si>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</si>
  <si>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</si>
  <si>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</si>
  <si>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</si>
  <si>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</si>
  <si>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</si>
  <si>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</si>
  <si>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</si>
  <si>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</si>
  <si>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</si>
  <si>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</si>
  <si>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</si>
  <si>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</si>
  <si>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</si>
  <si>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</si>
  <si>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</si>
  <si>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</si>
  <si>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</si>
  <si>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</si>
  <si>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</si>
  <si>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</si>
  <si>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</si>
  <si>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</si>
  <si>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</si>
  <si>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</si>
  <si>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</si>
  <si>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</si>
  <si>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</si>
  <si>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</si>
  <si>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</si>
  <si>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</si>
  <si>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</si>
  <si>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</si>
  <si>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</si>
  <si>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</si>
  <si>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</si>
  <si>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</si>
  <si>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</si>
  <si>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</si>
  <si>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</si>
  <si>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</si>
  <si>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</si>
  <si>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</si>
  <si>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</si>
  <si>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</si>
  <si>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</si>
  <si>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</si>
  <si>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</si>
  <si>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</si>
  <si>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</si>
  <si>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</si>
  <si>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</si>
  <si>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</si>
  <si>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</si>
  <si>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</si>
  <si>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</si>
  <si>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</si>
  <si>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</si>
  <si>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</si>
  <si>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</si>
  <si>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</si>
  <si>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</si>
  <si>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</si>
  <si>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</si>
  <si>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</si>
  <si>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</si>
  <si>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</si>
  <si>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</si>
  <si>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</si>
  <si>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</si>
  <si>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</si>
  <si>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</si>
  <si>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</si>
  <si>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</si>
  <si>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</si>
  <si>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</si>
  <si>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</si>
  <si>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</si>
  <si>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</si>
  <si>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</si>
  <si>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</si>
  <si>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</si>
  <si>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</si>
  <si>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</si>
  <si>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</si>
  <si>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</si>
  <si>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</si>
  <si>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</si>
  <si>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</si>
  <si>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</si>
  <si>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</si>
  <si>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</si>
  <si>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</si>
  <si>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</si>
  <si>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</si>
  <si>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</si>
  <si>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</si>
  <si>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</si>
  <si>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</si>
  <si>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</si>
  <si>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</si>
  <si>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</si>
  <si>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</si>
  <si>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</si>
  <si>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</si>
  <si>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</si>
  <si>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</si>
  <si>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</si>
  <si>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</si>
  <si>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</si>
  <si>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</si>
  <si>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</si>
  <si>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</si>
  <si>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</si>
  <si>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</si>
  <si>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</si>
  <si>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</si>
  <si>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</si>
  <si>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</si>
  <si>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</si>
  <si>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</si>
  <si>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</si>
  <si>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</si>
  <si>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</si>
  <si>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</si>
  <si>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</si>
  <si>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</si>
  <si>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</si>
  <si>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</si>
  <si>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</si>
  <si>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</si>
  <si>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</si>
  <si>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</si>
  <si>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</si>
  <si>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</si>
  <si>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</si>
  <si>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</si>
  <si>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</si>
  <si>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</si>
  <si>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</si>
  <si>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</si>
  <si>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</si>
  <si>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</si>
  <si>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</si>
  <si>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</si>
  <si>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</si>
  <si>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</si>
  <si>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</si>
  <si>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</si>
  <si>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</si>
  <si>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</si>
  <si>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</si>
  <si>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</si>
  <si>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</si>
  <si>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</si>
  <si>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</si>
  <si>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</si>
  <si>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</si>
  <si>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</si>
  <si>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</si>
  <si>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</si>
  <si>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</si>
  <si>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</si>
  <si>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</si>
  <si>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</si>
  <si>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</si>
  <si>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</si>
  <si>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</si>
  <si>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</si>
  <si>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</si>
  <si>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</si>
  <si>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</si>
  <si>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</si>
  <si>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</si>
  <si>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</si>
  <si>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</si>
  <si>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</si>
  <si>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</si>
  <si>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</si>
  <si>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</si>
  <si>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</si>
  <si>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</si>
  <si>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</si>
  <si>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</si>
  <si>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</si>
  <si>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</si>
  <si>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</si>
  <si>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</si>
  <si>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</si>
  <si>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</si>
  <si>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</si>
  <si>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</si>
  <si>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</si>
  <si>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</si>
  <si>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</si>
  <si>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</si>
  <si>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</si>
  <si>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</si>
  <si>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</si>
  <si>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</si>
  <si>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</si>
  <si>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</si>
  <si>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</si>
  <si>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</si>
  <si>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</si>
  <si>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</si>
  <si>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</si>
  <si>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</si>
  <si>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</si>
  <si>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</si>
  <si>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</si>
  <si>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</si>
  <si>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</si>
  <si>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</si>
  <si>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</si>
  <si>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</si>
  <si>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</si>
  <si>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</si>
  <si>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</si>
  <si>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</si>
  <si>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</si>
  <si>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</si>
  <si>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</si>
  <si>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</si>
  <si>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</si>
  <si>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</si>
  <si>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</si>
  <si>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</si>
  <si>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</si>
  <si>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</si>
  <si>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</si>
  <si>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</si>
  <si>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</si>
  <si>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</si>
  <si>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</si>
  <si>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</si>
  <si>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</si>
  <si>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</si>
  <si>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</si>
  <si>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</si>
  <si>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</si>
  <si>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</si>
  <si>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</si>
  <si>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</si>
  <si>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</si>
  <si>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</si>
  <si>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</si>
  <si>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</si>
  <si>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</si>
  <si>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</si>
  <si>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</si>
  <si>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</si>
  <si>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</si>
  <si>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</si>
  <si>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</si>
  <si>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</si>
  <si>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</si>
  <si>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</si>
  <si>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</si>
  <si>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</si>
  <si>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</si>
  <si>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</si>
  <si>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</si>
  <si>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</si>
  <si>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</si>
  <si>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</si>
  <si>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</si>
  <si>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</si>
  <si>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</si>
  <si>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</si>
  <si>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</si>
  <si>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</si>
  <si>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</si>
  <si>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</si>
  <si>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</si>
  <si>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</si>
  <si>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</si>
  <si>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</si>
  <si>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</si>
  <si>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</si>
  <si>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</si>
  <si>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</si>
  <si>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</si>
  <si>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</si>
  <si>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</si>
  <si>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</si>
  <si>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</si>
  <si>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</si>
  <si>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</si>
  <si>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</si>
  <si>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</si>
  <si>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</si>
  <si>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</si>
  <si>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</si>
  <si>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</si>
  <si>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</si>
  <si>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</si>
  <si>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</si>
  <si>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</si>
  <si>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</si>
  <si>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</si>
  <si>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</si>
  <si>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</si>
  <si>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</si>
  <si>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</si>
  <si>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</si>
  <si>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</si>
  <si>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</si>
  <si>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</si>
  <si>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</si>
  <si>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</si>
  <si>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</si>
  <si>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</si>
  <si>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</si>
  <si>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</si>
  <si>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</si>
  <si>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</si>
  <si>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</si>
  <si>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</si>
  <si>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</si>
  <si>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</si>
  <si>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</si>
  <si>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</si>
  <si>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</si>
  <si>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</si>
  <si>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</si>
  <si>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</si>
  <si>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</si>
  <si>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</si>
  <si>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</si>
  <si>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</si>
  <si>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</si>
  <si>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</si>
  <si>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</si>
  <si>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</si>
  <si>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</si>
  <si>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</si>
  <si>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</si>
  <si>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</si>
  <si>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</si>
  <si>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</si>
  <si>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</si>
  <si>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</si>
  <si>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</si>
  <si>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</si>
  <si>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</si>
  <si>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</si>
  <si>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</si>
  <si>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</si>
  <si>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</si>
  <si>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</si>
  <si>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</si>
  <si>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</si>
  <si>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</si>
  <si>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</si>
  <si>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</si>
  <si>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</si>
  <si>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</si>
  <si>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</si>
  <si>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</si>
  <si>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</si>
  <si>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</si>
  <si>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</si>
  <si>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</si>
  <si>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</si>
  <si>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</si>
  <si>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</si>
  <si>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</si>
  <si>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</si>
  <si>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</si>
  <si>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</si>
  <si>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</si>
  <si>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</si>
  <si>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</si>
  <si>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</si>
  <si>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</si>
  <si>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</si>
  <si>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</si>
  <si>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</si>
  <si>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</si>
  <si>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</si>
  <si>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</si>
  <si>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</si>
  <si>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</si>
  <si>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</si>
  <si>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</si>
  <si>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</si>
  <si>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</si>
  <si>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</si>
  <si>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</si>
  <si>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</si>
  <si>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</si>
  <si>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</si>
  <si>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</si>
  <si>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</si>
  <si>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</si>
  <si>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</si>
  <si>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</si>
  <si>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</si>
  <si>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</si>
  <si>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</si>
  <si>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</si>
  <si>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</si>
  <si>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</si>
  <si>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</si>
  <si>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</si>
  <si>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</si>
  <si>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</si>
  <si>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</si>
  <si>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</si>
  <si>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</si>
  <si>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</si>
  <si>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</si>
  <si>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</si>
  <si>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</si>
  <si>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</si>
  <si>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</si>
  <si>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</si>
  <si>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</si>
  <si>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</si>
  <si>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</si>
  <si>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</si>
  <si>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</si>
  <si>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</si>
  <si>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</si>
  <si>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</si>
  <si>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</si>
  <si>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</si>
  <si>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</si>
  <si>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</si>
  <si>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</si>
  <si>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</si>
  <si>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</si>
  <si>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</si>
  <si>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</si>
  <si>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</si>
  <si>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</si>
  <si>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</si>
  <si>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</si>
  <si>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</si>
  <si>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</si>
  <si>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</si>
  <si>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</si>
  <si>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</si>
  <si>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</si>
  <si>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</si>
  <si>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</si>
  <si>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</si>
  <si>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</si>
  <si>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</si>
  <si>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</si>
  <si>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</si>
  <si>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</si>
  <si>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</si>
  <si>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</si>
  <si>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</si>
  <si>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</si>
  <si>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</si>
  <si>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</si>
  <si>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</si>
  <si>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</si>
  <si>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</si>
  <si>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</si>
  <si>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</si>
  <si>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</si>
  <si>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</si>
  <si>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</si>
  <si>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</si>
  <si>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</si>
  <si>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</si>
  <si>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</si>
  <si>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</si>
  <si>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</si>
  <si>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</si>
  <si>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</si>
  <si>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</si>
  <si>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</si>
  <si>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</si>
  <si>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</si>
  <si>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</si>
  <si>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</si>
  <si>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</si>
  <si>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</si>
  <si>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</si>
  <si>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</si>
  <si>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</si>
  <si>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</si>
  <si>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</si>
  <si>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</si>
  <si>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</si>
  <si>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</si>
  <si>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</si>
  <si>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</si>
  <si>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</si>
  <si>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</si>
  <si>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</si>
  <si>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</si>
  <si>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</si>
  <si>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</si>
  <si>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</si>
  <si>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</si>
  <si>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</si>
  <si>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</si>
  <si>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</si>
  <si>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</si>
  <si>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</si>
  <si>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</si>
  <si>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</si>
  <si>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</si>
  <si>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</si>
  <si>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</si>
  <si>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</si>
  <si>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</si>
  <si>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</si>
  <si>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</si>
  <si>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</si>
  <si>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</si>
  <si>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</si>
  <si>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</si>
  <si>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</si>
  <si>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</si>
  <si>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</si>
  <si>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</si>
  <si>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</si>
  <si>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</si>
  <si>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</si>
  <si>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</si>
  <si>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</si>
  <si>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</si>
  <si>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</si>
  <si>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</si>
  <si>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</si>
  <si>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</si>
  <si>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</si>
  <si>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</si>
  <si>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</si>
  <si>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</si>
  <si>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</si>
  <si>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</si>
  <si>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</si>
  <si>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</si>
  <si>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</si>
  <si>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</si>
  <si>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</si>
  <si>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</si>
  <si>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</si>
  <si>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</si>
  <si>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</si>
  <si>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</si>
  <si>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</si>
  <si>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</si>
  <si>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</si>
  <si>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</si>
  <si>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</si>
  <si>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</si>
  <si>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</si>
  <si>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</si>
  <si>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</si>
  <si>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</si>
  <si>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</si>
  <si>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</si>
  <si>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</si>
  <si>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</si>
  <si>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</si>
  <si>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</si>
  <si>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</si>
  <si>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</si>
  <si>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</si>
  <si>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</si>
  <si>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</si>
  <si>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</si>
  <si>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</si>
  <si>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</si>
  <si>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</si>
  <si>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</si>
  <si>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</si>
  <si>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</si>
  <si>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</si>
  <si>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</si>
  <si>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</si>
  <si>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</si>
  <si>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</si>
  <si>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</si>
  <si>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</si>
  <si>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</si>
  <si>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</si>
  <si>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</si>
  <si>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</si>
  <si>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</si>
  <si>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</si>
  <si>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</si>
  <si>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</si>
  <si>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</si>
  <si>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</si>
  <si>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</si>
  <si>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</si>
  <si>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</si>
  <si>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</si>
  <si>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</si>
  <si>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</si>
  <si>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</si>
  <si>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</si>
  <si>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</si>
  <si>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</si>
  <si>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</si>
  <si>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</si>
  <si>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</si>
  <si>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</si>
  <si>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</si>
  <si>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</si>
  <si>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</si>
  <si>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</si>
  <si>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</si>
  <si>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</si>
  <si>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</si>
  <si>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</si>
  <si>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</si>
  <si>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</si>
  <si>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</si>
  <si>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</si>
  <si>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</si>
  <si>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</si>
  <si>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</si>
  <si>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</si>
  <si>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</si>
  <si>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</si>
  <si>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</si>
  <si>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</si>
  <si>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</si>
  <si>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</si>
  <si>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</si>
  <si>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</si>
  <si>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</si>
  <si>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</si>
  <si>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</si>
  <si>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</si>
  <si>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</si>
  <si>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</si>
  <si>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</si>
  <si>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</si>
  <si>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</si>
  <si>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</si>
  <si>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</si>
  <si>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</si>
  <si>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</si>
  <si>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</si>
  <si>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</si>
  <si>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</si>
  <si>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</si>
  <si>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</si>
  <si>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</si>
  <si>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</si>
  <si>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</si>
  <si>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</si>
  <si>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</si>
  <si>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</si>
  <si>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</si>
  <si>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</si>
  <si>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</si>
  <si>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</si>
  <si>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</si>
  <si>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</si>
  <si>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</si>
  <si>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</si>
  <si>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</si>
  <si>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</si>
  <si>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</si>
  <si>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</si>
  <si>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</si>
  <si>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</si>
  <si>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</si>
  <si>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</si>
  <si>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</si>
  <si>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</si>
  <si>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</si>
  <si>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</si>
  <si>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</si>
  <si>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</si>
  <si>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</si>
  <si>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</si>
  <si>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</si>
  <si>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</si>
  <si>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</si>
  <si>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</si>
  <si>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</si>
  <si>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</si>
  <si>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</si>
  <si>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</si>
  <si>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</si>
  <si>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</si>
  <si>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</si>
  <si>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</si>
  <si>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</si>
  <si>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</si>
  <si>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</si>
  <si>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</si>
  <si>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</si>
  <si>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</si>
  <si>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</si>
  <si>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</si>
  <si>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</si>
  <si>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</si>
  <si>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</si>
  <si>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</si>
  <si>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</si>
  <si>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</si>
  <si>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</si>
  <si>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</si>
  <si>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</si>
  <si>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</si>
  <si>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</si>
  <si>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</si>
  <si>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</si>
  <si>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</si>
  <si>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</si>
  <si>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</si>
  <si>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</si>
  <si>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</si>
  <si>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</si>
  <si>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</si>
  <si>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</si>
  <si>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</si>
  <si>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</si>
  <si>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</si>
  <si>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</si>
  <si>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</si>
  <si>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</si>
  <si>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</si>
  <si>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</si>
  <si>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</si>
  <si>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</si>
  <si>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</si>
  <si>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</si>
  <si>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</si>
  <si>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</si>
  <si>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</si>
  <si>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</si>
  <si>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</si>
  <si>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</si>
  <si>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</si>
  <si>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</si>
  <si>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</si>
  <si>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</si>
  <si>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</si>
  <si>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</si>
  <si>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</si>
  <si>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</si>
  <si>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</si>
  <si>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</si>
  <si>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</si>
  <si>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</si>
  <si>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</si>
  <si>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</si>
  <si>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</si>
  <si>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</si>
  <si>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</si>
  <si>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</si>
  <si>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</si>
  <si>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</si>
  <si>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</si>
  <si>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</si>
  <si>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</si>
  <si>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</si>
  <si>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</si>
  <si>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</si>
  <si>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</si>
  <si>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</si>
  <si>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</si>
  <si>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</si>
  <si>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</si>
  <si>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</si>
  <si>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</si>
  <si>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</si>
  <si>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</si>
  <si>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</si>
  <si>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</si>
  <si>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</si>
  <si>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</si>
  <si>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</si>
  <si>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</si>
  <si>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</si>
  <si>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</si>
  <si>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</si>
  <si>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</si>
  <si>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</si>
  <si>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</si>
  <si>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</si>
  <si>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</si>
  <si>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</si>
  <si>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</si>
  <si>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</si>
  <si>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</si>
  <si>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</si>
  <si>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</si>
  <si>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</si>
  <si>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</si>
  <si>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</si>
  <si>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</si>
  <si>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</si>
  <si>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</si>
  <si>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</si>
  <si>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</si>
  <si>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</si>
  <si>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</si>
  <si>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</si>
  <si>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</si>
  <si>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</si>
  <si>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</si>
  <si>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</si>
  <si>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</si>
  <si>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</si>
  <si>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</si>
  <si>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</si>
  <si>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</si>
  <si>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</si>
  <si>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</si>
  <si>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</si>
  <si>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</si>
  <si>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</si>
  <si>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</si>
  <si>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</si>
  <si>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</si>
  <si>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</si>
  <si>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</si>
  <si>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</si>
  <si>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</si>
  <si>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</si>
  <si>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</si>
  <si>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</si>
  <si>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</si>
  <si>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</si>
  <si>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</si>
  <si>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</si>
  <si>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</si>
  <si>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</si>
  <si>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</si>
  <si>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</si>
  <si>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</si>
  <si>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</si>
  <si>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</si>
  <si>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</si>
  <si>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</si>
  <si>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</si>
  <si>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</si>
  <si>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</si>
  <si>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</si>
  <si>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</si>
  <si>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</si>
  <si>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</si>
  <si>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</si>
  <si>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</si>
  <si>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</si>
  <si>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</si>
  <si>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</si>
  <si>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</si>
  <si>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</si>
  <si>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</si>
  <si>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</si>
  <si>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</si>
  <si>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</si>
  <si>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</si>
  <si>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</si>
  <si>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</si>
  <si>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</si>
  <si>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</si>
  <si>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</si>
  <si>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</si>
  <si>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</si>
  <si>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</si>
  <si>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</si>
  <si>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</si>
  <si>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</si>
  <si>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</si>
  <si>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</si>
  <si>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</si>
  <si>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</si>
  <si>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</si>
  <si>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</si>
  <si>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</si>
  <si>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</si>
  <si>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</si>
  <si>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</si>
  <si>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</si>
  <si>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</si>
  <si>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</si>
  <si>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</si>
  <si>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</si>
  <si>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</si>
  <si>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</si>
  <si>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</si>
  <si>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</si>
  <si>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</si>
  <si>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</si>
  <si>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</si>
  <si>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</si>
  <si>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</si>
  <si>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</si>
  <si>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</si>
  <si>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</si>
  <si>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</si>
  <si>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</si>
  <si>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</si>
  <si>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</si>
  <si>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</si>
  <si>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</si>
  <si>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</si>
  <si>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</si>
  <si>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</si>
  <si>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</si>
  <si>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</si>
  <si>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</si>
  <si>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</si>
  <si>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</si>
  <si>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</si>
  <si>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</si>
  <si>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</si>
  <si>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</si>
  <si>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</si>
  <si>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</si>
  <si>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</si>
  <si>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</si>
  <si>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</si>
  <si>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</si>
  <si>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</si>
  <si>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</si>
  <si>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</si>
  <si>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</si>
  <si>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</si>
  <si>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</si>
  <si>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</si>
  <si>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</si>
  <si>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</si>
  <si>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</si>
  <si>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</si>
  <si>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</si>
  <si>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</si>
  <si>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</si>
  <si>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</si>
  <si>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</si>
  <si>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</si>
  <si>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</si>
  <si>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</si>
  <si>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</si>
  <si>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</si>
  <si>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</si>
  <si>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</si>
  <si>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</si>
  <si>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</si>
  <si>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</si>
  <si>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</si>
  <si>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</si>
  <si>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</si>
  <si>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</si>
  <si>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</si>
  <si>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</si>
  <si>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</si>
  <si>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</si>
  <si>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</si>
  <si>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</si>
  <si>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</si>
  <si>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</si>
  <si>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</si>
  <si>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</si>
  <si>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</si>
  <si>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</si>
  <si>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</si>
  <si>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</si>
  <si>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</si>
  <si>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</si>
  <si>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</si>
  <si>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</si>
  <si>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</si>
  <si>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</si>
  <si>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</si>
  <si>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</si>
  <si>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</si>
  <si>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</si>
  <si>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</si>
  <si>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</si>
  <si>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</si>
  <si>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</si>
  <si>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</si>
  <si>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</si>
  <si>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</si>
  <si>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</si>
  <si>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</si>
  <si>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</si>
  <si>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</si>
  <si>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</si>
  <si>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</si>
  <si>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</si>
  <si>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</si>
  <si>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</si>
  <si>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</si>
  <si>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</si>
  <si>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</si>
  <si>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</si>
  <si>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</si>
  <si>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</si>
  <si>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</si>
  <si>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</si>
  <si>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</si>
  <si>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</si>
  <si>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</si>
  <si>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</si>
  <si>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</si>
  <si>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</si>
  <si>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</si>
  <si>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</si>
  <si>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</si>
  <si>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</si>
  <si>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Publico</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</si>
  <si>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</si>
  <si>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</si>
  <si>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</si>
  <si>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</si>
  <si>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</si>
  <si>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</si>
  <si>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</si>
  <si>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</si>
  <si>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</si>
  <si>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2021-23-10000785</t>
  </si>
  <si>
    <t>SAN JOSE DE URÉ</t>
  </si>
  <si>
    <t>MONTELIBANO</t>
  </si>
  <si>
    <t>23/2016/496</t>
  </si>
  <si>
    <t>23/2016/497</t>
  </si>
  <si>
    <t>23/2017/412</t>
  </si>
  <si>
    <t>prestar el servicio de atencion, educacion inicial y cuidado a niños y niñas menores de 5 años o hasta su ingreso al grado de transicion, y a mujeres gestantes y madres en perioso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</si>
  <si>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Cordoba</t>
  </si>
  <si>
    <t>Montelibano</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</si>
  <si>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</si>
  <si>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</si>
  <si>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Puerto libertador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</si>
</sst>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6" fontId="31" fillId="3" borderId="3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70" zoomScaleNormal="70" zoomScaleSheetLayoutView="40" zoomScalePageLayoutView="40" workbookViewId="0">
      <selection activeCell="F205" sqref="F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2688</v>
      </c>
      <c r="D15" s="35"/>
      <c r="E15" s="35"/>
      <c r="F15" s="5"/>
      <c r="G15" s="32" t="s">
        <v>1168</v>
      </c>
      <c r="H15" s="103" t="s">
        <v>36</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186"/>
      <c r="I20" s="147" t="s">
        <v>220</v>
      </c>
      <c r="J20" s="148" t="s">
        <v>505</v>
      </c>
      <c r="K20" s="176">
        <v>4914754209</v>
      </c>
      <c r="L20" s="150">
        <v>44193</v>
      </c>
      <c r="M20" s="150">
        <v>44561</v>
      </c>
      <c r="N20" s="133">
        <f>+(M20-L20)/30</f>
        <v>12.266666666666667</v>
      </c>
      <c r="O20" s="136"/>
      <c r="U20" s="132"/>
      <c r="V20" s="105">
        <f ca="1">NOW()</f>
        <v>44194.281062499998</v>
      </c>
      <c r="W20" s="105">
        <f ca="1">NOW()</f>
        <v>44194.281062499998</v>
      </c>
    </row>
    <row r="21" spans="1:23" ht="30" customHeight="1" outlineLevel="1" x14ac:dyDescent="0.25">
      <c r="A21" s="9"/>
      <c r="B21" s="71"/>
      <c r="C21" s="5"/>
      <c r="D21" s="5"/>
      <c r="E21" s="5"/>
      <c r="F21" s="5"/>
      <c r="G21" s="5"/>
      <c r="H21" s="70"/>
      <c r="I21" s="147" t="s">
        <v>220</v>
      </c>
      <c r="J21" s="148" t="s">
        <v>2689</v>
      </c>
      <c r="K21" s="149"/>
      <c r="L21" s="150">
        <v>44193</v>
      </c>
      <c r="M21" s="150">
        <v>44561</v>
      </c>
      <c r="N21" s="133">
        <f t="shared" ref="N21:N35" si="0">+(M21-L21)/30</f>
        <v>12.266666666666667</v>
      </c>
      <c r="O21" s="137"/>
    </row>
    <row r="22" spans="1:23" ht="30" customHeight="1" outlineLevel="1" x14ac:dyDescent="0.25">
      <c r="A22" s="9"/>
      <c r="B22" s="71"/>
      <c r="C22" s="5"/>
      <c r="D22" s="5"/>
      <c r="E22" s="5"/>
      <c r="F22" s="5"/>
      <c r="G22" s="5"/>
      <c r="H22" s="70"/>
      <c r="I22" s="147" t="s">
        <v>220</v>
      </c>
      <c r="J22" s="148" t="s">
        <v>2689</v>
      </c>
      <c r="K22" s="149"/>
      <c r="L22" s="150">
        <v>44193</v>
      </c>
      <c r="M22" s="150">
        <v>44561</v>
      </c>
      <c r="N22" s="134">
        <f t="shared" ref="N22:N33" si="1">+(M22-L22)/30</f>
        <v>12.266666666666667</v>
      </c>
      <c r="O22" s="137"/>
    </row>
    <row r="23" spans="1:23" ht="30" customHeight="1" outlineLevel="1" x14ac:dyDescent="0.25">
      <c r="A23" s="9"/>
      <c r="B23" s="101"/>
      <c r="C23" s="21"/>
      <c r="D23" s="21"/>
      <c r="E23" s="21"/>
      <c r="F23" s="5"/>
      <c r="G23" s="5"/>
      <c r="H23" s="70"/>
      <c r="I23" s="147" t="s">
        <v>220</v>
      </c>
      <c r="J23" s="148" t="s">
        <v>2690</v>
      </c>
      <c r="K23" s="149"/>
      <c r="L23" s="150">
        <v>44193</v>
      </c>
      <c r="M23" s="150">
        <v>44561</v>
      </c>
      <c r="N23" s="134">
        <f t="shared" si="1"/>
        <v>12.266666666666667</v>
      </c>
      <c r="O23" s="137"/>
      <c r="Q23" s="104"/>
      <c r="R23" s="55"/>
      <c r="S23" s="105"/>
      <c r="T23" s="105"/>
    </row>
    <row r="24" spans="1:23" ht="30" customHeight="1" outlineLevel="1" x14ac:dyDescent="0.25">
      <c r="A24" s="9"/>
      <c r="B24" s="101"/>
      <c r="C24" s="21"/>
      <c r="D24" s="21"/>
      <c r="E24" s="21"/>
      <c r="F24" s="5"/>
      <c r="G24" s="5"/>
      <c r="H24" s="70"/>
      <c r="I24" s="147" t="s">
        <v>220</v>
      </c>
      <c r="J24" s="148" t="s">
        <v>2690</v>
      </c>
      <c r="K24" s="149"/>
      <c r="L24" s="150">
        <v>44193</v>
      </c>
      <c r="M24" s="150">
        <v>44561</v>
      </c>
      <c r="N24" s="134">
        <f t="shared" si="1"/>
        <v>12.266666666666667</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CORPORACIÓN DIGNIFICAR</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2678</v>
      </c>
      <c r="D48" s="110" t="s">
        <v>2691</v>
      </c>
      <c r="E48" s="143">
        <v>42675</v>
      </c>
      <c r="F48" s="143">
        <v>42719</v>
      </c>
      <c r="G48" s="158">
        <f>IF(AND(E48&lt;&gt;"",F48&lt;&gt;""),((F48-E48)/30),"")</f>
        <v>1.4666666666666666</v>
      </c>
      <c r="H48" s="114" t="s">
        <v>2694</v>
      </c>
      <c r="I48" s="113" t="s">
        <v>2695</v>
      </c>
      <c r="J48" s="113" t="s">
        <v>2696</v>
      </c>
      <c r="K48" s="116">
        <v>208035036</v>
      </c>
      <c r="L48" s="115" t="s">
        <v>2679</v>
      </c>
      <c r="M48" s="117"/>
      <c r="N48" s="115" t="s">
        <v>27</v>
      </c>
      <c r="O48" s="115" t="s">
        <v>1148</v>
      </c>
      <c r="P48" s="78"/>
    </row>
    <row r="49" spans="1:16" s="6" customFormat="1" ht="24.75" customHeight="1" x14ac:dyDescent="0.25">
      <c r="A49" s="141">
        <v>2</v>
      </c>
      <c r="B49" s="111" t="s">
        <v>2677</v>
      </c>
      <c r="C49" s="112" t="s">
        <v>2678</v>
      </c>
      <c r="D49" s="110" t="s">
        <v>2692</v>
      </c>
      <c r="E49" s="143">
        <v>42675</v>
      </c>
      <c r="F49" s="143">
        <v>42719</v>
      </c>
      <c r="G49" s="158">
        <f t="shared" ref="G49:G50" si="2">IF(AND(E49&lt;&gt;"",F49&lt;&gt;""),((F49-E49)/30),"")</f>
        <v>1.4666666666666666</v>
      </c>
      <c r="H49" s="114" t="s">
        <v>2697</v>
      </c>
      <c r="I49" s="113" t="s">
        <v>2695</v>
      </c>
      <c r="J49" s="113" t="s">
        <v>2696</v>
      </c>
      <c r="K49" s="116">
        <v>144961043</v>
      </c>
      <c r="L49" s="115" t="s">
        <v>2679</v>
      </c>
      <c r="M49" s="117"/>
      <c r="N49" s="115" t="s">
        <v>27</v>
      </c>
      <c r="O49" s="123" t="s">
        <v>1148</v>
      </c>
      <c r="P49" s="78"/>
    </row>
    <row r="50" spans="1:16" s="6" customFormat="1" ht="24.75" customHeight="1" x14ac:dyDescent="0.25">
      <c r="A50" s="141">
        <v>3</v>
      </c>
      <c r="B50" s="111" t="s">
        <v>2677</v>
      </c>
      <c r="C50" s="112" t="s">
        <v>2678</v>
      </c>
      <c r="D50" s="110" t="s">
        <v>2693</v>
      </c>
      <c r="E50" s="143">
        <v>43082</v>
      </c>
      <c r="F50" s="143">
        <v>43404</v>
      </c>
      <c r="G50" s="158">
        <f t="shared" si="2"/>
        <v>10.733333333333333</v>
      </c>
      <c r="H50" s="119" t="s">
        <v>2698</v>
      </c>
      <c r="I50" s="113" t="s">
        <v>2695</v>
      </c>
      <c r="J50" s="113" t="s">
        <v>2699</v>
      </c>
      <c r="K50" s="116">
        <v>1718633833</v>
      </c>
      <c r="L50" s="115" t="s">
        <v>2679</v>
      </c>
      <c r="M50" s="117"/>
      <c r="N50" s="115" t="s">
        <v>27</v>
      </c>
      <c r="O50" s="123" t="s">
        <v>1148</v>
      </c>
      <c r="P50" s="78"/>
    </row>
    <row r="51" spans="1:16" s="6" customFormat="1" ht="24.75" customHeight="1" outlineLevel="1" x14ac:dyDescent="0.25">
      <c r="A51" s="141">
        <v>4</v>
      </c>
      <c r="B51" s="111" t="s">
        <v>2677</v>
      </c>
      <c r="C51" s="112" t="s">
        <v>2678</v>
      </c>
      <c r="D51" s="110" t="s">
        <v>2693</v>
      </c>
      <c r="E51" s="143">
        <v>43082</v>
      </c>
      <c r="F51" s="143">
        <v>43404</v>
      </c>
      <c r="G51" s="158">
        <f t="shared" ref="G51:G107" si="3">IF(AND(E51&lt;&gt;"",F51&lt;&gt;""),((F51-E51)/30),"")</f>
        <v>10.733333333333333</v>
      </c>
      <c r="H51" s="114" t="s">
        <v>2698</v>
      </c>
      <c r="I51" s="113" t="s">
        <v>2695</v>
      </c>
      <c r="J51" s="113" t="s">
        <v>2696</v>
      </c>
      <c r="K51" s="116">
        <v>1718633833</v>
      </c>
      <c r="L51" s="115" t="s">
        <v>2679</v>
      </c>
      <c r="M51" s="117"/>
      <c r="N51" s="115" t="s">
        <v>27</v>
      </c>
      <c r="O51" s="123" t="s">
        <v>1148</v>
      </c>
      <c r="P51" s="78"/>
    </row>
    <row r="52" spans="1:16" s="7" customFormat="1" ht="24.75" customHeight="1" outlineLevel="1" x14ac:dyDescent="0.25">
      <c r="A52" s="142">
        <v>5</v>
      </c>
      <c r="B52" s="111"/>
      <c r="C52" s="112" t="s">
        <v>2678</v>
      </c>
      <c r="D52" s="110"/>
      <c r="E52" s="143"/>
      <c r="F52" s="143"/>
      <c r="G52" s="158" t="str">
        <f t="shared" si="3"/>
        <v/>
      </c>
      <c r="H52" s="119"/>
      <c r="I52" s="113"/>
      <c r="J52" s="113"/>
      <c r="K52" s="116"/>
      <c r="L52" s="115" t="s">
        <v>2679</v>
      </c>
      <c r="M52" s="117"/>
      <c r="N52" s="115" t="s">
        <v>27</v>
      </c>
      <c r="O52" s="123" t="s">
        <v>1148</v>
      </c>
      <c r="P52" s="79"/>
    </row>
    <row r="53" spans="1:16" s="7" customFormat="1" ht="24.75" customHeight="1" outlineLevel="1" x14ac:dyDescent="0.25">
      <c r="A53" s="142">
        <v>6</v>
      </c>
      <c r="B53" s="111"/>
      <c r="C53" s="112" t="s">
        <v>2678</v>
      </c>
      <c r="D53" s="110"/>
      <c r="E53" s="143"/>
      <c r="F53" s="143"/>
      <c r="G53" s="158" t="str">
        <f t="shared" si="3"/>
        <v/>
      </c>
      <c r="H53" s="119"/>
      <c r="I53" s="113"/>
      <c r="J53" s="113"/>
      <c r="K53" s="116"/>
      <c r="L53" s="115" t="s">
        <v>2679</v>
      </c>
      <c r="M53" s="117"/>
      <c r="N53" s="115" t="s">
        <v>27</v>
      </c>
      <c r="O53" s="123" t="s">
        <v>1148</v>
      </c>
      <c r="P53" s="79"/>
    </row>
    <row r="54" spans="1:16" s="7" customFormat="1" ht="24.75" customHeight="1" outlineLevel="1" x14ac:dyDescent="0.25">
      <c r="A54" s="142">
        <v>7</v>
      </c>
      <c r="B54" s="111"/>
      <c r="C54" s="112" t="s">
        <v>2678</v>
      </c>
      <c r="D54" s="110"/>
      <c r="E54" s="143"/>
      <c r="F54" s="143"/>
      <c r="G54" s="158" t="str">
        <f t="shared" si="3"/>
        <v/>
      </c>
      <c r="H54" s="114"/>
      <c r="I54" s="113"/>
      <c r="J54" s="113"/>
      <c r="K54" s="118"/>
      <c r="L54" s="115" t="s">
        <v>2679</v>
      </c>
      <c r="M54" s="117"/>
      <c r="N54" s="115" t="s">
        <v>27</v>
      </c>
      <c r="O54" s="123" t="s">
        <v>1148</v>
      </c>
      <c r="P54" s="79"/>
    </row>
    <row r="55" spans="1:16" s="7" customFormat="1" ht="24.75" customHeight="1" outlineLevel="1" x14ac:dyDescent="0.25">
      <c r="A55" s="142">
        <v>8</v>
      </c>
      <c r="B55" s="111"/>
      <c r="C55" s="112" t="s">
        <v>2678</v>
      </c>
      <c r="D55" s="110"/>
      <c r="E55" s="143"/>
      <c r="F55" s="143"/>
      <c r="G55" s="158" t="str">
        <f t="shared" si="3"/>
        <v/>
      </c>
      <c r="H55" s="114"/>
      <c r="I55" s="113"/>
      <c r="J55" s="113"/>
      <c r="K55" s="118"/>
      <c r="L55" s="115" t="s">
        <v>2679</v>
      </c>
      <c r="M55" s="117"/>
      <c r="N55" s="115" t="s">
        <v>27</v>
      </c>
      <c r="O55" s="123" t="s">
        <v>1148</v>
      </c>
      <c r="P55" s="79"/>
    </row>
    <row r="56" spans="1:16" s="7" customFormat="1" ht="24.75" customHeight="1" outlineLevel="1" x14ac:dyDescent="0.25">
      <c r="A56" s="142">
        <v>9</v>
      </c>
      <c r="B56" s="111"/>
      <c r="C56" s="112" t="s">
        <v>2678</v>
      </c>
      <c r="D56" s="110"/>
      <c r="E56" s="143"/>
      <c r="F56" s="143"/>
      <c r="G56" s="158" t="str">
        <f t="shared" si="3"/>
        <v/>
      </c>
      <c r="H56" s="114"/>
      <c r="I56" s="113"/>
      <c r="J56" s="113"/>
      <c r="K56" s="118"/>
      <c r="L56" s="115" t="s">
        <v>2679</v>
      </c>
      <c r="M56" s="117"/>
      <c r="N56" s="115" t="s">
        <v>27</v>
      </c>
      <c r="O56" s="123" t="s">
        <v>1148</v>
      </c>
      <c r="P56" s="79"/>
    </row>
    <row r="57" spans="1:16" s="7" customFormat="1" ht="24.75" customHeight="1" outlineLevel="1" x14ac:dyDescent="0.25">
      <c r="A57" s="142">
        <v>10</v>
      </c>
      <c r="B57" s="64"/>
      <c r="C57" s="65" t="s">
        <v>32</v>
      </c>
      <c r="D57" s="63"/>
      <c r="E57" s="143"/>
      <c r="F57" s="143"/>
      <c r="G57" s="158" t="str">
        <f t="shared" si="3"/>
        <v/>
      </c>
      <c r="H57" s="64"/>
      <c r="I57" s="63"/>
      <c r="J57" s="63"/>
      <c r="K57" s="66"/>
      <c r="L57" s="65" t="s">
        <v>2679</v>
      </c>
      <c r="M57" s="67"/>
      <c r="N57" s="65" t="s">
        <v>27</v>
      </c>
      <c r="O57" s="123" t="s">
        <v>1148</v>
      </c>
      <c r="P57" s="79"/>
    </row>
    <row r="58" spans="1:16" s="7" customFormat="1" ht="24.75" customHeight="1" outlineLevel="1" x14ac:dyDescent="0.25">
      <c r="A58" s="142">
        <v>11</v>
      </c>
      <c r="B58" s="64"/>
      <c r="C58" s="65" t="s">
        <v>32</v>
      </c>
      <c r="D58" s="63"/>
      <c r="E58" s="143"/>
      <c r="F58" s="143"/>
      <c r="G58" s="158" t="str">
        <f t="shared" si="3"/>
        <v/>
      </c>
      <c r="H58" s="64"/>
      <c r="I58" s="63"/>
      <c r="J58" s="63"/>
      <c r="K58" s="66"/>
      <c r="L58" s="65" t="s">
        <v>2679</v>
      </c>
      <c r="M58" s="67"/>
      <c r="N58" s="65" t="s">
        <v>27</v>
      </c>
      <c r="O58" s="123"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2680</v>
      </c>
      <c r="E114" s="143">
        <v>44174</v>
      </c>
      <c r="F114" s="143">
        <v>44773</v>
      </c>
      <c r="G114" s="158">
        <f>IF(AND(E114&lt;&gt;"",F114&lt;&gt;""),((F114-E114)/30),"")</f>
        <v>19.966666666666665</v>
      </c>
      <c r="H114" s="121" t="s">
        <v>2683</v>
      </c>
      <c r="I114" s="120" t="s">
        <v>36</v>
      </c>
      <c r="J114" s="120" t="s">
        <v>51</v>
      </c>
      <c r="K114" s="122">
        <v>6062806440</v>
      </c>
      <c r="L114" s="100">
        <f>+IF(AND(K114&gt;0,O114="Ejecución"),(K114/877802)*Tabla28[[#This Row],[% participación]],IF(AND(K114&gt;0,O114&lt;&gt;"Ejecución"),"-",""))</f>
        <v>1381.3608171318817</v>
      </c>
      <c r="M114" s="123" t="s">
        <v>26</v>
      </c>
      <c r="N114" s="171">
        <v>0.2</v>
      </c>
      <c r="O114" s="160" t="s">
        <v>1150</v>
      </c>
      <c r="P114" s="78"/>
    </row>
    <row r="115" spans="1:16" s="6" customFormat="1" ht="24.75" customHeight="1" x14ac:dyDescent="0.25">
      <c r="A115" s="141">
        <v>2</v>
      </c>
      <c r="B115" s="159" t="s">
        <v>2664</v>
      </c>
      <c r="C115" s="161" t="s">
        <v>31</v>
      </c>
      <c r="D115" s="120" t="s">
        <v>2681</v>
      </c>
      <c r="E115" s="143">
        <v>44174</v>
      </c>
      <c r="F115" s="143">
        <v>44773</v>
      </c>
      <c r="G115" s="158">
        <f t="shared" ref="G115:G116" si="4">IF(AND(E115&lt;&gt;"",F115&lt;&gt;""),((F115-E115)/30),"")</f>
        <v>19.966666666666665</v>
      </c>
      <c r="H115" s="64" t="s">
        <v>2683</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2682</v>
      </c>
      <c r="E116" s="143">
        <v>44175</v>
      </c>
      <c r="F116" s="143">
        <v>44773</v>
      </c>
      <c r="G116" s="158">
        <f t="shared" si="4"/>
        <v>19.933333333333334</v>
      </c>
      <c r="H116" s="64" t="s">
        <v>2683</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2668</v>
      </c>
      <c r="C179" s="221"/>
      <c r="D179" s="221"/>
      <c r="E179" s="169">
        <v>0.02</v>
      </c>
      <c r="F179" s="168">
        <v>0.01</v>
      </c>
      <c r="G179" s="163">
        <f>IF(F179&gt;0,SUM(E179+F179),"")</f>
        <v>0.03</v>
      </c>
      <c r="H179" s="5"/>
      <c r="I179" s="221" t="s">
        <v>2670</v>
      </c>
      <c r="J179" s="221"/>
      <c r="K179" s="221"/>
      <c r="L179" s="221"/>
      <c r="M179" s="170"/>
      <c r="O179" s="8"/>
      <c r="Q179" s="19"/>
      <c r="R179" s="157" t="str">
        <f>IF(M179&gt;0,SUM(L179+M179),"")</f>
        <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147442626.26999998</v>
      </c>
      <c r="F185" s="92"/>
      <c r="G185" s="93"/>
      <c r="H185" s="88"/>
      <c r="I185" s="90" t="s">
        <v>2627</v>
      </c>
      <c r="J185" s="164">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75">
        <v>42152</v>
      </c>
      <c r="D193" s="5"/>
      <c r="E193" s="124">
        <v>1304</v>
      </c>
      <c r="F193" s="5"/>
      <c r="G193" s="5"/>
      <c r="H193" s="145" t="s">
        <v>2684</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2685</v>
      </c>
      <c r="J211" s="27" t="s">
        <v>2622</v>
      </c>
      <c r="K211" s="146" t="s">
        <v>2685</v>
      </c>
      <c r="L211" s="21"/>
      <c r="M211" s="21"/>
      <c r="N211" s="21"/>
      <c r="O211" s="8"/>
    </row>
    <row r="212" spans="1:15" x14ac:dyDescent="0.25">
      <c r="A212" s="9"/>
      <c r="B212" s="27" t="s">
        <v>2619</v>
      </c>
      <c r="C212" s="145" t="s">
        <v>2684</v>
      </c>
      <c r="D212" s="21"/>
      <c r="G212" s="27" t="s">
        <v>2621</v>
      </c>
      <c r="H212" s="146" t="s">
        <v>2686</v>
      </c>
      <c r="J212" s="27" t="s">
        <v>2623</v>
      </c>
      <c r="K212" s="145"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2020-12-29T11:26:07Z</cp:lastPrinted>
  <dcterms:created xsi:type="dcterms:W3CDTF">2020-10-14T21:57:42Z</dcterms:created>
  <dcterms:modified xsi:type="dcterms:W3CDTF">2020-12-29T11:45:07Z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