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
    </mc:Choice>
  </mc:AlternateContent>
  <xr:revisionPtr revIDLastSave="0" documentId="13_ncr:1_{F2DECC6B-4A77-4A56-9772-B9C7204ACD3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<sst xmlns="http://schemas.openxmlformats.org/spreadsheetml/2006/main" count="3215" uniqueCount="2726">
  <si>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</si>
  <si>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</si>
  <si>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</si>
  <si>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</si>
  <si>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</si>
  <si>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</si>
  <si>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</si>
  <si>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</si>
  <si>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</si>
  <si>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</si>
  <si>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</si>
  <si>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</si>
  <si>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</si>
  <si>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</si>
  <si>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</si>
  <si>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</si>
  <si>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</si>
  <si>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</si>
  <si>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</si>
  <si>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</si>
  <si>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</si>
  <si>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</si>
  <si>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</si>
  <si>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</si>
  <si>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</si>
  <si>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</si>
  <si>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</si>
  <si>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</si>
  <si>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</si>
  <si>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</si>
  <si>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</si>
  <si>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</si>
  <si>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</si>
  <si>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</si>
  <si>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</si>
  <si>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</si>
  <si>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</si>
  <si>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</si>
  <si>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</si>
  <si>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</si>
  <si>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</si>
  <si>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</si>
  <si>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</si>
  <si>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</si>
  <si>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</si>
  <si>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</si>
  <si>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</si>
  <si>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</si>
  <si>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</si>
  <si>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</si>
  <si>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</si>
  <si>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</si>
  <si>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</si>
  <si>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</si>
  <si>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</si>
  <si>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</si>
  <si>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</si>
  <si>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</si>
  <si>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</si>
  <si>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</si>
  <si>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</si>
  <si>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</si>
  <si>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</si>
  <si>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</si>
  <si>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</si>
  <si>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</si>
  <si>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</si>
  <si>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</si>
  <si>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</si>
  <si>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</si>
  <si>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</si>
  <si>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</si>
  <si>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</si>
  <si>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</si>
  <si>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</si>
  <si>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</si>
  <si>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</si>
  <si>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</si>
  <si>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</si>
  <si>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</si>
  <si>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</si>
  <si>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</si>
  <si>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</si>
  <si>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</si>
  <si>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</si>
  <si>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</si>
  <si>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</si>
  <si>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</si>
  <si>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</si>
  <si>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</si>
  <si>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</si>
  <si>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</si>
  <si>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</si>
  <si>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</si>
  <si>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</si>
  <si>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</si>
  <si>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</si>
  <si>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</si>
  <si>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</si>
  <si>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</si>
  <si>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</si>
  <si>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</si>
  <si>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</si>
  <si>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</si>
  <si>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</si>
  <si>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</si>
  <si>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</si>
  <si>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</si>
  <si>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</si>
  <si>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</si>
  <si>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</si>
  <si>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</si>
  <si>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</si>
  <si>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</si>
  <si>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</si>
  <si>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</si>
  <si>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</si>
  <si>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</si>
  <si>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</si>
  <si>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</si>
  <si>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</si>
  <si>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</si>
  <si>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</si>
  <si>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</si>
  <si>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</si>
  <si>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</si>
  <si>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</si>
  <si>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</si>
  <si>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</si>
  <si>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</si>
  <si>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</si>
  <si>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</si>
  <si>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</si>
  <si>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</si>
  <si>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</si>
  <si>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</si>
  <si>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</si>
  <si>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</si>
  <si>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</si>
  <si>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</si>
  <si>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</si>
  <si>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</si>
  <si>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</si>
  <si>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</si>
  <si>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</si>
  <si>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</si>
  <si>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</si>
  <si>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</si>
  <si>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</si>
  <si>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</si>
  <si>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</si>
  <si>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</si>
  <si>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</si>
  <si>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</si>
  <si>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</si>
  <si>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</si>
  <si>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</si>
  <si>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</si>
  <si>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</si>
  <si>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</si>
  <si>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</si>
  <si>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</si>
  <si>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</si>
  <si>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</si>
  <si>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</si>
  <si>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</si>
  <si>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</si>
  <si>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</si>
  <si>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</si>
  <si>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</si>
  <si>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</si>
  <si>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</si>
  <si>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</si>
  <si>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</si>
  <si>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</si>
  <si>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</si>
  <si>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</si>
  <si>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</si>
  <si>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</si>
  <si>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</si>
  <si>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</si>
  <si>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</si>
  <si>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</si>
  <si>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</si>
  <si>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</si>
  <si>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</si>
  <si>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</si>
  <si>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</si>
  <si>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</si>
  <si>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</si>
  <si>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</si>
  <si>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</si>
  <si>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</si>
  <si>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</si>
  <si>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</si>
  <si>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</si>
  <si>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</si>
  <si>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</si>
  <si>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</si>
  <si>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</si>
  <si>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</si>
  <si>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</si>
  <si>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</si>
  <si>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</si>
  <si>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</si>
  <si>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</si>
  <si>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</si>
  <si>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</si>
  <si>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</si>
  <si>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</si>
  <si>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</si>
  <si>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</si>
  <si>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</si>
  <si>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</si>
  <si>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</si>
  <si>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</si>
  <si>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</si>
  <si>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</si>
  <si>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</si>
  <si>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</si>
  <si>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</si>
  <si>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</si>
  <si>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</si>
  <si>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</si>
  <si>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</si>
  <si>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</si>
  <si>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</si>
  <si>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</si>
  <si>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</si>
  <si>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</si>
  <si>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</si>
  <si>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</si>
  <si>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</si>
  <si>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</si>
  <si>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</si>
  <si>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</si>
  <si>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</si>
  <si>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</si>
  <si>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</si>
  <si>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</si>
  <si>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</si>
  <si>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</si>
  <si>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</si>
  <si>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</si>
  <si>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</si>
  <si>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</si>
  <si>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</si>
  <si>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</si>
  <si>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</si>
  <si>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</si>
  <si>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</si>
  <si>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</si>
  <si>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</si>
  <si>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</si>
  <si>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</si>
  <si>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</si>
  <si>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</si>
  <si>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</si>
  <si>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</si>
  <si>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</si>
  <si>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</si>
  <si>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</si>
  <si>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</si>
  <si>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</si>
  <si>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</si>
  <si>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</si>
  <si>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</si>
  <si>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</si>
  <si>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</si>
  <si>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</si>
  <si>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</si>
  <si>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</si>
  <si>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</si>
  <si>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</si>
  <si>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</si>
  <si>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</si>
  <si>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</si>
  <si>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</si>
  <si>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</si>
  <si>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</si>
  <si>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</si>
  <si>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</si>
  <si>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</si>
  <si>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</si>
  <si>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</si>
  <si>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</si>
  <si>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</si>
  <si>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</si>
  <si>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</si>
  <si>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</si>
  <si>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</si>
  <si>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</si>
  <si>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</si>
  <si>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</si>
  <si>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</si>
  <si>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</si>
  <si>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</si>
  <si>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</si>
  <si>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</si>
  <si>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</si>
  <si>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</si>
  <si>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</si>
  <si>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</si>
  <si>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</si>
  <si>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</si>
  <si>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</si>
  <si>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</si>
  <si>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</si>
  <si>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</si>
  <si>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</si>
  <si>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</si>
  <si>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</si>
  <si>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</si>
  <si>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</si>
  <si>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</si>
  <si>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</si>
  <si>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</si>
  <si>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</si>
  <si>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</si>
  <si>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</si>
  <si>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</si>
  <si>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</si>
  <si>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</si>
  <si>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</si>
  <si>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</si>
  <si>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</si>
  <si>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</si>
  <si>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</si>
  <si>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</si>
  <si>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</si>
  <si>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</si>
  <si>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</si>
  <si>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</si>
  <si>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</si>
  <si>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</si>
  <si>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</si>
  <si>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</si>
  <si>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</si>
  <si>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</si>
  <si>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</si>
  <si>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</si>
  <si>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</si>
  <si>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</si>
  <si>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</si>
  <si>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</si>
  <si>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</si>
  <si>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</si>
  <si>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</si>
  <si>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</si>
  <si>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</si>
  <si>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</si>
  <si>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</si>
  <si>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</si>
  <si>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</si>
  <si>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</si>
  <si>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</si>
  <si>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</si>
  <si>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</si>
  <si>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</si>
  <si>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</si>
  <si>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</si>
  <si>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</si>
  <si>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</si>
  <si>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</si>
  <si>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</si>
  <si>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</si>
  <si>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</si>
  <si>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</si>
  <si>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</si>
  <si>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</si>
  <si>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</si>
  <si>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</si>
  <si>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</si>
  <si>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</si>
  <si>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</si>
  <si>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</si>
  <si>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</si>
  <si>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</si>
  <si>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</si>
  <si>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</si>
  <si>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</si>
  <si>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</si>
  <si>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</si>
  <si>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</si>
  <si>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</si>
  <si>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</si>
  <si>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</si>
  <si>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</si>
  <si>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</si>
  <si>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</si>
  <si>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</si>
  <si>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</si>
  <si>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</si>
  <si>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</si>
  <si>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</si>
  <si>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</si>
  <si>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</si>
  <si>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</si>
  <si>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</si>
  <si>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</si>
  <si>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</si>
  <si>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</si>
  <si>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</si>
  <si>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</si>
  <si>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</si>
  <si>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</si>
  <si>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</si>
  <si>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</si>
  <si>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</si>
  <si>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</si>
  <si>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</si>
  <si>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</si>
  <si>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</si>
  <si>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</si>
  <si>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</si>
  <si>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</si>
  <si>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</si>
  <si>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</si>
  <si>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</si>
  <si>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</si>
  <si>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</si>
  <si>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</si>
  <si>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</si>
  <si>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</si>
  <si>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</si>
  <si>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</si>
  <si>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</si>
  <si>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</si>
  <si>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</si>
  <si>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</si>
  <si>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</si>
  <si>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</si>
  <si>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</si>
  <si>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</si>
  <si>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</si>
  <si>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</si>
  <si>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</si>
  <si>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</si>
  <si>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</si>
  <si>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</si>
  <si>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</si>
  <si>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</si>
  <si>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</si>
  <si>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</si>
  <si>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</si>
  <si>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</si>
  <si>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</si>
  <si>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</si>
  <si>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</si>
  <si>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</si>
  <si>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</si>
  <si>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</si>
  <si>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</si>
  <si>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</si>
  <si>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</si>
  <si>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</si>
  <si>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</si>
  <si>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</si>
  <si>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</si>
  <si>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</si>
  <si>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</si>
  <si>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</si>
  <si>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</si>
  <si>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</si>
  <si>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</si>
  <si>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</si>
  <si>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</si>
  <si>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</si>
  <si>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</si>
  <si>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</si>
  <si>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</si>
  <si>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</si>
  <si>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</si>
  <si>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</si>
  <si>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</si>
  <si>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</si>
  <si>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</si>
  <si>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</si>
  <si>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</si>
  <si>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</si>
  <si>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</si>
  <si>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</si>
  <si>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</si>
  <si>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</si>
  <si>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</si>
  <si>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</si>
  <si>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</si>
  <si>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</si>
  <si>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</si>
  <si>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</si>
  <si>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</si>
  <si>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</si>
  <si>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</si>
  <si>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</si>
  <si>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</si>
  <si>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</si>
  <si>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</si>
  <si>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</si>
  <si>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</si>
  <si>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</si>
  <si>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</si>
  <si>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</si>
  <si>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</si>
  <si>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</si>
  <si>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</si>
  <si>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</si>
  <si>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</si>
  <si>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</si>
  <si>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</si>
  <si>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</si>
  <si>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</si>
  <si>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</si>
  <si>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</si>
  <si>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</si>
  <si>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</si>
  <si>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</si>
  <si>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</si>
  <si>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</si>
  <si>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</si>
  <si>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</si>
  <si>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</si>
  <si>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</si>
  <si>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</si>
  <si>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</si>
  <si>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</si>
  <si>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</si>
  <si>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</si>
  <si>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</si>
  <si>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</si>
  <si>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</si>
  <si>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</si>
  <si>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</si>
  <si>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</si>
  <si>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</si>
  <si>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</si>
  <si>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</si>
  <si>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</si>
  <si>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</si>
  <si>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</si>
  <si>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</si>
  <si>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</si>
  <si>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</si>
  <si>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</si>
  <si>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</si>
  <si>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</si>
  <si>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</si>
  <si>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</si>
  <si>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</si>
  <si>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</si>
  <si>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</si>
  <si>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</si>
  <si>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</si>
  <si>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</si>
  <si>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</si>
  <si>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</si>
  <si>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</si>
  <si>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</si>
  <si>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</si>
  <si>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</si>
  <si>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</si>
  <si>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</si>
  <si>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</si>
  <si>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</si>
  <si>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</si>
  <si>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</si>
  <si>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</si>
  <si>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</si>
  <si>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</si>
  <si>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</si>
  <si>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</si>
  <si>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</si>
  <si>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</si>
  <si>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</si>
  <si>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</si>
  <si>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</si>
  <si>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</si>
  <si>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</si>
  <si>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</si>
  <si>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</si>
  <si>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</si>
  <si>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</si>
  <si>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</si>
  <si>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</si>
  <si>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</si>
  <si>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</si>
  <si>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</si>
  <si>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</si>
  <si>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</si>
  <si>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</si>
  <si>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</si>
  <si>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</si>
  <si>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</si>
  <si>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</si>
  <si>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</si>
  <si>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</si>
  <si>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</si>
  <si>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</si>
  <si>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</si>
  <si>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</si>
  <si>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</si>
  <si>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</si>
  <si>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</si>
  <si>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</si>
  <si>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</si>
  <si>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</si>
  <si>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</si>
  <si>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</si>
  <si>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</si>
  <si>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</si>
  <si>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</si>
  <si>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</si>
  <si>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</si>
  <si>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</si>
  <si>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</si>
  <si>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</si>
  <si>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</si>
  <si>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</si>
  <si>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</si>
  <si>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</si>
  <si>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</si>
  <si>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</si>
  <si>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</si>
  <si>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</si>
  <si>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</si>
  <si>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</si>
  <si>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</si>
  <si>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</si>
  <si>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</si>
  <si>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</si>
  <si>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</si>
  <si>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</si>
  <si>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</si>
  <si>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</si>
  <si>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</si>
  <si>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</si>
  <si>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</si>
  <si>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</si>
  <si>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</si>
  <si>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</si>
  <si>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</si>
  <si>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</si>
  <si>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</si>
  <si>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</si>
  <si>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</si>
  <si>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</si>
  <si>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</si>
  <si>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</si>
  <si>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</si>
  <si>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</si>
  <si>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</si>
  <si>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</si>
  <si>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</si>
  <si>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</si>
  <si>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</si>
  <si>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</si>
  <si>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</si>
  <si>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</si>
  <si>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</si>
  <si>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</si>
  <si>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</si>
  <si>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</si>
  <si>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</si>
  <si>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</si>
  <si>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</si>
  <si>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</si>
  <si>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</si>
  <si>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</si>
  <si>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</si>
  <si>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</si>
  <si>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</si>
  <si>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</si>
  <si>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</si>
  <si>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</si>
  <si>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</si>
  <si>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</si>
  <si>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</si>
  <si>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</si>
  <si>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</si>
  <si>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</si>
  <si>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</si>
  <si>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</si>
  <si>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</si>
  <si>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</si>
  <si>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</si>
  <si>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</si>
  <si>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</si>
  <si>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</si>
  <si>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</si>
  <si>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</si>
  <si>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</si>
  <si>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</si>
  <si>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</si>
  <si>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</si>
  <si>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</si>
  <si>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</si>
  <si>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</si>
  <si>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</si>
  <si>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</si>
  <si>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</si>
  <si>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</si>
  <si>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</si>
  <si>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</si>
  <si>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</si>
  <si>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</si>
  <si>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</si>
  <si>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</si>
  <si>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</si>
  <si>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</si>
  <si>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</si>
  <si>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</si>
  <si>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</si>
  <si>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</si>
  <si>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</si>
  <si>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</si>
  <si>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</si>
  <si>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</si>
  <si>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</si>
  <si>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</si>
  <si>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</si>
  <si>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</si>
  <si>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</si>
  <si>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</si>
  <si>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</si>
  <si>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</si>
  <si>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</si>
  <si>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</si>
  <si>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</si>
  <si>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</si>
  <si>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</si>
  <si>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</si>
  <si>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</si>
  <si>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</si>
  <si>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</si>
  <si>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</si>
  <si>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</si>
  <si>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</si>
  <si>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</si>
  <si>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</si>
  <si>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</si>
  <si>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</si>
  <si>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</si>
  <si>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</si>
  <si>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</si>
  <si>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</si>
  <si>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</si>
  <si>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</si>
  <si>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</si>
  <si>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</si>
  <si>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</si>
  <si>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</si>
  <si>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</si>
  <si>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</si>
  <si>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</si>
  <si>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</si>
  <si>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</si>
  <si>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</si>
  <si>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</si>
  <si>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</si>
  <si>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</si>
  <si>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</si>
  <si>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</si>
  <si>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</si>
  <si>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</si>
  <si>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</si>
  <si>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</si>
  <si>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</si>
  <si>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</si>
  <si>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</si>
  <si>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</si>
  <si>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</si>
  <si>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</si>
  <si>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</si>
  <si>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</si>
  <si>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</si>
  <si>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</si>
  <si>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</si>
  <si>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</si>
  <si>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</si>
  <si>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</si>
  <si>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</si>
  <si>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</si>
  <si>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</si>
  <si>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</si>
  <si>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</si>
  <si>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</si>
  <si>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</si>
  <si>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</si>
  <si>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</si>
  <si>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</si>
  <si>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</si>
  <si>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</si>
  <si>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</si>
  <si>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</si>
  <si>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</si>
  <si>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</si>
  <si>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</si>
  <si>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</si>
  <si>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</si>
  <si>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</si>
  <si>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</si>
  <si>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</si>
  <si>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</si>
  <si>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</si>
  <si>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</si>
  <si>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</si>
  <si>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</si>
  <si>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</si>
  <si>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</si>
  <si>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</si>
  <si>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</si>
  <si>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</si>
  <si>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</si>
  <si>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</si>
  <si>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</si>
  <si>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</si>
  <si>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</si>
  <si>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</si>
  <si>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</si>
  <si>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</si>
  <si>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</si>
  <si>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</si>
  <si>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</si>
  <si>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</si>
  <si>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</si>
  <si>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</si>
  <si>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</si>
  <si>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</si>
  <si>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</si>
  <si>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</si>
  <si>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</si>
  <si>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</si>
  <si>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</si>
  <si>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</si>
  <si>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</si>
  <si>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</si>
  <si>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</si>
  <si>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</si>
  <si>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</si>
  <si>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</si>
  <si>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</si>
  <si>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</si>
  <si>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</si>
  <si>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</si>
  <si>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</si>
  <si>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</si>
  <si>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</si>
  <si>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</si>
  <si>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</si>
  <si>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</si>
  <si>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</si>
  <si>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</si>
  <si>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</si>
  <si>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</si>
  <si>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</si>
  <si>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</si>
  <si>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</si>
  <si>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</si>
  <si>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</si>
  <si>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</si>
  <si>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</si>
  <si>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</si>
  <si>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</si>
  <si>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</si>
  <si>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</si>
  <si>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</si>
  <si>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</si>
  <si>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</si>
  <si>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</si>
  <si>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</si>
  <si>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</si>
  <si>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</si>
  <si>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</si>
  <si>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</si>
  <si>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</si>
  <si>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</si>
  <si>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</si>
  <si>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</si>
  <si>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</si>
  <si>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</si>
  <si>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</si>
  <si>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</si>
  <si>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</si>
  <si>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</si>
  <si>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</si>
  <si>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</si>
  <si>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</si>
  <si>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</si>
  <si>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</si>
  <si>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</si>
  <si>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</si>
  <si>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</si>
  <si>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</si>
  <si>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</si>
  <si>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</si>
  <si>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</si>
  <si>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</si>
  <si>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</si>
  <si>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</si>
  <si>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</si>
  <si>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</si>
  <si>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</si>
  <si>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</si>
  <si>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</si>
  <si>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</si>
  <si>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</si>
  <si>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</si>
  <si>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</si>
  <si>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</si>
  <si>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</si>
  <si>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</si>
  <si>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</si>
  <si>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</si>
  <si>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</si>
  <si>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</si>
  <si>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</si>
  <si>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</si>
  <si>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</si>
  <si>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</si>
  <si>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</si>
  <si>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</si>
  <si>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</si>
  <si>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</si>
  <si>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</si>
  <si>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</si>
  <si>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</si>
  <si>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</si>
  <si>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</si>
  <si>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</si>
  <si>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</si>
  <si>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</si>
  <si>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</si>
  <si>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</si>
  <si>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</si>
  <si>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</si>
  <si>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</si>
  <si>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</si>
  <si>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</si>
  <si>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</si>
  <si>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</si>
  <si>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</si>
  <si>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</si>
  <si>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</si>
  <si>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</si>
  <si>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</si>
  <si>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</si>
  <si>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</si>
  <si>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</si>
  <si>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</si>
  <si>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</si>
  <si>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</si>
  <si>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</si>
  <si>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</si>
  <si>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</si>
  <si>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</si>
  <si>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</si>
  <si>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</si>
  <si>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</si>
  <si>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</si>
  <si>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</si>
  <si>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</si>
  <si>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</si>
  <si>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</si>
  <si>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</si>
  <si>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</si>
  <si>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</si>
  <si>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</si>
  <si>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</si>
  <si>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</si>
  <si>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</si>
  <si>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</si>
  <si>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</si>
  <si>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</si>
  <si>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</si>
  <si>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</si>
  <si>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</si>
  <si>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</si>
  <si>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</si>
  <si>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</si>
  <si>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</si>
  <si>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</si>
  <si>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</si>
  <si>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</si>
  <si>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</si>
  <si>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</si>
  <si>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</si>
  <si>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</si>
  <si>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</si>
  <si>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</si>
  <si>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</si>
  <si>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</si>
  <si>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</si>
  <si>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</si>
  <si>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</si>
  <si>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</si>
  <si>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</si>
  <si>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</si>
  <si>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</si>
  <si>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</si>
  <si>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</si>
  <si>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</si>
  <si>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</si>
  <si>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</si>
  <si>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</si>
  <si>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</si>
  <si>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</si>
  <si>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</si>
  <si>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</si>
  <si>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</si>
  <si>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</si>
  <si>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</si>
  <si>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</si>
  <si>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</si>
  <si>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</si>
  <si>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</si>
  <si>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</si>
  <si>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</si>
  <si>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</si>
  <si>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</si>
  <si>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</si>
  <si>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</si>
  <si>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</si>
  <si>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</si>
  <si>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</si>
  <si>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</si>
  <si>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</si>
  <si>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</si>
  <si>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</si>
  <si>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</si>
  <si>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</si>
  <si>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</si>
  <si>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</si>
  <si>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</si>
  <si>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</si>
  <si>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</si>
  <si>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</si>
  <si>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</si>
  <si>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</si>
  <si>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</si>
  <si>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</si>
  <si>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</si>
  <si>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</si>
  <si>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</si>
  <si>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</si>
  <si>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</si>
  <si>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</si>
  <si>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</si>
  <si>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</si>
  <si>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</si>
  <si>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</si>
  <si>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</si>
  <si>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</si>
  <si>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</si>
  <si>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</si>
  <si>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</si>
  <si>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</si>
  <si>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</si>
  <si>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</si>
  <si>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</si>
  <si>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</si>
  <si>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</si>
  <si>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</si>
  <si>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</si>
  <si>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</si>
  <si>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</si>
  <si>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</si>
  <si>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</si>
  <si>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</si>
  <si>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</si>
  <si>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</si>
  <si>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</si>
  <si>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</si>
  <si>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</si>
  <si>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</si>
  <si>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</si>
  <si>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</si>
  <si>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</si>
  <si>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</si>
  <si>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</si>
  <si>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</si>
  <si>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</si>
  <si>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</si>
  <si>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</si>
  <si>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</si>
  <si>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</si>
  <si>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</si>
  <si>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</si>
  <si>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</si>
  <si>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</si>
  <si>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</si>
  <si>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</si>
  <si>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</si>
  <si>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</si>
  <si>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</si>
  <si>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</si>
  <si>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</si>
  <si>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</si>
  <si>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</si>
  <si>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</si>
  <si>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</si>
  <si>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</si>
  <si>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</si>
  <si>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</si>
  <si>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</si>
  <si>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</si>
  <si>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</si>
  <si>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</si>
  <si>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</si>
  <si>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</si>
  <si>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</si>
  <si>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</si>
  <si>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</si>
  <si>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</si>
  <si>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</si>
  <si>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</si>
  <si>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</si>
  <si>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</si>
  <si>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</si>
  <si>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</si>
  <si>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</si>
  <si>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</si>
  <si>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</si>
  <si>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</si>
  <si>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</si>
  <si>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</si>
  <si>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</si>
  <si>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</si>
  <si>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</si>
  <si>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</si>
  <si>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</si>
  <si>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</si>
  <si>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</si>
  <si>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</si>
  <si>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</si>
  <si>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</si>
  <si>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</si>
  <si>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</si>
  <si>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</si>
  <si>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</si>
  <si>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</si>
  <si>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</si>
  <si>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</si>
  <si>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</si>
  <si>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</si>
  <si>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</si>
  <si>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</si>
  <si>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</si>
  <si>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</si>
  <si>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</si>
  <si>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</si>
  <si>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</si>
  <si>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</si>
  <si>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</si>
  <si>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</si>
  <si>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</si>
  <si>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</si>
  <si>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</si>
  <si>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</si>
  <si>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</si>
  <si>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</si>
  <si>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</si>
  <si>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</si>
  <si>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</si>
  <si>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</si>
  <si>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</si>
  <si>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</si>
  <si>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</si>
  <si>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</si>
  <si>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</si>
  <si>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</si>
  <si>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</si>
  <si>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</si>
  <si>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</si>
  <si>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</si>
  <si>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</si>
  <si>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</si>
  <si>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</si>
  <si>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</si>
  <si>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</si>
  <si>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</si>
  <si>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</si>
  <si>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</si>
  <si>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</si>
  <si>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</si>
  <si>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</si>
  <si>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</si>
  <si>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</si>
  <si>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</si>
  <si>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</si>
  <si>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</si>
  <si>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</si>
  <si>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</si>
  <si>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</si>
  <si>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</si>
  <si>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</si>
  <si>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</si>
  <si>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</si>
  <si>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</si>
  <si>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</si>
  <si>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</si>
  <si>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</si>
  <si>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</si>
  <si>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</si>
  <si>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</si>
  <si>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</si>
  <si>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</si>
  <si>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</si>
  <si>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</si>
  <si>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</si>
  <si>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</si>
  <si>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</si>
  <si>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</si>
  <si>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</si>
  <si>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</si>
  <si>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</si>
  <si>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</si>
  <si>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</si>
  <si>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</si>
  <si>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</si>
  <si>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</si>
  <si>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</si>
  <si>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</si>
  <si>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</si>
  <si>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</si>
  <si>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</si>
  <si>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</si>
  <si>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</si>
  <si>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</si>
  <si>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</si>
  <si>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</si>
  <si>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</si>
  <si>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</si>
  <si>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</si>
  <si>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</si>
  <si>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</si>
  <si>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</si>
  <si>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</si>
  <si>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</si>
  <si>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</si>
  <si>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</si>
  <si>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</si>
  <si>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</si>
  <si>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</si>
  <si>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</si>
  <si>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</si>
  <si>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</si>
  <si>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</si>
  <si>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</si>
  <si>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</si>
  <si>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</si>
  <si>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</si>
  <si>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</si>
  <si>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</si>
  <si>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</si>
  <si>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</si>
  <si>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</si>
  <si>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</si>
  <si>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</si>
  <si>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</si>
  <si>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</si>
  <si>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</si>
  <si>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</si>
  <si>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</si>
  <si>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</si>
  <si>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</si>
  <si>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</si>
  <si>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</si>
  <si>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</si>
  <si>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</si>
  <si>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</si>
  <si>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</si>
  <si>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</si>
  <si>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</si>
  <si>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</si>
  <si>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</si>
  <si>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</si>
  <si>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</si>
  <si>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</si>
  <si>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</si>
  <si>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</si>
  <si>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</si>
  <si>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</si>
  <si>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</si>
  <si>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</si>
  <si>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</si>
  <si>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</si>
  <si>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</si>
  <si>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</si>
  <si>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</si>
  <si>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</si>
  <si>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</si>
  <si>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</si>
  <si>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</si>
  <si>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</si>
  <si>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</si>
  <si>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</si>
  <si>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</si>
  <si>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</si>
  <si>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</si>
  <si>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</si>
  <si>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</si>
  <si>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</si>
  <si>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</si>
  <si>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</si>
  <si>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</si>
  <si>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</si>
  <si>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</si>
  <si>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</si>
  <si>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</si>
  <si>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</si>
  <si>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</si>
  <si>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</si>
  <si>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</si>
  <si>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</si>
  <si>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</si>
  <si>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</si>
  <si>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</si>
  <si>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</si>
  <si>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</si>
  <si>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</si>
  <si>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</si>
  <si>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</si>
  <si>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</si>
  <si>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</si>
  <si>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</si>
  <si>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</si>
  <si>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</si>
  <si>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</si>
  <si>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</si>
  <si>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</si>
  <si>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</si>
  <si>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</si>
  <si>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</si>
  <si>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</si>
  <si>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</si>
  <si>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</si>
  <si>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</si>
  <si>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</si>
  <si>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</si>
  <si>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</si>
  <si>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</si>
  <si>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</si>
  <si>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</si>
  <si>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</si>
  <si>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</si>
  <si>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</si>
  <si>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</si>
  <si>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</si>
  <si>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</si>
  <si>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</si>
  <si>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</si>
  <si>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</si>
  <si>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</si>
  <si>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</si>
  <si>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</si>
  <si>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</si>
  <si>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</si>
  <si>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</si>
  <si>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</si>
  <si>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</si>
  <si>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</si>
  <si>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</si>
  <si>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</si>
  <si>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</si>
  <si>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</si>
  <si>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</si>
  <si>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</si>
  <si>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</si>
  <si>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</si>
  <si>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</si>
  <si>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</si>
  <si>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</si>
  <si>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</si>
  <si>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</si>
  <si>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</si>
  <si>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</si>
  <si>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</si>
  <si>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</si>
  <si>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</si>
  <si>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</si>
  <si>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</si>
  <si>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</si>
  <si>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</si>
  <si>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</si>
  <si>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</si>
  <si>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</si>
  <si>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</si>
  <si>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</si>
  <si>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</si>
  <si>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</si>
  <si>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</si>
  <si>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</si>
  <si>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</si>
  <si>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</si>
  <si>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</si>
  <si>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</si>
  <si>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</si>
  <si>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</si>
  <si>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</si>
  <si>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</si>
  <si>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</si>
  <si>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</si>
  <si>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</si>
  <si>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</si>
  <si>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</si>
  <si>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</si>
  <si>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</si>
  <si>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</si>
  <si>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</si>
  <si>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</si>
  <si>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</si>
  <si>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</si>
  <si>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</si>
  <si>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</si>
  <si>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</si>
  <si>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</si>
  <si>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</si>
  <si>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</si>
  <si>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</si>
  <si>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</si>
  <si>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</si>
  <si>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</si>
  <si>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</si>
  <si>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</si>
  <si>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</si>
  <si>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</si>
  <si>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</si>
  <si>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</si>
  <si>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</si>
  <si>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</si>
  <si>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</si>
  <si>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</si>
  <si>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</si>
  <si>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</si>
  <si>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</si>
  <si>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</si>
  <si>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</si>
  <si>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</si>
  <si>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</si>
  <si>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</si>
  <si>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</si>
  <si>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</si>
  <si>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</si>
  <si>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</si>
  <si>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</si>
  <si>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</si>
  <si>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</si>
  <si>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</si>
  <si>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</si>
  <si>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</si>
  <si>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</si>
  <si>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</si>
  <si>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</si>
  <si>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</si>
  <si>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</si>
  <si>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</si>
  <si>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</si>
  <si>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</si>
  <si>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</si>
  <si>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</si>
  <si>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</si>
  <si>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</si>
  <si>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</si>
  <si>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</si>
  <si>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</si>
  <si>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</si>
  <si>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</si>
  <si>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</si>
  <si>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</si>
  <si>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</si>
  <si>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</si>
  <si>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</si>
  <si>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</si>
  <si>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</si>
  <si>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</si>
  <si>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</si>
  <si>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</si>
  <si>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</si>
  <si>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</si>
  <si>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</si>
  <si>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</si>
  <si>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</si>
  <si>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</si>
  <si>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</si>
  <si>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</si>
  <si>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</si>
  <si>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</si>
  <si>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</si>
  <si>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</si>
  <si>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</si>
  <si>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</si>
  <si>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</si>
  <si>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</si>
  <si>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</si>
  <si>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</si>
  <si>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</si>
  <si>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</si>
  <si>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</si>
  <si>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</si>
  <si>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</si>
  <si>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</si>
  <si>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</si>
  <si>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</si>
  <si>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</si>
  <si>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</si>
  <si>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</si>
  <si>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</si>
  <si>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</si>
  <si>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</si>
  <si>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</si>
  <si>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</si>
  <si>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</si>
  <si>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</si>
  <si>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</si>
  <si>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</si>
  <si>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</si>
  <si>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</si>
  <si>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</si>
  <si>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</si>
  <si>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</si>
  <si>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</si>
  <si>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</si>
  <si>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</si>
  <si>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</si>
  <si>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</si>
  <si>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</si>
  <si>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</si>
  <si>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</si>
  <si>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</si>
  <si>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</si>
  <si>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</si>
  <si>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</si>
  <si>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</si>
  <si>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</si>
  <si>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</si>
  <si>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</si>
  <si>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</si>
  <si>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</si>
  <si>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</si>
  <si>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</si>
  <si>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</si>
  <si>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</si>
  <si>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</si>
  <si>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</si>
  <si>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</si>
  <si>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</si>
  <si>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</si>
  <si>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</si>
  <si>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</si>
  <si>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</si>
  <si>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</si>
  <si>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</si>
  <si>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</si>
  <si>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</si>
  <si>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</si>
  <si>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</si>
  <si>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</si>
  <si>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</si>
  <si>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</si>
  <si>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</si>
  <si>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</si>
  <si>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</si>
  <si>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</si>
  <si>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</si>
  <si>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</si>
  <si>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</si>
  <si>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</si>
  <si>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</si>
  <si>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</si>
  <si>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</si>
  <si>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</si>
  <si>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</si>
  <si>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</si>
  <si>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</si>
  <si>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</si>
  <si>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</si>
  <si>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</si>
  <si>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</si>
  <si>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</si>
  <si>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</si>
  <si>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</si>
  <si>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</si>
  <si>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</si>
  <si>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</si>
  <si>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</si>
  <si>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</si>
  <si>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</si>
  <si>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</si>
  <si>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</si>
  <si>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</si>
  <si>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</si>
  <si>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</si>
  <si>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</si>
  <si>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</si>
  <si>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</si>
  <si>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</si>
  <si>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</si>
  <si>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</si>
  <si>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</si>
  <si>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</si>
  <si>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</si>
  <si>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</si>
  <si>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</si>
  <si>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</si>
  <si>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</si>
  <si>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</si>
  <si>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</si>
  <si>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</si>
  <si>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</si>
  <si>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</si>
  <si>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</si>
  <si>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</si>
  <si>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</si>
  <si>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</si>
  <si>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</si>
  <si>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</si>
  <si>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</si>
  <si>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</si>
  <si>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</si>
  <si>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</si>
  <si>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</si>
  <si>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</si>
  <si>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</si>
  <si>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</si>
  <si>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</si>
  <si>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</si>
  <si>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</si>
  <si>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</si>
  <si>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</si>
  <si>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</si>
  <si>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</si>
  <si>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</si>
  <si>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</si>
  <si>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</si>
  <si>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</si>
  <si>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</si>
  <si>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</si>
  <si>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</si>
  <si>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</si>
  <si>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</si>
  <si>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</si>
  <si>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</si>
  <si>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</si>
  <si>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</si>
  <si>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</si>
  <si>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</si>
  <si>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</si>
  <si>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</si>
  <si>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</si>
  <si>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</si>
  <si>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</si>
  <si>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</si>
  <si>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</si>
  <si>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</si>
  <si>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</si>
  <si>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</si>
  <si>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</si>
  <si>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</si>
  <si>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</si>
  <si>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</si>
  <si>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</si>
  <si>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</si>
  <si>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</si>
  <si>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</si>
  <si>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</si>
  <si>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</si>
  <si>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</si>
  <si>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</si>
  <si>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</si>
  <si>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</si>
  <si>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</si>
  <si>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</si>
  <si>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</si>
  <si>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</si>
  <si>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</si>
  <si>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</si>
  <si>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</si>
  <si>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</si>
  <si>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</si>
  <si>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</si>
  <si>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</si>
  <si>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</si>
  <si>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</si>
  <si>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</si>
  <si>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</si>
  <si>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</si>
  <si>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</si>
  <si>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</si>
  <si>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</si>
  <si>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</si>
  <si>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</si>
  <si>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</si>
  <si>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</si>
  <si>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</si>
  <si>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</si>
  <si>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</si>
  <si>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</si>
  <si>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</si>
  <si>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</si>
  <si>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</si>
  <si>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</si>
  <si>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</si>
  <si>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</si>
  <si>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</si>
  <si>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</si>
  <si>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</si>
  <si>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</si>
  <si>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</si>
  <si>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</si>
  <si>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</si>
  <si>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</si>
  <si>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</si>
  <si>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</si>
  <si>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</si>
  <si>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</si>
  <si>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</si>
  <si>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</si>
  <si>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</si>
  <si>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</si>
  <si>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</si>
  <si>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</si>
  <si>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</si>
  <si>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</si>
  <si>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</si>
  <si>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</si>
  <si>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</si>
  <si>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</si>
  <si>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</si>
  <si>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</si>
  <si>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</si>
  <si>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</si>
  <si>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</si>
  <si>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</si>
  <si>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</si>
  <si>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</si>
  <si>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</si>
  <si>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</si>
  <si>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</si>
  <si>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</si>
  <si>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</si>
  <si>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</si>
  <si>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</si>
  <si>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</si>
  <si>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</si>
  <si>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</si>
  <si>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</si>
  <si>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</si>
  <si>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</si>
  <si>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</si>
  <si>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</si>
  <si>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</si>
  <si>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</si>
  <si>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</si>
  <si>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</si>
  <si>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</si>
  <si>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</si>
  <si>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</si>
  <si>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</si>
  <si>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</si>
  <si>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</si>
  <si>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</si>
  <si>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</si>
  <si>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</si>
  <si>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</si>
  <si>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</si>
  <si>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</si>
  <si>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</si>
  <si>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</si>
  <si>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</si>
  <si>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</si>
  <si>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</si>
  <si>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</si>
  <si>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</si>
  <si>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</si>
  <si>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</si>
  <si>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</si>
  <si>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</si>
  <si>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</si>
  <si>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</si>
  <si>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</si>
  <si>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</si>
  <si>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</si>
  <si>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</si>
  <si>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</si>
  <si>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</si>
  <si>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</si>
  <si>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</si>
  <si>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</si>
  <si>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</si>
  <si>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</si>
  <si>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</si>
  <si>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</si>
  <si>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</si>
  <si>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</si>
  <si>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</si>
  <si>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</si>
  <si>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</si>
  <si>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</si>
  <si>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</si>
  <si>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</si>
  <si>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</si>
  <si>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</si>
  <si>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</si>
  <si>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</si>
  <si>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</si>
  <si>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</si>
  <si>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</si>
  <si>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</si>
  <si>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</si>
  <si>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</si>
  <si>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</si>
  <si>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</si>
  <si>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</si>
  <si>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</si>
  <si>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</si>
  <si>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</si>
  <si>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</si>
  <si>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</si>
  <si>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</si>
  <si>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</si>
  <si>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</si>
  <si>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</si>
  <si>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</si>
  <si>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</si>
  <si>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</si>
  <si>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</si>
  <si>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</si>
  <si>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</si>
  <si>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</si>
  <si>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</si>
  <si>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</si>
  <si>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</si>
  <si>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</si>
  <si>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</si>
  <si>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</si>
  <si>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</si>
  <si>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</si>
  <si>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</si>
  <si>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</si>
  <si>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</si>
  <si>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</si>
  <si>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</si>
  <si>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</si>
  <si>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</si>
  <si>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</si>
  <si>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</si>
  <si>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</si>
  <si>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</si>
  <si>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</si>
  <si>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</si>
  <si>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</si>
  <si>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</si>
  <si>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</si>
  <si>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</si>
  <si>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</si>
  <si>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</si>
  <si>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</si>
  <si>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</si>
  <si>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</si>
  <si>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</si>
  <si>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</si>
  <si>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</si>
  <si>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</si>
  <si>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</si>
  <si>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</si>
  <si>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</si>
  <si>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</si>
  <si>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</si>
  <si>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</si>
  <si>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</si>
  <si>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</si>
  <si>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</si>
  <si>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</si>
  <si>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</si>
  <si>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</si>
  <si>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</si>
  <si>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</si>
  <si>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</si>
  <si>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</si>
  <si>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</si>
  <si>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</si>
  <si>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</si>
  <si>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</si>
  <si>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</si>
  <si>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</si>
  <si>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</si>
  <si>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</si>
  <si>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</si>
  <si>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</si>
  <si>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</si>
  <si>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</si>
  <si>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</si>
  <si>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</si>
  <si>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</si>
  <si>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</si>
  <si>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</si>
  <si>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</si>
  <si>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</si>
  <si>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</si>
  <si>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</si>
  <si>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</si>
  <si>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</si>
  <si>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</si>
  <si>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</si>
  <si>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</si>
  <si>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</si>
  <si>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</si>
  <si>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</si>
  <si>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</si>
  <si>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</si>
  <si>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</si>
  <si>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</si>
  <si>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</si>
  <si>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</si>
  <si>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</si>
  <si>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</si>
  <si>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</si>
  <si>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</si>
  <si>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</si>
  <si>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</si>
  <si>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</si>
  <si>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</si>
  <si>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</si>
  <si>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</si>
  <si>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</si>
  <si>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</si>
  <si>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</si>
  <si>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</si>
  <si>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</si>
  <si>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</si>
  <si>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</si>
  <si>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</si>
  <si>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</si>
  <si>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</si>
  <si>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</si>
  <si>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</si>
  <si>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</si>
  <si>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</si>
  <si>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</si>
  <si>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</si>
  <si>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</si>
  <si>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</si>
  <si>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</si>
  <si>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</si>
  <si>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</si>
  <si>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</si>
  <si>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</si>
  <si>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</si>
  <si>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</si>
  <si>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</si>
  <si>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</si>
  <si>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</si>
  <si>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</si>
  <si>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</si>
  <si>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</si>
  <si>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</si>
  <si>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</si>
  <si>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</si>
  <si>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</si>
  <si>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</si>
  <si>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</si>
  <si>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</si>
  <si>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</si>
  <si>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</si>
  <si>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</si>
  <si>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</si>
  <si>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</si>
  <si>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</si>
  <si>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</si>
  <si>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</si>
  <si>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</si>
  <si>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</si>
  <si>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</si>
  <si>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</si>
  <si>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</si>
  <si>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</si>
  <si>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</si>
  <si>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</si>
  <si>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</si>
  <si>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</si>
  <si>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</si>
  <si>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</si>
  <si>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</si>
  <si>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</si>
  <si>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</si>
  <si>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</si>
  <si>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</si>
  <si>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</si>
  <si>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</si>
  <si>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</si>
  <si>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</si>
  <si>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</si>
  <si>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</si>
  <si>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</si>
  <si>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</si>
  <si>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</si>
  <si>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</si>
  <si>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</si>
  <si>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</si>
  <si>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</si>
  <si>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</si>
  <si>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</si>
  <si>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</si>
  <si>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</si>
  <si>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</si>
  <si>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</si>
  <si>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</si>
  <si>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</si>
  <si>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</si>
  <si>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</si>
  <si>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</si>
  <si>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</si>
  <si>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</si>
  <si>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</si>
  <si>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</si>
  <si>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</si>
  <si>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</si>
  <si>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</si>
  <si>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</si>
  <si>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</si>
  <si>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</si>
  <si>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</si>
  <si>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</si>
  <si>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</si>
  <si>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</si>
  <si>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</si>
  <si>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</si>
  <si>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</si>
  <si>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</si>
  <si>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</si>
  <si>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</si>
  <si>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</si>
  <si>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</si>
  <si>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</si>
  <si>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</si>
  <si>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</si>
  <si>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</si>
  <si>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</si>
  <si>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</si>
  <si>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</si>
  <si>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</si>
  <si>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</si>
  <si>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</si>
  <si>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</si>
  <si>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</si>
  <si>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</si>
  <si>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</si>
  <si>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</si>
  <si>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</si>
  <si>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</si>
  <si>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</si>
  <si>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</si>
  <si>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</si>
  <si>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</si>
  <si>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</si>
  <si>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</si>
  <si>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</si>
  <si>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</si>
  <si>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</si>
  <si>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</si>
  <si>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</si>
  <si>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</si>
  <si>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</si>
  <si>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</si>
  <si>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</si>
  <si>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</si>
  <si>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</si>
  <si>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</si>
  <si>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</si>
  <si>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</si>
  <si>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</si>
  <si>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</si>
  <si>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</si>
  <si>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</si>
  <si>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</si>
  <si>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</si>
  <si>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</si>
  <si>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</si>
  <si>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</si>
  <si>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</si>
  <si>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</si>
  <si>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</si>
  <si>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</si>
  <si>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</si>
  <si>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</si>
  <si>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</si>
  <si>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</si>
  <si>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</si>
  <si>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</si>
  <si>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</si>
  <si>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</si>
  <si>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</si>
  <si>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</si>
  <si>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</si>
  <si>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</si>
  <si>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</si>
  <si>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</si>
  <si>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</si>
  <si>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</si>
  <si>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</si>
  <si>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</si>
  <si>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</si>
  <si>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</si>
  <si>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</si>
  <si>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</si>
  <si>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</si>
  <si>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</si>
  <si>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</si>
  <si>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</si>
  <si>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</si>
  <si>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</si>
  <si>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</si>
  <si>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</si>
  <si>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</si>
  <si>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</si>
  <si>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</si>
  <si>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</si>
  <si>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</si>
  <si>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</si>
  <si>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</si>
  <si>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</si>
  <si>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</si>
  <si>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</si>
  <si>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</si>
  <si>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</si>
  <si>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</si>
  <si>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</si>
  <si>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</si>
  <si>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</si>
  <si>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</si>
  <si>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</si>
  <si>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</si>
  <si>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</si>
  <si>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</si>
  <si>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</si>
  <si>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</si>
  <si>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</si>
  <si>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</si>
  <si>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</si>
  <si>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</si>
  <si>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</si>
  <si>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</si>
  <si>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</si>
  <si>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</si>
  <si>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</si>
  <si>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</si>
  <si>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</si>
  <si>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</si>
  <si>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</si>
  <si>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</si>
  <si>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</si>
  <si>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</si>
  <si>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</si>
  <si>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</si>
  <si>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</si>
  <si>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</si>
  <si>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</si>
  <si>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</si>
  <si>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</si>
  <si>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</si>
  <si>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</si>
  <si>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</si>
  <si>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</si>
  <si>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</si>
  <si>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</si>
  <si>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</si>
  <si>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</si>
  <si>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</si>
  <si>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</si>
  <si>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</si>
  <si>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</si>
  <si>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</si>
  <si>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</si>
  <si>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</si>
  <si>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</si>
  <si>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</si>
  <si>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</si>
  <si>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</si>
  <si>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</si>
  <si>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</si>
  <si>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</si>
  <si>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</si>
  <si>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</si>
  <si>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</si>
  <si>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</si>
  <si>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</si>
  <si>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</si>
  <si>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</si>
  <si>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</si>
  <si>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</si>
  <si>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</si>
  <si>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</si>
  <si>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</si>
  <si>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</si>
  <si>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</si>
  <si>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</si>
  <si>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</si>
  <si>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</si>
  <si>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</si>
  <si>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</si>
  <si>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</si>
  <si>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</si>
  <si>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</si>
  <si>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</si>
  <si>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</si>
  <si>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</si>
  <si>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</si>
  <si>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</si>
  <si>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</si>
  <si>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</si>
  <si>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</si>
  <si>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</si>
  <si>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</si>
  <si>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</si>
  <si>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</si>
  <si>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</si>
  <si>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</si>
  <si>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</si>
  <si>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</si>
  <si>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</si>
  <si>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</si>
  <si>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</si>
  <si>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</si>
  <si>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</si>
  <si>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</si>
  <si>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</si>
  <si>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</si>
  <si>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</si>
  <si>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</si>
  <si>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</si>
  <si>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</si>
  <si>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</si>
  <si>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</si>
  <si>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</si>
  <si>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</si>
  <si>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</si>
  <si>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</si>
  <si>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</si>
  <si>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</si>
  <si>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</si>
  <si>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</si>
  <si>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</si>
  <si>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</si>
  <si>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</si>
  <si>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</si>
  <si>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</si>
  <si>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</si>
  <si>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</si>
  <si>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</si>
  <si>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</si>
  <si>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</si>
  <si>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</si>
  <si>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</si>
  <si>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</si>
  <si>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</si>
  <si>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</si>
  <si>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</si>
  <si>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</si>
  <si>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</si>
  <si>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</si>
  <si>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</si>
  <si>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</si>
  <si>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</si>
  <si>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</si>
  <si>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</si>
  <si>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</si>
  <si>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</si>
  <si>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</si>
  <si>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</si>
  <si>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</si>
  <si>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</si>
  <si>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</si>
  <si>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</si>
  <si>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</si>
  <si>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</si>
  <si>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</si>
  <si>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</si>
  <si>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</si>
  <si>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</si>
  <si>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</si>
  <si>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</si>
  <si>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</si>
  <si>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</si>
  <si>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</si>
  <si>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</si>
  <si>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</si>
  <si>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</si>
  <si>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</si>
  <si>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</si>
  <si>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</si>
  <si>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</si>
  <si>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</si>
  <si>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</si>
  <si>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</si>
  <si>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</si>
  <si>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</si>
  <si>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</si>
  <si>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</si>
  <si>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</si>
  <si>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</si>
  <si>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</si>
  <si>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</si>
  <si>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</si>
  <si>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</si>
  <si>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</si>
  <si>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</si>
  <si>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</si>
  <si>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</si>
  <si>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</si>
  <si>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</si>
  <si>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</si>
  <si>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</si>
  <si>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</si>
  <si>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</si>
  <si>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</si>
  <si>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</si>
  <si>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</si>
  <si>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</si>
  <si>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</si>
  <si>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</si>
  <si>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</si>
  <si>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</si>
  <si>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</si>
  <si>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</si>
  <si>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</si>
  <si>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</si>
  <si>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</si>
  <si>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</si>
  <si>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</si>
  <si>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</si>
  <si>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</si>
  <si>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</si>
  <si>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</si>
  <si>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</si>
  <si>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</si>
  <si>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</si>
  <si>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</si>
  <si>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</si>
  <si>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</si>
  <si>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</si>
  <si>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</si>
  <si>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</si>
  <si>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</si>
  <si>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</si>
  <si>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</si>
  <si>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</si>
  <si>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</si>
  <si>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</si>
  <si>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</si>
  <si>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</si>
  <si>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</si>
  <si>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</si>
  <si>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</si>
  <si>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</si>
  <si>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</si>
  <si>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</si>
  <si>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</si>
  <si>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</si>
  <si>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</si>
  <si>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</si>
  <si>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</si>
  <si>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</si>
  <si>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</si>
  <si>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</si>
  <si>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</si>
  <si>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</si>
  <si>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</si>
  <si>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</si>
  <si>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</si>
  <si>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</si>
  <si>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</si>
  <si>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</si>
  <si>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</si>
  <si>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</si>
  <si>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</si>
  <si>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</si>
  <si>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</si>
  <si>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</si>
  <si>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</si>
  <si>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</si>
  <si>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</si>
  <si>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</si>
  <si>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</si>
  <si>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</si>
  <si>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</si>
  <si>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</si>
  <si>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</si>
  <si>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</si>
  <si>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</si>
  <si>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</si>
  <si>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</si>
  <si>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</si>
  <si>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</si>
  <si>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</si>
  <si>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</si>
  <si>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</si>
  <si>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</si>
  <si>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</si>
  <si>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</si>
  <si>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</si>
  <si>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</si>
  <si>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</si>
  <si>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</si>
  <si>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</si>
  <si>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</si>
  <si>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</si>
  <si>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</si>
  <si>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</si>
  <si>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</si>
  <si>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</si>
  <si>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</si>
  <si>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</si>
  <si>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</si>
  <si>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</si>
  <si>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</si>
  <si>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</si>
  <si>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</si>
  <si>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</si>
  <si>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</si>
  <si>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</si>
  <si>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</si>
  <si>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</si>
  <si>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</si>
  <si>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</si>
  <si>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</si>
  <si>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</si>
  <si>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</si>
  <si>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</si>
  <si>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</si>
  <si>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</si>
  <si>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</si>
  <si>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</si>
  <si>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</si>
  <si>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</si>
  <si>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</si>
  <si>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</si>
  <si>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</si>
  <si>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</si>
  <si>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</si>
  <si>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</si>
  <si>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</si>
  <si>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</si>
  <si>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</si>
  <si>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</si>
  <si>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</si>
  <si>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</si>
  <si>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</si>
  <si>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</si>
  <si>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</si>
  <si>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</si>
  <si>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</si>
  <si>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</si>
  <si>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</si>
  <si>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</si>
  <si>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</si>
  <si>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</si>
  <si>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</si>
  <si>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</si>
  <si>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</si>
  <si>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</si>
  <si>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</si>
  <si>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</si>
  <si>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</si>
  <si>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</si>
  <si>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</si>
  <si>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</si>
  <si>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</si>
  <si>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</si>
  <si>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</si>
  <si>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</si>
  <si>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</si>
  <si>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</si>
  <si>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</si>
  <si>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</si>
  <si>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</si>
  <si>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</si>
  <si>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</si>
  <si>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</si>
  <si>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</si>
  <si>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</si>
  <si>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</si>
  <si>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</si>
  <si>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</si>
  <si>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</si>
  <si>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</si>
  <si>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</si>
  <si>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</si>
  <si>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</si>
  <si>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</si>
  <si>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</si>
  <si>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</si>
  <si>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</si>
  <si>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</si>
  <si>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</si>
  <si>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</si>
  <si>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</si>
  <si>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</si>
  <si>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</si>
  <si>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</si>
  <si>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</si>
  <si>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</si>
  <si>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</si>
  <si>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</si>
  <si>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</si>
  <si>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</si>
  <si>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</si>
  <si>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</si>
  <si>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</si>
  <si>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</si>
  <si>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</si>
  <si>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</si>
  <si>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</si>
  <si>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</si>
  <si>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</si>
  <si>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</si>
  <si>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</si>
  <si>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</si>
  <si>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</si>
  <si>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</si>
  <si>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</si>
  <si>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</si>
  <si>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</si>
  <si>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</si>
  <si>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</si>
  <si>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</si>
  <si>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</si>
  <si>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</si>
  <si>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</si>
  <si>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</si>
  <si>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</si>
  <si>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</si>
  <si>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</si>
  <si>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</si>
  <si>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</si>
  <si>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</si>
  <si>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</si>
  <si>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</si>
  <si>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</si>
  <si>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</si>
  <si>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</si>
  <si>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</si>
  <si>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</si>
  <si>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</si>
  <si>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</si>
  <si>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</si>
  <si>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</si>
  <si>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</si>
  <si>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</si>
  <si>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</si>
  <si>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</si>
  <si>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</si>
  <si>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</si>
  <si>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</si>
  <si>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</si>
  <si>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</si>
  <si>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</si>
  <si>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</si>
  <si>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</si>
  <si>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</si>
  <si>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</si>
  <si>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</si>
  <si>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</si>
  <si>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</si>
  <si>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</si>
  <si>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</si>
  <si>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</si>
  <si>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</si>
  <si>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</si>
  <si>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</si>
  <si>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</si>
  <si>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</si>
  <si>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</si>
  <si>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</si>
  <si>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</si>
  <si>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</si>
  <si>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</si>
  <si>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</si>
  <si>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</si>
  <si>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</si>
  <si>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</si>
  <si>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</si>
  <si>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</si>
  <si>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</si>
  <si>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</si>
  <si>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</si>
  <si>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</si>
  <si>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</si>
  <si>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</si>
  <si>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</si>
  <si>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</si>
  <si>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</si>
  <si>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</si>
  <si>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</si>
  <si>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</si>
  <si>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</si>
  <si>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</si>
  <si>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</si>
  <si>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</si>
  <si>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</si>
  <si>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</si>
  <si>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</si>
  <si>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</si>
  <si>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</si>
  <si>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</si>
  <si>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</si>
  <si>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</si>
  <si>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</si>
  <si>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</si>
  <si>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</si>
  <si>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</si>
  <si>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</si>
  <si>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</si>
  <si>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</si>
  <si>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</si>
  <si>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</si>
  <si>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</si>
  <si>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</si>
  <si>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</si>
  <si>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</si>
  <si>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</si>
  <si>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</si>
  <si>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</si>
  <si>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</si>
  <si>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</si>
  <si>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</si>
  <si>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</si>
  <si>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</si>
  <si>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</si>
  <si>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</si>
  <si>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</si>
  <si>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</si>
  <si>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</si>
  <si>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</si>
  <si>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</si>
  <si>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</si>
  <si>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</si>
  <si>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</si>
  <si>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</si>
  <si>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</si>
  <si>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</si>
  <si>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</si>
  <si>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</si>
  <si>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</si>
  <si>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</si>
  <si>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</si>
  <si>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</si>
  <si>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</si>
  <si>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</si>
  <si>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</si>
  <si>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</si>
  <si>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</si>
  <si>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</si>
  <si>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</si>
  <si>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</si>
  <si>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</si>
  <si>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</si>
  <si>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</si>
  <si>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</si>
  <si>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</si>
  <si>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</si>
  <si>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</si>
  <si>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</si>
  <si>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</si>
  <si>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</si>
  <si>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</si>
  <si>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</si>
  <si>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</si>
  <si>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</si>
  <si>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</si>
  <si>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</si>
  <si>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</si>
  <si>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</si>
  <si>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</si>
  <si>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</si>
  <si>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</si>
  <si>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</si>
  <si>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</si>
  <si>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2021-11-11004872020</t>
  </si>
  <si>
    <t>PRESTAR LOS SERVICIOS DE EDUCACION INICIAL EN EL MARCO DE LA ATENCION INTEGRAL EN LOS HOGARES INFANTILES -HI-,DE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</si>
  <si>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11-0487-2020</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</si>
  <si>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</si>
  <si>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11-0502-2019</t>
  </si>
  <si>
    <t>11-1084-2018</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</si>
  <si>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HOGARES INFANTILES</t>
  </si>
  <si>
    <t>11-1461-2017</t>
  </si>
  <si>
    <t>1692/2016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</si>
  <si>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INTEGRAL "DE CERO A SIEMPRE".</t>
  </si>
  <si>
    <t>442/2016</t>
  </si>
  <si>
    <t>PRESTAR EL SERVICIO DE ATENCION, EDUCACION INICIAL Y CUIDADO A NIÑOS Y NIÑAS MENORES  DE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INTEGRAL "DE CERO A SIEMPRE", ASÍ COMO REGULAR LAS RELACIONES ENTRE LAS PARTES DERIVADAS DE LA ENTREGA DE APORTES DEL ICBF A LA ENTIDAD ADMINISTRADORA DE SERVICIO, PARA QUE ESTE ASUMA CON SU PERSONAL Y BAJO SU EXCLUSIVA RESPONSABILIDAD DICHA ATENCION.</t>
  </si>
  <si>
    <t>221/2015</t>
  </si>
  <si>
    <t>DIANA STELLA ROCHA VEGA</t>
  </si>
  <si>
    <t>CARRERA  119 No 18-04</t>
  </si>
  <si>
    <t>2987746</t>
  </si>
  <si>
    <t>CARRERA 119 No 18-04</t>
  </si>
  <si>
    <t>hilospitufos@yahoo.es</t>
  </si>
  <si>
    <t>PRESTAR EL SERVICIO CENTROS DE DESARROLLO INFANTIL HOGARES INFANTILES -HI-, DE CONFORMIDAD CON EL MANUAL OPERATIVO DE LA MODALIDAD INSTITUCIONAL Y LAS DIRECTRICES ESTABLECIDAS POR EL ICBF, EN ARMONIA CON LA POLITICA DE ESTADO PARA EL DESARROLLO INTEGRAL DE LA PRIMERA INFANCIA DE CERO A SIEMPRE.</t>
  </si>
  <si>
    <t>1856/2012</t>
  </si>
  <si>
    <t>ATENDER A LA PRIMERA INFANCIA EN EL MARCO DE LA ESTRATEGIA "DE CERO A SIEMPRE" DE CONFORMIDAD CON LAS DIRECTRICES LINEAMENTOS Y PARAMETROS ESTABLECIDOS POR EL ICBF, ASI COMO REGULAR LAS RELACIONES ENTRE LAS PARTES DERIVADAS DE LA ENTREGA DE APORTES DEL ICBF A EL CONTRATISTA, PARA QUE ESTE ASUMA CON SU PERSONAL Y BAJO SU EXCLUSIVA RESPONSABILIDAD DICHA ATENCION</t>
  </si>
  <si>
    <t xml:space="preserve">ATENDER A LA PRIMERA INFANCIA EN EL MARCO DE LA ESTRATEGIA "DE CERO A SIEMPRE" DE CONFORMIDAD CON LAS DIRECTRICES LINEAMENTOS Y PARAMETROS ESTABLECIDOS POR EL ICBF, ASI COMO REGULAR LAS RELACIONES ENTRE LAS PARTES DERIVADAS DE LA ENTREGA DE APORTES DEL ICBF A LA ENTIDAD ADMINISTRADORA DE SERVICIO, PARA QUE ESTE ASUMA CON SU PERSONAL Y BAJO SU EXCLUSIVA RESPONSABILIDAD DICHA ATENCION  </t>
  </si>
  <si>
    <t>1310/2012</t>
  </si>
  <si>
    <t xml:space="preserve">BRINDAR ATENCION INTEGRAL A NIÑOS  Y NIÑAS ENTRE LOS SEIS (6) MESES Y MENORES DE LOS CINCO AÑOS (5) DE EDAD, CON VULNERABILIDAD ECONOMICA Y SOCIAL,PRIORITARIAMENTE A QUIENES POR RAZONES DE TRABAJO DE SUS PADRES O ADULTO RESPONSABLE DE SU CUIDADO PERMANECEN SOLOS TEMPORALMENTE E HIJOS DE FAMILIAS EN SITUACION DE DESPLAZAMIENTO. </t>
  </si>
  <si>
    <t>369/2012</t>
  </si>
  <si>
    <t xml:space="preserve">BRINDAR ATENCION INTEGRAL A NIÑOS  Y NIÑAS ENTRE LOS 6 MESES Y MENORES DE CINCO AÑOS DE EDAD, CON VULNERABILIDAD ECONOMICA Y SOCIAL,PRIORITARIAMENTE A QUIENES QUE POR RAZON DE TRABAJO DE SUS PADRES O ADULTO RESPONSABLE DE SU CUIDADO PERMANECEN SOLOS TEMPORALMENTE Y A LOS HIJOS DE FAMILIAS EN SITUACION DE DESPLAZAMIENTO. </t>
  </si>
  <si>
    <t>0426/2006</t>
  </si>
  <si>
    <t>BRINDAR ATENCION INTEGRAL A NIÑOS  Y NIÑAS ENTRE SEIS  (6) MESES Y HASTA SEIS (6) AÑOS DE EDAD, EN EL HOGAR INFANTIL PERTENECIENTES A LOS NIVELES I Y II DEL SISBEN, HIJOS DE PADRES TRABAJADORES, DANDO PRIORIDAD A LOS NIÑOS Y NIÑAS PERTENECIENTES A FAMILIAS EN SITUACION DE DESPLAZAMIENTO.</t>
  </si>
  <si>
    <t>71/2011</t>
  </si>
  <si>
    <t>BRINDAR ATENCION INTEGRAL A NIÑOS  Y NIÑAS ENTRE SEIS MESES Y MENORES DE LOS CINCO AÑOS DE EDAD, CON VULNERABILIDAD ECONOMICA Y SOCIAL PRIORITARIAMENTE A QUIENES POR RAZONES DE TRABAJO DE SUS PADRES O ADULTO RESPONSABLE DE SU CUIDADO PERMANECEN SOLOS TEMPORALMENTE Y A LOS HIJOS DE FAMILIAS EN SITUACION DE DESPLAZAMIENTO</t>
  </si>
  <si>
    <t>246/2010</t>
  </si>
  <si>
    <t>BRINDAR ATENCION INTEGRAL A NIÑOS  Y NIÑAS ENTRE LOS SEIS MESES HASTA MENORES DE CINCO AÑOS DE EDAD, CON VULNERABILIDAD ECONOMICA Y SOCIAL PRIORITARIAMENTE A QUIENES POR RAZONES DE TRABAJO DE SUS PADRES O ADULTO RESPONSABLES DE SU CUIDADO PERMANECEN SOLOS TEMPORALMENTE Y A LOS HIJOS DE FAMILIAS EN SITUACION DE DESPLAZAMIENTO</t>
  </si>
  <si>
    <t>433/2009</t>
  </si>
  <si>
    <t>BRINDAR ATENCION INTEGRAL A NIÑOS  Y NIÑAS ENTRE LOS 6 MESES HASTA MENORES DE LOS 5 AÑOS DE EDAD, CON VULNERABILIDAD ECONOMICA Y SOCIAL PRIORITARIAMENTE A QUIENES POR RAZONES DE TRABAJO DE SUS PADRES O ADULTO RESPONSABLES DE SU CUIDADO PERMANECEN SOLOS TEMPORALMENTE.</t>
  </si>
  <si>
    <t>0035/2007</t>
  </si>
  <si>
    <t>BRINDAR ATENCION INTEGRAL EN EL HOGAR INFANTIL A NIÑOS  Y NIÑAS MENORES DE SEIS (6) AÑOS (ENTRE SEIS  (6) MESES A CINCO (5) AÑOS ONCE (11) MESES PRIORITARIAMENTE  LOS NIÑOS Y NIÑAS DE FAMILIAS CON ALTA VULNERABILIDAD SOCIOECONOMICA , A TRAVES DE ACCIONES QUE PROPICIEN EL EJERCICIO DE SUS DERECHOS CON LA PARTICIPACION ACTIVA, ORGANIZADA Y CORRESPONSABLE DE LA FAMILIA, LA COMUNIDAD LOS ENTES TERRITORIALES, ORGANIZACIONES COMUNITARIAS, EMPRESAS PRIVADAS, CAJAS DE COMPENSACION Y EL ESTADO COLOMBIANO</t>
  </si>
  <si>
    <t>418/2008</t>
  </si>
  <si>
    <t>BRINDAR ATENCION INTEGRAL A NIÑOS  Y NIÑAS ENTRE LOS SEIS (6) MESES Y HASTA CINCO (5) AÑOS ONCE (11) MESES DE EDAD, CON VULNERABILIDAD ECONOMICA Y SOCIAL PRIORITARIAMENTE A QUIENES POR RAZONES DE TRABAJO DE SUS PADRES O ADULTO RESPONSABLES DE SU CUIDADO PERMANECEN SOLOS TEMPORALMENTE Y A LOS HIJOS DE FAMILIAS EN SITUACION DE DESPLAZAMIENTO</t>
  </si>
  <si>
    <t>29/18/05/0053</t>
  </si>
  <si>
    <t>BRINDAR ATENCION INTEGRAL A NIÑOS  Y NIÑAS ENTRE SEIS  (6) MESES Y HASTA SEIS (6) AÑOS DE EDAD, EN EL HOGAR INFANTIL DANDO PRIORIDAD A LOS NIÑOS Y NIÑAS PERTENECIENTES A NIVELES I Y II DEL SISBEN.</t>
  </si>
  <si>
    <t>29/18/04/030</t>
  </si>
  <si>
    <t>29/18/03/0482</t>
  </si>
  <si>
    <t>BRINDAR ATENCION A 95 NIÑOS Y NIÑAS DE VEINTICINCO (25) MESES, HASTA LOS SEIS (6) AÑOS EN EL HOGAR INFANTIL LOS PITUFOS.</t>
  </si>
  <si>
    <t>BRINDAR ATENCION A NIÑOS Y NIÑAS MENORES DE CINCO (5) AÑOS, INVOLUCRANDO SU CONTEXTO FAMILIAR Y COMUNITARIO DE CONFORMIDAD CON LOS LINEAMIENTOS TECNICO ADMINISTRATIVOS DEL ICBF.</t>
  </si>
  <si>
    <t>29/18/03/1167</t>
  </si>
  <si>
    <t>29/18/2002/595</t>
  </si>
  <si>
    <t>29/18/97/93</t>
  </si>
  <si>
    <t>PROMOVEER AL CONTRATISTA DE LOS RECURSOS PARA QUE ESTE ADMINISTRE EL HOGAR INFANTIL LOS PITUFOS Y A TRAVES DEL MISMO BRINDE ATENCION INTEGRAL A NIÑOS MENORES DE SEIS (6) AÑOS, CON UN TOTAL DE 75 CUPOS, EN LAS SIGUIENTES MODALIDADES: SALACUNA -0- Y JARDIN 75; INVOLUCRANDO SU CONTEXTO FAMILIAR.</t>
  </si>
  <si>
    <t>BRINDAR ATENCION A NIÑOS  Y NIÑAS DE SEIS  (6) MESES  HASTA CINCO (5) AÑOS DE EDAD, EN EL HOGAR INFANTIL LOS PITUFOS, INVOLUCRANDO SU CONTEXTO FAMILIAR Y COMUNITARIO DE CONFORMIDAD CON LOS ESTANDARES Y LINEAMIENTOS EMANADOS DEL ICBF</t>
  </si>
  <si>
    <t>PRESTAR EL SERVICIO DE EDUCACION INTEGRAL EN EL MARCO DE LA ATENCION INTEGRAL A NIÑAS Y NIÑOS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HOGARES INFANTILES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</si>
</sst>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7" zoomScale="90" zoomScaleNormal="90"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3" t="s">
        <v>187</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800138136</v>
      </c>
      <c r="C20" s="5"/>
      <c r="D20" s="73"/>
      <c r="E20" s="5"/>
      <c r="F20" s="5"/>
      <c r="G20" s="5"/>
      <c r="H20" s="241"/>
      <c r="I20" s="147" t="s">
        <v>1156</v>
      </c>
      <c r="J20" s="148" t="s">
        <v>188</v>
      </c>
      <c r="K20" s="149">
        <v>464849060</v>
      </c>
      <c r="L20" s="150"/>
      <c r="M20" s="150">
        <v>44561</v>
      </c>
      <c r="N20" s="133">
        <f>+(M20-L20)/30</f>
        <v>1485.3666666666666</v>
      </c>
      <c r="O20" s="136"/>
      <c r="U20" s="132"/>
      <c r="V20" s="105">
        <f ca="1">NOW()</f>
        <v>44194.566188078701</v>
      </c>
      <c r="W20" s="105">
        <f ca="1">NOW()</f>
        <v>44194.566188078701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ASOCIACIÓN DE PADRES DE FAMILIA DEL HOGAR INFANTIL LOS PITUFOS</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2677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9" t="s">
        <v>2680</v>
      </c>
      <c r="E48" s="143">
        <v>43483</v>
      </c>
      <c r="F48" s="143">
        <v>43819</v>
      </c>
      <c r="G48" s="158">
        <f>IF(AND(E48&lt;&gt;"",F48&lt;&gt;""),((F48-E48)/30),"")</f>
        <v>11.2</v>
      </c>
      <c r="H48" s="120" t="s">
        <v>2694</v>
      </c>
      <c r="I48" s="113" t="s">
        <v>1156</v>
      </c>
      <c r="J48" s="113" t="s">
        <v>188</v>
      </c>
      <c r="K48" s="121">
        <v>401841347</v>
      </c>
      <c r="L48" s="115" t="s">
        <v>1148</v>
      </c>
      <c r="M48" s="116"/>
      <c r="N48" s="115" t="s">
        <v>27</v>
      </c>
      <c r="O48" s="115" t="s">
        <v>26</v>
      </c>
      <c r="P48" s="78"/>
    </row>
    <row r="49" spans="1:16" s="6" customFormat="1" ht="24.75" customHeight="1" x14ac:dyDescent="0.25">
      <c r="A49" s="141">
        <v>2</v>
      </c>
      <c r="B49" s="111" t="s">
        <v>2665</v>
      </c>
      <c r="C49" s="112" t="s">
        <v>31</v>
      </c>
      <c r="D49" s="119" t="s">
        <v>2681</v>
      </c>
      <c r="E49" s="143">
        <v>43405</v>
      </c>
      <c r="F49" s="143">
        <v>43441</v>
      </c>
      <c r="G49" s="158">
        <f t="shared" ref="G49:G50" si="2">IF(AND(E49&lt;&gt;"",F49&lt;&gt;""),((F49-E49)/30),"")</f>
        <v>1.2</v>
      </c>
      <c r="H49" s="118" t="s">
        <v>2682</v>
      </c>
      <c r="I49" s="113" t="s">
        <v>1156</v>
      </c>
      <c r="J49" s="113" t="s">
        <v>188</v>
      </c>
      <c r="K49" s="121">
        <v>43997330</v>
      </c>
      <c r="L49" s="115" t="s">
        <v>1148</v>
      </c>
      <c r="M49" s="116"/>
      <c r="N49" s="115" t="s">
        <v>27</v>
      </c>
      <c r="O49" s="115" t="s">
        <v>26</v>
      </c>
      <c r="P49" s="78"/>
    </row>
    <row r="50" spans="1:16" s="6" customFormat="1" ht="24.75" customHeight="1" x14ac:dyDescent="0.25">
      <c r="A50" s="141">
        <v>3</v>
      </c>
      <c r="B50" s="111" t="s">
        <v>2665</v>
      </c>
      <c r="C50" s="112" t="s">
        <v>31</v>
      </c>
      <c r="D50" s="119" t="s">
        <v>2683</v>
      </c>
      <c r="E50" s="143">
        <v>43040</v>
      </c>
      <c r="F50" s="143">
        <v>43404</v>
      </c>
      <c r="G50" s="158">
        <f t="shared" si="2"/>
        <v>12.133333333333333</v>
      </c>
      <c r="H50" s="118" t="s">
        <v>2725</v>
      </c>
      <c r="I50" s="113" t="s">
        <v>1156</v>
      </c>
      <c r="J50" s="113" t="s">
        <v>188</v>
      </c>
      <c r="K50" s="121">
        <v>430424170</v>
      </c>
      <c r="L50" s="115" t="s">
        <v>1148</v>
      </c>
      <c r="M50" s="116"/>
      <c r="N50" s="115" t="s">
        <v>27</v>
      </c>
      <c r="O50" s="115" t="s">
        <v>26</v>
      </c>
      <c r="P50" s="78"/>
    </row>
    <row r="51" spans="1:16" s="6" customFormat="1" ht="24.75" customHeight="1" outlineLevel="1" x14ac:dyDescent="0.25">
      <c r="A51" s="141">
        <v>4</v>
      </c>
      <c r="B51" s="111" t="s">
        <v>2665</v>
      </c>
      <c r="C51" s="112" t="s">
        <v>31</v>
      </c>
      <c r="D51" s="119" t="s">
        <v>2684</v>
      </c>
      <c r="E51" s="143">
        <v>42675</v>
      </c>
      <c r="F51" s="143">
        <v>43039</v>
      </c>
      <c r="G51" s="158">
        <f t="shared" ref="G51:G107" si="3">IF(AND(E51&lt;&gt;"",F51&lt;&gt;""),((F51-E51)/30),"")</f>
        <v>12.133333333333333</v>
      </c>
      <c r="H51" s="118" t="s">
        <v>2685</v>
      </c>
      <c r="I51" s="113" t="s">
        <v>1156</v>
      </c>
      <c r="J51" s="113" t="s">
        <v>188</v>
      </c>
      <c r="K51" s="121">
        <v>396536484</v>
      </c>
      <c r="L51" s="115" t="s">
        <v>1148</v>
      </c>
      <c r="M51" s="116"/>
      <c r="N51" s="115" t="s">
        <v>27</v>
      </c>
      <c r="O51" s="115" t="s">
        <v>26</v>
      </c>
      <c r="P51" s="78"/>
    </row>
    <row r="52" spans="1:16" s="7" customFormat="1" ht="24.75" customHeight="1" outlineLevel="1" x14ac:dyDescent="0.25">
      <c r="A52" s="142">
        <v>5</v>
      </c>
      <c r="B52" s="111" t="s">
        <v>2665</v>
      </c>
      <c r="C52" s="112" t="s">
        <v>31</v>
      </c>
      <c r="D52" s="119" t="s">
        <v>2686</v>
      </c>
      <c r="E52" s="143">
        <v>42401</v>
      </c>
      <c r="F52" s="143">
        <v>42674</v>
      </c>
      <c r="G52" s="158">
        <f t="shared" si="3"/>
        <v>9.1</v>
      </c>
      <c r="H52" s="118" t="s">
        <v>2687</v>
      </c>
      <c r="I52" s="113" t="s">
        <v>1156</v>
      </c>
      <c r="J52" s="113" t="s">
        <v>188</v>
      </c>
      <c r="K52" s="121">
        <v>292280379</v>
      </c>
      <c r="L52" s="115" t="s">
        <v>1148</v>
      </c>
      <c r="M52" s="116"/>
      <c r="N52" s="115" t="s">
        <v>27</v>
      </c>
      <c r="O52" s="115" t="s">
        <v>26</v>
      </c>
      <c r="P52" s="79"/>
    </row>
    <row r="53" spans="1:16" s="7" customFormat="1" ht="24.75" customHeight="1" outlineLevel="1" x14ac:dyDescent="0.25">
      <c r="A53" s="142">
        <v>6</v>
      </c>
      <c r="B53" s="111" t="s">
        <v>2665</v>
      </c>
      <c r="C53" s="112" t="s">
        <v>31</v>
      </c>
      <c r="D53" s="119" t="s">
        <v>2688</v>
      </c>
      <c r="E53" s="143">
        <v>42037</v>
      </c>
      <c r="F53" s="143">
        <v>42369</v>
      </c>
      <c r="G53" s="158">
        <f t="shared" si="3"/>
        <v>11.066666666666666</v>
      </c>
      <c r="H53" s="120" t="s">
        <v>2697</v>
      </c>
      <c r="I53" s="113" t="s">
        <v>1156</v>
      </c>
      <c r="J53" s="113" t="s">
        <v>188</v>
      </c>
      <c r="K53" s="117">
        <v>339097460</v>
      </c>
      <c r="L53" s="115" t="s">
        <v>1148</v>
      </c>
      <c r="M53" s="116"/>
      <c r="N53" s="115" t="s">
        <v>27</v>
      </c>
      <c r="O53" s="115" t="s">
        <v>26</v>
      </c>
      <c r="P53" s="79"/>
    </row>
    <row r="54" spans="1:16" s="7" customFormat="1" ht="24.75" customHeight="1" outlineLevel="1" x14ac:dyDescent="0.25">
      <c r="A54" s="142">
        <v>7</v>
      </c>
      <c r="B54" s="111" t="s">
        <v>2665</v>
      </c>
      <c r="C54" s="112" t="s">
        <v>31</v>
      </c>
      <c r="D54" s="110" t="s">
        <v>2695</v>
      </c>
      <c r="E54" s="143">
        <v>41249</v>
      </c>
      <c r="F54" s="143">
        <v>42004</v>
      </c>
      <c r="G54" s="158">
        <f t="shared" si="3"/>
        <v>25.166666666666668</v>
      </c>
      <c r="H54" s="114" t="s">
        <v>2696</v>
      </c>
      <c r="I54" s="113" t="s">
        <v>1156</v>
      </c>
      <c r="J54" s="113" t="s">
        <v>188</v>
      </c>
      <c r="K54" s="117">
        <v>645000043</v>
      </c>
      <c r="L54" s="115" t="s">
        <v>1148</v>
      </c>
      <c r="M54" s="116"/>
      <c r="N54" s="115" t="s">
        <v>27</v>
      </c>
      <c r="O54" s="115" t="s">
        <v>26</v>
      </c>
      <c r="P54" s="79"/>
    </row>
    <row r="55" spans="1:16" s="7" customFormat="1" ht="24.75" customHeight="1" outlineLevel="1" x14ac:dyDescent="0.25">
      <c r="A55" s="142">
        <v>8</v>
      </c>
      <c r="B55" s="111" t="s">
        <v>2665</v>
      </c>
      <c r="C55" s="112" t="s">
        <v>31</v>
      </c>
      <c r="D55" s="110" t="s">
        <v>2698</v>
      </c>
      <c r="E55" s="143">
        <v>41091</v>
      </c>
      <c r="F55" s="143">
        <v>41273</v>
      </c>
      <c r="G55" s="158">
        <f t="shared" si="3"/>
        <v>6.0666666666666664</v>
      </c>
      <c r="H55" s="114" t="s">
        <v>2699</v>
      </c>
      <c r="I55" s="113" t="s">
        <v>1156</v>
      </c>
      <c r="J55" s="113" t="s">
        <v>188</v>
      </c>
      <c r="K55" s="117">
        <v>120146331</v>
      </c>
      <c r="L55" s="115" t="s">
        <v>1148</v>
      </c>
      <c r="M55" s="116"/>
      <c r="N55" s="115" t="s">
        <v>27</v>
      </c>
      <c r="O55" s="115" t="s">
        <v>26</v>
      </c>
      <c r="P55" s="79"/>
    </row>
    <row r="56" spans="1:16" s="7" customFormat="1" ht="24.75" customHeight="1" outlineLevel="1" x14ac:dyDescent="0.25">
      <c r="A56" s="142">
        <v>9</v>
      </c>
      <c r="B56" s="111" t="s">
        <v>2665</v>
      </c>
      <c r="C56" s="112" t="s">
        <v>31</v>
      </c>
      <c r="D56" s="110" t="s">
        <v>2700</v>
      </c>
      <c r="E56" s="143">
        <v>40919</v>
      </c>
      <c r="F56" s="143">
        <v>41090</v>
      </c>
      <c r="G56" s="158">
        <f t="shared" si="3"/>
        <v>5.7</v>
      </c>
      <c r="H56" s="120" t="s">
        <v>2701</v>
      </c>
      <c r="I56" s="113" t="s">
        <v>1156</v>
      </c>
      <c r="J56" s="113" t="s">
        <v>188</v>
      </c>
      <c r="K56" s="117">
        <v>109655674</v>
      </c>
      <c r="L56" s="115" t="s">
        <v>1148</v>
      </c>
      <c r="M56" s="116"/>
      <c r="N56" s="115" t="s">
        <v>27</v>
      </c>
      <c r="O56" s="115" t="s">
        <v>26</v>
      </c>
      <c r="P56" s="79"/>
    </row>
    <row r="57" spans="1:16" s="7" customFormat="1" ht="24.75" customHeight="1" outlineLevel="1" x14ac:dyDescent="0.25">
      <c r="A57" s="142">
        <v>10</v>
      </c>
      <c r="B57" s="120" t="s">
        <v>2665</v>
      </c>
      <c r="C57" s="65" t="s">
        <v>31</v>
      </c>
      <c r="D57" s="119" t="s">
        <v>2704</v>
      </c>
      <c r="E57" s="143">
        <v>40560</v>
      </c>
      <c r="F57" s="143">
        <v>40908</v>
      </c>
      <c r="G57" s="158">
        <f>IF(AND(E57&lt;&gt;"",F57&lt;&gt;""),((F57-E57)/30),"")</f>
        <v>11.6</v>
      </c>
      <c r="H57" s="120" t="s">
        <v>2705</v>
      </c>
      <c r="I57" s="63" t="s">
        <v>1156</v>
      </c>
      <c r="J57" s="63" t="s">
        <v>188</v>
      </c>
      <c r="K57" s="121">
        <v>220585383</v>
      </c>
      <c r="L57" s="65" t="s">
        <v>1148</v>
      </c>
      <c r="M57" s="67"/>
      <c r="N57" s="65" t="s">
        <v>27</v>
      </c>
      <c r="O57" s="65" t="s">
        <v>26</v>
      </c>
      <c r="P57" s="79"/>
    </row>
    <row r="58" spans="1:16" s="7" customFormat="1" ht="24.75" customHeight="1" outlineLevel="1" x14ac:dyDescent="0.25">
      <c r="A58" s="142">
        <v>11</v>
      </c>
      <c r="B58" s="120" t="s">
        <v>2665</v>
      </c>
      <c r="C58" s="65" t="s">
        <v>31</v>
      </c>
      <c r="D58" s="119" t="s">
        <v>2706</v>
      </c>
      <c r="E58" s="143">
        <v>40185</v>
      </c>
      <c r="F58" s="143">
        <v>40543</v>
      </c>
      <c r="G58" s="158">
        <f t="shared" si="3"/>
        <v>11.933333333333334</v>
      </c>
      <c r="H58" s="120" t="s">
        <v>2707</v>
      </c>
      <c r="I58" s="63" t="s">
        <v>1156</v>
      </c>
      <c r="J58" s="63" t="s">
        <v>188</v>
      </c>
      <c r="K58" s="121">
        <v>214164632</v>
      </c>
      <c r="L58" s="65" t="s">
        <v>1148</v>
      </c>
      <c r="M58" s="67"/>
      <c r="N58" s="65" t="s">
        <v>27</v>
      </c>
      <c r="O58" s="65" t="s">
        <v>26</v>
      </c>
      <c r="P58" s="79"/>
    </row>
    <row r="59" spans="1:16" s="7" customFormat="1" ht="24.75" customHeight="1" outlineLevel="1" x14ac:dyDescent="0.25">
      <c r="A59" s="142">
        <v>12</v>
      </c>
      <c r="B59" s="120" t="s">
        <v>2665</v>
      </c>
      <c r="C59" s="65" t="s">
        <v>31</v>
      </c>
      <c r="D59" s="119" t="s">
        <v>2708</v>
      </c>
      <c r="E59" s="143">
        <v>39818</v>
      </c>
      <c r="F59" s="143">
        <v>40178</v>
      </c>
      <c r="G59" s="158">
        <f t="shared" si="3"/>
        <v>12</v>
      </c>
      <c r="H59" s="120" t="s">
        <v>2709</v>
      </c>
      <c r="I59" s="63" t="s">
        <v>1156</v>
      </c>
      <c r="J59" s="63" t="s">
        <v>188</v>
      </c>
      <c r="K59" s="121">
        <v>205264890</v>
      </c>
      <c r="L59" s="65" t="s">
        <v>1148</v>
      </c>
      <c r="M59" s="67"/>
      <c r="N59" s="65" t="s">
        <v>27</v>
      </c>
      <c r="O59" s="65" t="s">
        <v>26</v>
      </c>
      <c r="P59" s="79"/>
    </row>
    <row r="60" spans="1:16" s="7" customFormat="1" ht="24.75" customHeight="1" outlineLevel="1" x14ac:dyDescent="0.25">
      <c r="A60" s="142">
        <v>13</v>
      </c>
      <c r="B60" s="120" t="s">
        <v>2665</v>
      </c>
      <c r="C60" s="65" t="s">
        <v>31</v>
      </c>
      <c r="D60" s="63" t="s">
        <v>2712</v>
      </c>
      <c r="E60" s="143">
        <v>39449</v>
      </c>
      <c r="F60" s="143">
        <v>39813</v>
      </c>
      <c r="G60" s="158">
        <f>IF(AND(E60&lt;&gt;"",F60&lt;&gt;""),((F60-E60)/30),"")</f>
        <v>12.133333333333333</v>
      </c>
      <c r="H60" s="120" t="s">
        <v>2713</v>
      </c>
      <c r="I60" s="63" t="s">
        <v>1156</v>
      </c>
      <c r="J60" s="63" t="s">
        <v>188</v>
      </c>
      <c r="K60" s="66">
        <v>181666391</v>
      </c>
      <c r="L60" s="65" t="s">
        <v>1148</v>
      </c>
      <c r="M60" s="67"/>
      <c r="N60" s="65" t="s">
        <v>27</v>
      </c>
      <c r="O60" s="65" t="s">
        <v>26</v>
      </c>
      <c r="P60" s="79"/>
    </row>
    <row r="61" spans="1:16" s="7" customFormat="1" ht="24.75" customHeight="1" outlineLevel="1" x14ac:dyDescent="0.25">
      <c r="A61" s="142">
        <v>14</v>
      </c>
      <c r="B61" s="120" t="s">
        <v>2665</v>
      </c>
      <c r="C61" s="65" t="s">
        <v>31</v>
      </c>
      <c r="D61" s="119" t="s">
        <v>2710</v>
      </c>
      <c r="E61" s="143">
        <v>39107</v>
      </c>
      <c r="F61" s="143">
        <v>39441</v>
      </c>
      <c r="G61" s="158">
        <f t="shared" si="3"/>
        <v>11.133333333333333</v>
      </c>
      <c r="H61" s="120" t="s">
        <v>2711</v>
      </c>
      <c r="I61" s="63" t="s">
        <v>1156</v>
      </c>
      <c r="J61" s="63" t="s">
        <v>188</v>
      </c>
      <c r="K61" s="121">
        <v>183837798</v>
      </c>
      <c r="L61" s="65" t="s">
        <v>1148</v>
      </c>
      <c r="M61" s="67"/>
      <c r="N61" s="65" t="s">
        <v>27</v>
      </c>
      <c r="O61" s="65" t="s">
        <v>26</v>
      </c>
      <c r="P61" s="79"/>
    </row>
    <row r="62" spans="1:16" s="7" customFormat="1" ht="24.75" customHeight="1" outlineLevel="1" x14ac:dyDescent="0.25">
      <c r="A62" s="142">
        <v>15</v>
      </c>
      <c r="B62" s="120" t="s">
        <v>2665</v>
      </c>
      <c r="C62" s="65" t="s">
        <v>31</v>
      </c>
      <c r="D62" s="119" t="s">
        <v>2702</v>
      </c>
      <c r="E62" s="143">
        <v>38742</v>
      </c>
      <c r="F62" s="143">
        <v>39076</v>
      </c>
      <c r="G62" s="158">
        <f t="shared" si="3"/>
        <v>11.133333333333333</v>
      </c>
      <c r="H62" s="120" t="s">
        <v>2703</v>
      </c>
      <c r="I62" s="63" t="s">
        <v>1156</v>
      </c>
      <c r="J62" s="63" t="s">
        <v>188</v>
      </c>
      <c r="K62" s="121">
        <v>137619141</v>
      </c>
      <c r="L62" s="65" t="s">
        <v>1148</v>
      </c>
      <c r="M62" s="67"/>
      <c r="N62" s="65" t="s">
        <v>27</v>
      </c>
      <c r="O62" s="65" t="s">
        <v>26</v>
      </c>
      <c r="P62" s="79"/>
    </row>
    <row r="63" spans="1:16" s="7" customFormat="1" ht="24.75" customHeight="1" outlineLevel="1" x14ac:dyDescent="0.25">
      <c r="A63" s="142">
        <v>16</v>
      </c>
      <c r="B63" s="120" t="s">
        <v>2665</v>
      </c>
      <c r="C63" s="65" t="s">
        <v>31</v>
      </c>
      <c r="D63" s="119" t="s">
        <v>2714</v>
      </c>
      <c r="E63" s="143">
        <v>38377</v>
      </c>
      <c r="F63" s="143">
        <v>38711</v>
      </c>
      <c r="G63" s="158">
        <f t="shared" si="3"/>
        <v>11.133333333333333</v>
      </c>
      <c r="H63" s="120" t="s">
        <v>2715</v>
      </c>
      <c r="I63" s="63" t="s">
        <v>1156</v>
      </c>
      <c r="J63" s="63" t="s">
        <v>188</v>
      </c>
      <c r="K63" s="66">
        <v>124851885</v>
      </c>
      <c r="L63" s="65" t="s">
        <v>1148</v>
      </c>
      <c r="M63" s="67"/>
      <c r="N63" s="65" t="s">
        <v>27</v>
      </c>
      <c r="O63" s="65" t="s">
        <v>26</v>
      </c>
      <c r="P63" s="79"/>
    </row>
    <row r="64" spans="1:16" s="7" customFormat="1" ht="24.75" customHeight="1" outlineLevel="1" x14ac:dyDescent="0.25">
      <c r="A64" s="142">
        <v>17</v>
      </c>
      <c r="B64" s="64" t="s">
        <v>2665</v>
      </c>
      <c r="C64" s="65" t="s">
        <v>31</v>
      </c>
      <c r="D64" s="119" t="s">
        <v>2716</v>
      </c>
      <c r="E64" s="143">
        <v>38019</v>
      </c>
      <c r="F64" s="143">
        <v>38352</v>
      </c>
      <c r="G64" s="158">
        <f t="shared" si="3"/>
        <v>11.1</v>
      </c>
      <c r="H64" s="120" t="s">
        <v>2718</v>
      </c>
      <c r="I64" s="63" t="s">
        <v>1156</v>
      </c>
      <c r="J64" s="63" t="s">
        <v>188</v>
      </c>
      <c r="K64" s="66">
        <v>112069591</v>
      </c>
      <c r="L64" s="65" t="s">
        <v>1148</v>
      </c>
      <c r="M64" s="67"/>
      <c r="N64" s="65" t="s">
        <v>27</v>
      </c>
      <c r="O64" s="65" t="s">
        <v>26</v>
      </c>
      <c r="P64" s="79"/>
    </row>
    <row r="65" spans="1:16" s="7" customFormat="1" ht="24.75" customHeight="1" outlineLevel="1" x14ac:dyDescent="0.25">
      <c r="A65" s="142">
        <v>18</v>
      </c>
      <c r="B65" s="120" t="s">
        <v>2665</v>
      </c>
      <c r="C65" s="65" t="s">
        <v>31</v>
      </c>
      <c r="D65" s="119" t="s">
        <v>2720</v>
      </c>
      <c r="E65" s="143">
        <v>37721</v>
      </c>
      <c r="F65" s="143">
        <v>38017</v>
      </c>
      <c r="G65" s="158">
        <f t="shared" si="3"/>
        <v>9.8666666666666671</v>
      </c>
      <c r="H65" s="120" t="s">
        <v>2724</v>
      </c>
      <c r="I65" s="63" t="s">
        <v>1156</v>
      </c>
      <c r="J65" s="63" t="s">
        <v>188</v>
      </c>
      <c r="K65" s="66">
        <v>88971976</v>
      </c>
      <c r="L65" s="65" t="s">
        <v>1148</v>
      </c>
      <c r="M65" s="67"/>
      <c r="N65" s="65" t="s">
        <v>27</v>
      </c>
      <c r="O65" s="65" t="s">
        <v>26</v>
      </c>
      <c r="P65" s="79"/>
    </row>
    <row r="66" spans="1:16" s="7" customFormat="1" ht="24.75" customHeight="1" outlineLevel="1" x14ac:dyDescent="0.25">
      <c r="A66" s="142">
        <v>19</v>
      </c>
      <c r="B66" s="120" t="s">
        <v>2665</v>
      </c>
      <c r="C66" s="65" t="s">
        <v>31</v>
      </c>
      <c r="D66" s="119" t="s">
        <v>2717</v>
      </c>
      <c r="E66" s="143">
        <v>37662</v>
      </c>
      <c r="F66" s="143">
        <v>37721</v>
      </c>
      <c r="G66" s="158">
        <f t="shared" si="3"/>
        <v>1.9666666666666666</v>
      </c>
      <c r="H66" s="120" t="s">
        <v>2719</v>
      </c>
      <c r="I66" s="63" t="s">
        <v>1156</v>
      </c>
      <c r="J66" s="63" t="s">
        <v>188</v>
      </c>
      <c r="K66" s="66">
        <v>19092483</v>
      </c>
      <c r="L66" s="65" t="s">
        <v>1148</v>
      </c>
      <c r="M66" s="67"/>
      <c r="N66" s="65" t="s">
        <v>27</v>
      </c>
      <c r="O66" s="65" t="s">
        <v>26</v>
      </c>
      <c r="P66" s="79"/>
    </row>
    <row r="67" spans="1:16" s="7" customFormat="1" ht="24.75" customHeight="1" outlineLevel="1" x14ac:dyDescent="0.25">
      <c r="A67" s="142">
        <v>20</v>
      </c>
      <c r="B67" s="120" t="s">
        <v>2665</v>
      </c>
      <c r="C67" s="65" t="s">
        <v>31</v>
      </c>
      <c r="D67" s="63" t="s">
        <v>2721</v>
      </c>
      <c r="E67" s="143">
        <v>37287</v>
      </c>
      <c r="F67" s="143">
        <v>37652</v>
      </c>
      <c r="G67" s="158">
        <f t="shared" si="3"/>
        <v>12.166666666666666</v>
      </c>
      <c r="H67" s="120" t="s">
        <v>2719</v>
      </c>
      <c r="I67" s="63" t="s">
        <v>1156</v>
      </c>
      <c r="J67" s="63" t="s">
        <v>188</v>
      </c>
      <c r="K67" s="66">
        <v>117614537</v>
      </c>
      <c r="L67" s="65" t="s">
        <v>1148</v>
      </c>
      <c r="M67" s="67"/>
      <c r="N67" s="65" t="s">
        <v>27</v>
      </c>
      <c r="O67" s="65" t="s">
        <v>26</v>
      </c>
      <c r="P67" s="79"/>
    </row>
    <row r="68" spans="1:16" s="7" customFormat="1" ht="24.75" customHeight="1" outlineLevel="1" x14ac:dyDescent="0.25">
      <c r="A68" s="142">
        <v>21</v>
      </c>
      <c r="B68" s="64" t="s">
        <v>2665</v>
      </c>
      <c r="C68" s="65" t="s">
        <v>31</v>
      </c>
      <c r="D68" s="63" t="s">
        <v>2722</v>
      </c>
      <c r="E68" s="143">
        <v>35444</v>
      </c>
      <c r="F68" s="143">
        <v>35795</v>
      </c>
      <c r="G68" s="158">
        <f t="shared" si="3"/>
        <v>11.7</v>
      </c>
      <c r="H68" s="120" t="s">
        <v>2723</v>
      </c>
      <c r="I68" s="63" t="s">
        <v>1156</v>
      </c>
      <c r="J68" s="63" t="s">
        <v>188</v>
      </c>
      <c r="K68" s="66">
        <v>60724850</v>
      </c>
      <c r="L68" s="65" t="s">
        <v>1148</v>
      </c>
      <c r="M68" s="67"/>
      <c r="N68" s="65" t="s">
        <v>27</v>
      </c>
      <c r="O68" s="65" t="s">
        <v>26</v>
      </c>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2678</v>
      </c>
      <c r="E114" s="143">
        <v>43879</v>
      </c>
      <c r="F114" s="143">
        <v>44196</v>
      </c>
      <c r="G114" s="158">
        <f>IF(AND(E114&lt;&gt;"",F114&lt;&gt;""),((F114-E114)/30),"")</f>
        <v>10.566666666666666</v>
      </c>
      <c r="H114" s="120" t="s">
        <v>2679</v>
      </c>
      <c r="I114" s="119" t="s">
        <v>1156</v>
      </c>
      <c r="J114" s="119" t="s">
        <v>188</v>
      </c>
      <c r="K114" s="121">
        <v>460280331</v>
      </c>
      <c r="L114" s="100" t="e">
        <f>+IF(AND(K114&gt;0,O114="Ejecución"),(K114/877802)*Tabla28[[#This Row],[% participación]],IF(AND(K114&gt;0,O114&lt;&gt;"Ejecución"),"-",""))</f>
        <v>#VALUE!</v>
      </c>
      <c r="M114" s="122" t="s">
        <v>1148</v>
      </c>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1148</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c r="G179" s="163" t="str">
        <f>IF(F179&gt;0,SUM(E179+F179),"")</f>
        <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0.02</v>
      </c>
      <c r="K185" s="234" t="s">
        <v>2628</v>
      </c>
      <c r="L185" s="234"/>
      <c r="M185" s="94">
        <f>+J185*(SUM(K20:K35))</f>
        <v>9296981.2000000011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33407</v>
      </c>
      <c r="D193" s="5"/>
      <c r="E193" s="124">
        <v>596</v>
      </c>
      <c r="F193" s="5"/>
      <c r="G193" s="5"/>
      <c r="H193" s="145" t="s">
        <v>2689</v>
      </c>
      <c r="J193" s="5"/>
      <c r="K193" s="125">
        <v>35444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2690</v>
      </c>
      <c r="J211" s="27" t="s">
        <v>2622</v>
      </c>
      <c r="K211" s="146" t="s">
        <v>2692</v>
      </c>
      <c r="L211" s="21"/>
      <c r="M211" s="21"/>
      <c r="N211" s="21"/>
      <c r="O211" s="8"/>
    </row>
    <row r="212" spans="1:15" x14ac:dyDescent="0.25">
      <c r="A212" s="9"/>
      <c r="B212" s="27" t="s">
        <v>2619</v>
      </c>
      <c r="C212" s="145" t="s">
        <v>2689</v>
      </c>
      <c r="D212" s="21"/>
      <c r="G212" s="27" t="s">
        <v>2621</v>
      </c>
      <c r="H212" s="146" t="s">
        <v>2691</v>
      </c>
      <c r="J212" s="27" t="s">
        <v>2623</v>
      </c>
      <c r="K212" s="145"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ECS</cp:lastModifiedBy>
  <cp:lastPrinted>2020-12-29T18:51:42Z</cp:lastPrinted>
  <dcterms:created xsi:type="dcterms:W3CDTF">2020-10-14T21:57:42Z</dcterms:created>
  <dcterms:modified xsi:type="dcterms:W3CDTF">2020-12-29T18:51:49Z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