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san jacinto\san jacinto\CARTAG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<sst xmlns="http://schemas.openxmlformats.org/spreadsheetml/2006/main" count="3130" uniqueCount="2709">
  <si>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</si>
  <si>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</si>
  <si>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</si>
  <si>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</si>
  <si>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</si>
  <si>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</si>
  <si>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</si>
  <si>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</si>
  <si>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</si>
  <si>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</si>
  <si>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</si>
  <si>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</si>
  <si>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</si>
  <si>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</si>
  <si>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</si>
  <si>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</si>
  <si>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</si>
  <si>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</si>
  <si>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</si>
  <si>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</si>
  <si>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</si>
  <si>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</si>
  <si>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</si>
  <si>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</si>
  <si>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</si>
  <si>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</si>
  <si>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</si>
  <si>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</si>
  <si>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</si>
  <si>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</si>
  <si>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</si>
  <si>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</si>
  <si>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</si>
  <si>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</si>
  <si>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</si>
  <si>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</si>
  <si>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</si>
  <si>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</si>
  <si>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</si>
  <si>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</si>
  <si>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</si>
  <si>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</si>
  <si>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</si>
  <si>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</si>
  <si>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</si>
  <si>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</si>
  <si>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</si>
  <si>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</si>
  <si>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</si>
  <si>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</si>
  <si>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</si>
  <si>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</si>
  <si>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</si>
  <si>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</si>
  <si>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</si>
  <si>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</si>
  <si>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</si>
  <si>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</si>
  <si>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</si>
  <si>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</si>
  <si>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</si>
  <si>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</si>
  <si>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</si>
  <si>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</si>
  <si>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</si>
  <si>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</si>
  <si>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</si>
  <si>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</si>
  <si>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</si>
  <si>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</si>
  <si>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</si>
  <si>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</si>
  <si>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</si>
  <si>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</si>
  <si>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</si>
  <si>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</si>
  <si>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</si>
  <si>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</si>
  <si>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</si>
  <si>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</si>
  <si>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</si>
  <si>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</si>
  <si>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</si>
  <si>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</si>
  <si>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</si>
  <si>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</si>
  <si>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</si>
  <si>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</si>
  <si>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</si>
  <si>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</si>
  <si>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</si>
  <si>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</si>
  <si>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</si>
  <si>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</si>
  <si>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</si>
  <si>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</si>
  <si>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</si>
  <si>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</si>
  <si>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</si>
  <si>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</si>
  <si>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</si>
  <si>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</si>
  <si>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</si>
  <si>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</si>
  <si>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</si>
  <si>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</si>
  <si>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</si>
  <si>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</si>
  <si>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</si>
  <si>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</si>
  <si>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</si>
  <si>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</si>
  <si>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</si>
  <si>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</si>
  <si>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</si>
  <si>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</si>
  <si>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</si>
  <si>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</si>
  <si>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</si>
  <si>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</si>
  <si>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</si>
  <si>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</si>
  <si>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</si>
  <si>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</si>
  <si>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</si>
  <si>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</si>
  <si>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</si>
  <si>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</si>
  <si>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</si>
  <si>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</si>
  <si>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</si>
  <si>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</si>
  <si>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</si>
  <si>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</si>
  <si>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</si>
  <si>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</si>
  <si>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</si>
  <si>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</si>
  <si>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</si>
  <si>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</si>
  <si>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</si>
  <si>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</si>
  <si>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</si>
  <si>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</si>
  <si>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</si>
  <si>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</si>
  <si>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</si>
  <si>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</si>
  <si>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</si>
  <si>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</si>
  <si>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</si>
  <si>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</si>
  <si>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</si>
  <si>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</si>
  <si>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</si>
  <si>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</si>
  <si>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</si>
  <si>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</si>
  <si>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</si>
  <si>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</si>
  <si>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</si>
  <si>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</si>
  <si>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</si>
  <si>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</si>
  <si>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</si>
  <si>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</si>
  <si>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</si>
  <si>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</si>
  <si>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</si>
  <si>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</si>
  <si>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</si>
  <si>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</si>
  <si>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</si>
  <si>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</si>
  <si>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</si>
  <si>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</si>
  <si>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</si>
  <si>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</si>
  <si>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</si>
  <si>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</si>
  <si>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</si>
  <si>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</si>
  <si>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</si>
  <si>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</si>
  <si>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</si>
  <si>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</si>
  <si>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</si>
  <si>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</si>
  <si>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</si>
  <si>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</si>
  <si>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</si>
  <si>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</si>
  <si>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</si>
  <si>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</si>
  <si>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</si>
  <si>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</si>
  <si>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</si>
  <si>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</si>
  <si>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</si>
  <si>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</si>
  <si>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</si>
  <si>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</si>
  <si>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</si>
  <si>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</si>
  <si>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</si>
  <si>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</si>
  <si>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</si>
  <si>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</si>
  <si>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</si>
  <si>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</si>
  <si>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</si>
  <si>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</si>
  <si>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</si>
  <si>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</si>
  <si>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</si>
  <si>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</si>
  <si>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</si>
  <si>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</si>
  <si>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</si>
  <si>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</si>
  <si>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</si>
  <si>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</si>
  <si>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</si>
  <si>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</si>
  <si>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</si>
  <si>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</si>
  <si>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</si>
  <si>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</si>
  <si>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</si>
  <si>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</si>
  <si>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</si>
  <si>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</si>
  <si>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</si>
  <si>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</si>
  <si>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</si>
  <si>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</si>
  <si>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</si>
  <si>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</si>
  <si>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</si>
  <si>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</si>
  <si>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</si>
  <si>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</si>
  <si>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</si>
  <si>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</si>
  <si>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</si>
  <si>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</si>
  <si>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</si>
  <si>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</si>
  <si>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</si>
  <si>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</si>
  <si>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</si>
  <si>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</si>
  <si>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</si>
  <si>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</si>
  <si>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</si>
  <si>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</si>
  <si>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</si>
  <si>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</si>
  <si>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</si>
  <si>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</si>
  <si>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</si>
  <si>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</si>
  <si>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</si>
  <si>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</si>
  <si>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</si>
  <si>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</si>
  <si>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</si>
  <si>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</si>
  <si>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</si>
  <si>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</si>
  <si>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</si>
  <si>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</si>
  <si>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</si>
  <si>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</si>
  <si>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</si>
  <si>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</si>
  <si>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</si>
  <si>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</si>
  <si>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</si>
  <si>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</si>
  <si>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</si>
  <si>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</si>
  <si>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</si>
  <si>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</si>
  <si>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</si>
  <si>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</si>
  <si>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</si>
  <si>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</si>
  <si>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</si>
  <si>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</si>
  <si>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</si>
  <si>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</si>
  <si>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</si>
  <si>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</si>
  <si>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</si>
  <si>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</si>
  <si>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</si>
  <si>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</si>
  <si>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</si>
  <si>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</si>
  <si>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</si>
  <si>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</si>
  <si>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</si>
  <si>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</si>
  <si>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</si>
  <si>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</si>
  <si>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</si>
  <si>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</si>
  <si>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</si>
  <si>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</si>
  <si>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</si>
  <si>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</si>
  <si>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</si>
  <si>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</si>
  <si>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</si>
  <si>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</si>
  <si>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</si>
  <si>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</si>
  <si>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</si>
  <si>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</si>
  <si>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</si>
  <si>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</si>
  <si>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</si>
  <si>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</si>
  <si>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</si>
  <si>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</si>
  <si>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</si>
  <si>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</si>
  <si>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</si>
  <si>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</si>
  <si>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</si>
  <si>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</si>
  <si>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</si>
  <si>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</si>
  <si>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</si>
  <si>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</si>
  <si>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</si>
  <si>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</si>
  <si>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</si>
  <si>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</si>
  <si>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</si>
  <si>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</si>
  <si>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</si>
  <si>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</si>
  <si>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</si>
  <si>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</si>
  <si>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</si>
  <si>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</si>
  <si>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</si>
  <si>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</si>
  <si>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</si>
  <si>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</si>
  <si>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</si>
  <si>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</si>
  <si>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</si>
  <si>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</si>
  <si>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</si>
  <si>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</si>
  <si>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</si>
  <si>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</si>
  <si>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</si>
  <si>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</si>
  <si>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</si>
  <si>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</si>
  <si>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</si>
  <si>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</si>
  <si>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</si>
  <si>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</si>
  <si>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</si>
  <si>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</si>
  <si>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</si>
  <si>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</si>
  <si>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</si>
  <si>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</si>
  <si>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</si>
  <si>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</si>
  <si>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</si>
  <si>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</si>
  <si>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</si>
  <si>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</si>
  <si>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</si>
  <si>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</si>
  <si>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</si>
  <si>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</si>
  <si>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</si>
  <si>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</si>
  <si>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</si>
  <si>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</si>
  <si>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</si>
  <si>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</si>
  <si>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</si>
  <si>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</si>
  <si>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</si>
  <si>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</si>
  <si>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</si>
  <si>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</si>
  <si>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</si>
  <si>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</si>
  <si>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</si>
  <si>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</si>
  <si>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</si>
  <si>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</si>
  <si>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</si>
  <si>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</si>
  <si>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</si>
  <si>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</si>
  <si>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</si>
  <si>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</si>
  <si>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</si>
  <si>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</si>
  <si>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</si>
  <si>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</si>
  <si>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</si>
  <si>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</si>
  <si>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</si>
  <si>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</si>
  <si>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</si>
  <si>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</si>
  <si>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</si>
  <si>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</si>
  <si>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</si>
  <si>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</si>
  <si>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</si>
  <si>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</si>
  <si>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</si>
  <si>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</si>
  <si>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</si>
  <si>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</si>
  <si>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</si>
  <si>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</si>
  <si>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</si>
  <si>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</si>
  <si>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</si>
  <si>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</si>
  <si>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</si>
  <si>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</si>
  <si>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</si>
  <si>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</si>
  <si>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</si>
  <si>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</si>
  <si>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</si>
  <si>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</si>
  <si>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</si>
  <si>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</si>
  <si>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</si>
  <si>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</si>
  <si>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</si>
  <si>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</si>
  <si>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</si>
  <si>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</si>
  <si>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</si>
  <si>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</si>
  <si>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</si>
  <si>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</si>
  <si>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</si>
  <si>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</si>
  <si>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</si>
  <si>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</si>
  <si>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</si>
  <si>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</si>
  <si>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</si>
  <si>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</si>
  <si>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</si>
  <si>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</si>
  <si>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</si>
  <si>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</si>
  <si>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</si>
  <si>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</si>
  <si>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</si>
  <si>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</si>
  <si>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</si>
  <si>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</si>
  <si>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</si>
  <si>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</si>
  <si>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</si>
  <si>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</si>
  <si>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</si>
  <si>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</si>
  <si>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</si>
  <si>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</si>
  <si>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</si>
  <si>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</si>
  <si>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</si>
  <si>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</si>
  <si>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</si>
  <si>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</si>
  <si>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</si>
  <si>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</si>
  <si>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</si>
  <si>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</si>
  <si>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</si>
  <si>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</si>
  <si>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</si>
  <si>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</si>
  <si>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</si>
  <si>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</si>
  <si>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</si>
  <si>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</si>
  <si>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</si>
  <si>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</si>
  <si>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</si>
  <si>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</si>
  <si>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</si>
  <si>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</si>
  <si>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</si>
  <si>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</si>
  <si>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</si>
  <si>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</si>
  <si>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</si>
  <si>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</si>
  <si>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</si>
  <si>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</si>
  <si>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</si>
  <si>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</si>
  <si>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</si>
  <si>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</si>
  <si>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</si>
  <si>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</si>
  <si>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</si>
  <si>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</si>
  <si>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</si>
  <si>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</si>
  <si>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</si>
  <si>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</si>
  <si>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</si>
  <si>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</si>
  <si>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</si>
  <si>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</si>
  <si>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</si>
  <si>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</si>
  <si>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</si>
  <si>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</si>
  <si>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</si>
  <si>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</si>
  <si>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</si>
  <si>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</si>
  <si>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</si>
  <si>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</si>
  <si>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</si>
  <si>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</si>
  <si>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</si>
  <si>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</si>
  <si>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</si>
  <si>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</si>
  <si>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</si>
  <si>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</si>
  <si>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</si>
  <si>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</si>
  <si>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</si>
  <si>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</si>
  <si>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</si>
  <si>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</si>
  <si>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</si>
  <si>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</si>
  <si>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</si>
  <si>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</si>
  <si>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</si>
  <si>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</si>
  <si>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</si>
  <si>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</si>
  <si>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</si>
  <si>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</si>
  <si>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</si>
  <si>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</si>
  <si>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</si>
  <si>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</si>
  <si>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</si>
  <si>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</si>
  <si>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</si>
  <si>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</si>
  <si>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</si>
  <si>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</si>
  <si>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</si>
  <si>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</si>
  <si>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</si>
  <si>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</si>
  <si>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</si>
  <si>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</si>
  <si>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</si>
  <si>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</si>
  <si>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</si>
  <si>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</si>
  <si>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</si>
  <si>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</si>
  <si>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</si>
  <si>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</si>
  <si>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</si>
  <si>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</si>
  <si>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</si>
  <si>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</si>
  <si>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</si>
  <si>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</si>
  <si>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</si>
  <si>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</si>
  <si>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</si>
  <si>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</si>
  <si>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</si>
  <si>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</si>
  <si>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</si>
  <si>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</si>
  <si>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</si>
  <si>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</si>
  <si>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</si>
  <si>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</si>
  <si>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</si>
  <si>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</si>
  <si>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</si>
  <si>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</si>
  <si>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</si>
  <si>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</si>
  <si>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</si>
  <si>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</si>
  <si>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</si>
  <si>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</si>
  <si>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</si>
  <si>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</si>
  <si>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</si>
  <si>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</si>
  <si>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</si>
  <si>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</si>
  <si>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</si>
  <si>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</si>
  <si>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</si>
  <si>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</si>
  <si>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</si>
  <si>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</si>
  <si>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</si>
  <si>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</si>
  <si>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</si>
  <si>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</si>
  <si>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</si>
  <si>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</si>
  <si>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</si>
  <si>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</si>
  <si>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</si>
  <si>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</si>
  <si>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</si>
  <si>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</si>
  <si>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</si>
  <si>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</si>
  <si>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</si>
  <si>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</si>
  <si>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</si>
  <si>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</si>
  <si>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</si>
  <si>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</si>
  <si>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</si>
  <si>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</si>
  <si>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</si>
  <si>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</si>
  <si>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</si>
  <si>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</si>
  <si>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</si>
  <si>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</si>
  <si>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</si>
  <si>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</si>
  <si>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</si>
  <si>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</si>
  <si>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</si>
  <si>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</si>
  <si>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</si>
  <si>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</si>
  <si>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</si>
  <si>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</si>
  <si>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</si>
  <si>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</si>
  <si>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</si>
  <si>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</si>
  <si>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</si>
  <si>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</si>
  <si>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</si>
  <si>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</si>
  <si>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</si>
  <si>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</si>
  <si>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</si>
  <si>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</si>
  <si>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</si>
  <si>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</si>
  <si>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</si>
  <si>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</si>
  <si>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</si>
  <si>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</si>
  <si>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</si>
  <si>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</si>
  <si>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</si>
  <si>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</si>
  <si>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</si>
  <si>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</si>
  <si>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</si>
  <si>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</si>
  <si>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</si>
  <si>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</si>
  <si>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</si>
  <si>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</si>
  <si>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</si>
  <si>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</si>
  <si>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</si>
  <si>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</si>
  <si>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</si>
  <si>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</si>
  <si>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</si>
  <si>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</si>
  <si>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</si>
  <si>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</si>
  <si>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</si>
  <si>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</si>
  <si>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</si>
  <si>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</si>
  <si>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</si>
  <si>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</si>
  <si>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</si>
  <si>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</si>
  <si>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</si>
  <si>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</si>
  <si>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</si>
  <si>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</si>
  <si>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</si>
  <si>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</si>
  <si>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</si>
  <si>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</si>
  <si>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</si>
  <si>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</si>
  <si>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</si>
  <si>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</si>
  <si>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</si>
  <si>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</si>
  <si>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</si>
  <si>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</si>
  <si>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</si>
  <si>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</si>
  <si>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</si>
  <si>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</si>
  <si>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</si>
  <si>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</si>
  <si>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</si>
  <si>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</si>
  <si>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</si>
  <si>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</si>
  <si>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</si>
  <si>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</si>
  <si>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</si>
  <si>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</si>
  <si>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</si>
  <si>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</si>
  <si>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</si>
  <si>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</si>
  <si>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</si>
  <si>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</si>
  <si>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</si>
  <si>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</si>
  <si>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</si>
  <si>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</si>
  <si>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</si>
  <si>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</si>
  <si>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</si>
  <si>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</si>
  <si>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</si>
  <si>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</si>
  <si>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</si>
  <si>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</si>
  <si>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</si>
  <si>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</si>
  <si>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</si>
  <si>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</si>
  <si>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</si>
  <si>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</si>
  <si>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</si>
  <si>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</si>
  <si>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</si>
  <si>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</si>
  <si>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</si>
  <si>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</si>
  <si>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</si>
  <si>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</si>
  <si>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</si>
  <si>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</si>
  <si>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</si>
  <si>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</si>
  <si>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</si>
  <si>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</si>
  <si>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</si>
  <si>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</si>
  <si>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</si>
  <si>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</si>
  <si>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</si>
  <si>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</si>
  <si>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</si>
  <si>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</si>
  <si>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</si>
  <si>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</si>
  <si>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</si>
  <si>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</si>
  <si>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</si>
  <si>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</si>
  <si>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</si>
  <si>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</si>
  <si>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</si>
  <si>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</si>
  <si>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</si>
  <si>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</si>
  <si>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</si>
  <si>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</si>
  <si>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</si>
  <si>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</si>
  <si>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</si>
  <si>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</si>
  <si>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</si>
  <si>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</si>
  <si>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</si>
  <si>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</si>
  <si>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</si>
  <si>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</si>
  <si>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</si>
  <si>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</si>
  <si>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</si>
  <si>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</si>
  <si>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</si>
  <si>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</si>
  <si>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</si>
  <si>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</si>
  <si>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</si>
  <si>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</si>
  <si>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</si>
  <si>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</si>
  <si>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</si>
  <si>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</si>
  <si>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</si>
  <si>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</si>
  <si>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</si>
  <si>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</si>
  <si>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</si>
  <si>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</si>
  <si>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</si>
  <si>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</si>
  <si>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</si>
  <si>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</si>
  <si>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</si>
  <si>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</si>
  <si>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</si>
  <si>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</si>
  <si>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</si>
  <si>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</si>
  <si>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</si>
  <si>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</si>
  <si>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</si>
  <si>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</si>
  <si>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</si>
  <si>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</si>
  <si>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</si>
  <si>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</si>
  <si>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</si>
  <si>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</si>
  <si>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</si>
  <si>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</si>
  <si>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</si>
  <si>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</si>
  <si>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</si>
  <si>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</si>
  <si>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</si>
  <si>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</si>
  <si>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</si>
  <si>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</si>
  <si>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</si>
  <si>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</si>
  <si>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</si>
  <si>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</si>
  <si>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</si>
  <si>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</si>
  <si>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</si>
  <si>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</si>
  <si>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</si>
  <si>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</si>
  <si>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</si>
  <si>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</si>
  <si>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</si>
  <si>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</si>
  <si>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</si>
  <si>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</si>
  <si>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</si>
  <si>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</si>
  <si>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</si>
  <si>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</si>
  <si>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</si>
  <si>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</si>
  <si>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</si>
  <si>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</si>
  <si>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</si>
  <si>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</si>
  <si>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</si>
  <si>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</si>
  <si>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</si>
  <si>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</si>
  <si>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</si>
  <si>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</si>
  <si>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</si>
  <si>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</si>
  <si>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</si>
  <si>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</si>
  <si>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</si>
  <si>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</si>
  <si>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</si>
  <si>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</si>
  <si>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</si>
  <si>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</si>
  <si>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</si>
  <si>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</si>
  <si>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</si>
  <si>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</si>
  <si>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</si>
  <si>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</si>
  <si>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</si>
  <si>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</si>
  <si>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</si>
  <si>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</si>
  <si>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</si>
  <si>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</si>
  <si>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</si>
  <si>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</si>
  <si>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</si>
  <si>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</si>
  <si>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</si>
  <si>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</si>
  <si>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</si>
  <si>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</si>
  <si>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</si>
  <si>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</si>
  <si>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</si>
  <si>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</si>
  <si>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</si>
  <si>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</si>
  <si>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</si>
  <si>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</si>
  <si>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</si>
  <si>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</si>
  <si>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</si>
  <si>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</si>
  <si>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</si>
  <si>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</si>
  <si>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</si>
  <si>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</si>
  <si>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</si>
  <si>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</si>
  <si>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</si>
  <si>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</si>
  <si>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</si>
  <si>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</si>
  <si>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</si>
  <si>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</si>
  <si>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</si>
  <si>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</si>
  <si>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</si>
  <si>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</si>
  <si>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</si>
  <si>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</si>
  <si>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</si>
  <si>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</si>
  <si>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</si>
  <si>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</si>
  <si>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</si>
  <si>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</si>
  <si>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</si>
  <si>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</si>
  <si>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</si>
  <si>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</si>
  <si>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</si>
  <si>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</si>
  <si>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</si>
  <si>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</si>
  <si>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</si>
  <si>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</si>
  <si>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</si>
  <si>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</si>
  <si>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</si>
  <si>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</si>
  <si>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</si>
  <si>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</si>
  <si>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</si>
  <si>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</si>
  <si>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</si>
  <si>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</si>
  <si>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</si>
  <si>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</si>
  <si>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</si>
  <si>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</si>
  <si>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</si>
  <si>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</si>
  <si>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</si>
  <si>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</si>
  <si>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</si>
  <si>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</si>
  <si>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</si>
  <si>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</si>
  <si>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</si>
  <si>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</si>
  <si>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</si>
  <si>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</si>
  <si>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</si>
  <si>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</si>
  <si>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</si>
  <si>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</si>
  <si>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</si>
  <si>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</si>
  <si>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</si>
  <si>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</si>
  <si>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</si>
  <si>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</si>
  <si>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</si>
  <si>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</si>
  <si>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</si>
  <si>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</si>
  <si>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</si>
  <si>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</si>
  <si>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</si>
  <si>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</si>
  <si>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</si>
  <si>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</si>
  <si>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</si>
  <si>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</si>
  <si>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</si>
  <si>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</si>
  <si>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</si>
  <si>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</si>
  <si>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</si>
  <si>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</si>
  <si>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</si>
  <si>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</si>
  <si>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</si>
  <si>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</si>
  <si>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</si>
  <si>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</si>
  <si>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</si>
  <si>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</si>
  <si>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</si>
  <si>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</si>
  <si>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</si>
  <si>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</si>
  <si>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</si>
  <si>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</si>
  <si>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</si>
  <si>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</si>
  <si>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</si>
  <si>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</si>
  <si>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</si>
  <si>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</si>
  <si>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</si>
  <si>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</si>
  <si>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</si>
  <si>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</si>
  <si>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</si>
  <si>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</si>
  <si>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</si>
  <si>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</si>
  <si>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</si>
  <si>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</si>
  <si>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</si>
  <si>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</si>
  <si>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</si>
  <si>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</si>
  <si>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</si>
  <si>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</si>
  <si>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</si>
  <si>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</si>
  <si>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</si>
  <si>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</si>
  <si>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</si>
  <si>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</si>
  <si>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</si>
  <si>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</si>
  <si>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</si>
  <si>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</si>
  <si>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</si>
  <si>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</si>
  <si>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</si>
  <si>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</si>
  <si>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</si>
  <si>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</si>
  <si>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</si>
  <si>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</si>
  <si>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</si>
  <si>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</si>
  <si>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</si>
  <si>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</si>
  <si>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</si>
  <si>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</si>
  <si>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</si>
  <si>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</si>
  <si>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</si>
  <si>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</si>
  <si>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</si>
  <si>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</si>
  <si>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</si>
  <si>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</si>
  <si>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</si>
  <si>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</si>
  <si>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</si>
  <si>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</si>
  <si>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</si>
  <si>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</si>
  <si>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</si>
  <si>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</si>
  <si>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</si>
  <si>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</si>
  <si>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</si>
  <si>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</si>
  <si>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</si>
  <si>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</si>
  <si>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</si>
  <si>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</si>
  <si>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</si>
  <si>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</si>
  <si>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</si>
  <si>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</si>
  <si>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</si>
  <si>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</si>
  <si>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</si>
  <si>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</si>
  <si>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</si>
  <si>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</si>
  <si>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</si>
  <si>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</si>
  <si>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</si>
  <si>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</si>
  <si>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</si>
  <si>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</si>
  <si>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</si>
  <si>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</si>
  <si>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</si>
  <si>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</si>
  <si>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</si>
  <si>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</si>
  <si>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</si>
  <si>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</si>
  <si>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</si>
  <si>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</si>
  <si>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</si>
  <si>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</si>
  <si>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</si>
  <si>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</si>
  <si>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</si>
  <si>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</si>
  <si>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</si>
  <si>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</si>
  <si>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</si>
  <si>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</si>
  <si>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</si>
  <si>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</si>
  <si>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</si>
  <si>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</si>
  <si>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</si>
  <si>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</si>
  <si>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</si>
  <si>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</si>
  <si>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</si>
  <si>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</si>
  <si>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</si>
  <si>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</si>
  <si>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</si>
  <si>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</si>
  <si>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</si>
  <si>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</si>
  <si>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</si>
  <si>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</si>
  <si>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</si>
  <si>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</si>
  <si>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</si>
  <si>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</si>
  <si>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</si>
  <si>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</si>
  <si>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</si>
  <si>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</si>
  <si>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</si>
  <si>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</si>
  <si>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</si>
  <si>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</si>
  <si>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</si>
  <si>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</si>
  <si>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</si>
  <si>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</si>
  <si>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</si>
  <si>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</si>
  <si>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</si>
  <si>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</si>
  <si>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</si>
  <si>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</si>
  <si>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</si>
  <si>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</si>
  <si>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</si>
  <si>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</si>
  <si>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</si>
  <si>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</si>
  <si>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</si>
  <si>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</si>
  <si>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</si>
  <si>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</si>
  <si>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</si>
  <si>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</si>
  <si>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</si>
  <si>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</si>
  <si>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</si>
  <si>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</si>
  <si>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</si>
  <si>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</si>
  <si>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</si>
  <si>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</si>
  <si>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</si>
  <si>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</si>
  <si>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</si>
  <si>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</si>
  <si>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</si>
  <si>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</si>
  <si>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</si>
  <si>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</si>
  <si>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</si>
  <si>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</si>
  <si>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</si>
  <si>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</si>
  <si>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</si>
  <si>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</si>
  <si>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</si>
  <si>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</si>
  <si>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</si>
  <si>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</si>
  <si>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</si>
  <si>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</si>
  <si>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</si>
  <si>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</si>
  <si>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</si>
  <si>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</si>
  <si>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</si>
  <si>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</si>
  <si>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</si>
  <si>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</si>
  <si>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</si>
  <si>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</si>
  <si>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</si>
  <si>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</si>
  <si>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</si>
  <si>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</si>
  <si>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</si>
  <si>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</si>
  <si>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</si>
  <si>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</si>
  <si>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</si>
  <si>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</si>
  <si>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</si>
  <si>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</si>
  <si>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</si>
  <si>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</si>
  <si>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</si>
  <si>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</si>
  <si>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</si>
  <si>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</si>
  <si>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</si>
  <si>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</si>
  <si>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</si>
  <si>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</si>
  <si>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</si>
  <si>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</si>
  <si>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</si>
  <si>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</si>
  <si>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</si>
  <si>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</si>
  <si>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</si>
  <si>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</si>
  <si>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</si>
  <si>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</si>
  <si>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</si>
  <si>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</si>
  <si>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</si>
  <si>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</si>
  <si>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</si>
  <si>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</si>
  <si>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</si>
  <si>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</si>
  <si>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</si>
  <si>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</si>
  <si>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</si>
  <si>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</si>
  <si>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</si>
  <si>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</si>
  <si>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</si>
  <si>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</si>
  <si>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</si>
  <si>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</si>
  <si>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</si>
  <si>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</si>
  <si>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</si>
  <si>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</si>
  <si>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</si>
  <si>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</si>
  <si>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</si>
  <si>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</si>
  <si>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</si>
  <si>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</si>
  <si>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</si>
  <si>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</si>
  <si>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</si>
  <si>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</si>
  <si>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</si>
  <si>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</si>
  <si>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</si>
  <si>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</si>
  <si>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</si>
  <si>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</si>
  <si>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</si>
  <si>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</si>
  <si>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</si>
  <si>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</si>
  <si>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</si>
  <si>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</si>
  <si>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</si>
  <si>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</si>
  <si>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</si>
  <si>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</si>
  <si>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</si>
  <si>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</si>
  <si>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</si>
  <si>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</si>
  <si>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</si>
  <si>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</si>
  <si>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</si>
  <si>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</si>
  <si>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</si>
  <si>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</si>
  <si>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</si>
  <si>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</si>
  <si>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</si>
  <si>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</si>
  <si>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</si>
  <si>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</si>
  <si>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</si>
  <si>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</si>
  <si>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</si>
  <si>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</si>
  <si>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</si>
  <si>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</si>
  <si>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</si>
  <si>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</si>
  <si>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</si>
  <si>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</si>
  <si>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</si>
  <si>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</si>
  <si>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</si>
  <si>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</si>
  <si>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</si>
  <si>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</si>
  <si>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</si>
  <si>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</si>
  <si>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</si>
  <si>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</si>
  <si>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</si>
  <si>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</si>
  <si>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</si>
  <si>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</si>
  <si>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</si>
  <si>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</si>
  <si>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</si>
  <si>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</si>
  <si>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</si>
  <si>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</si>
  <si>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</si>
  <si>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</si>
  <si>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</si>
  <si>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</si>
  <si>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</si>
  <si>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</si>
  <si>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</si>
  <si>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</si>
  <si>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</si>
  <si>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</si>
  <si>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</si>
  <si>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</si>
  <si>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</si>
  <si>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</si>
  <si>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</si>
  <si>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</si>
  <si>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</si>
  <si>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</si>
  <si>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</si>
  <si>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</si>
  <si>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</si>
  <si>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</si>
  <si>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</si>
  <si>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</si>
  <si>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</si>
  <si>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</si>
  <si>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</si>
  <si>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</si>
  <si>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</si>
  <si>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</si>
  <si>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</si>
  <si>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</si>
  <si>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</si>
  <si>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</si>
  <si>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</si>
  <si>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</si>
  <si>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</si>
  <si>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</si>
  <si>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</si>
  <si>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</si>
  <si>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</si>
  <si>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</si>
  <si>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</si>
  <si>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</si>
  <si>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</si>
  <si>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</si>
  <si>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</si>
  <si>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</si>
  <si>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</si>
  <si>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</si>
  <si>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</si>
  <si>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</si>
  <si>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</si>
  <si>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</si>
  <si>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</si>
  <si>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</si>
  <si>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</si>
  <si>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</si>
  <si>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</si>
  <si>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</si>
  <si>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</si>
  <si>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</si>
  <si>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</si>
  <si>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</si>
  <si>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</si>
  <si>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</si>
  <si>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</si>
  <si>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</si>
  <si>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</si>
  <si>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</si>
  <si>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</si>
  <si>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</si>
  <si>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</si>
  <si>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</si>
  <si>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</si>
  <si>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</si>
  <si>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</si>
  <si>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</si>
  <si>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</si>
  <si>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</si>
  <si>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</si>
  <si>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</si>
  <si>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</si>
  <si>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</si>
  <si>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</si>
  <si>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</si>
  <si>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</si>
  <si>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</si>
  <si>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</si>
  <si>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</si>
  <si>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</si>
  <si>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</si>
  <si>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</si>
  <si>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</si>
  <si>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</si>
  <si>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</si>
  <si>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</si>
  <si>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</si>
  <si>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</si>
  <si>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</si>
  <si>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</si>
  <si>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</si>
  <si>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</si>
  <si>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</si>
  <si>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</si>
  <si>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</si>
  <si>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</si>
  <si>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</si>
  <si>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</si>
  <si>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</si>
  <si>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</si>
  <si>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</si>
  <si>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</si>
  <si>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</si>
  <si>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</si>
  <si>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</si>
  <si>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</si>
  <si>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</si>
  <si>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</si>
  <si>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</si>
  <si>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</si>
  <si>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</si>
  <si>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</si>
  <si>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</si>
  <si>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</si>
  <si>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</si>
  <si>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</si>
  <si>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</si>
  <si>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</si>
  <si>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</si>
  <si>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</si>
  <si>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</si>
  <si>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</si>
  <si>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</si>
  <si>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</si>
  <si>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</si>
  <si>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</si>
  <si>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</si>
  <si>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</si>
  <si>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</si>
  <si>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</si>
  <si>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</si>
  <si>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</si>
  <si>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</si>
  <si>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</si>
  <si>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</si>
  <si>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</si>
  <si>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</si>
  <si>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</si>
  <si>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</si>
  <si>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</si>
  <si>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</si>
  <si>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</si>
  <si>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</si>
  <si>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</si>
  <si>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</si>
  <si>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</si>
  <si>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</si>
  <si>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</si>
  <si>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</si>
  <si>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</si>
  <si>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</si>
  <si>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</si>
  <si>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</si>
  <si>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</si>
  <si>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</si>
  <si>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</si>
  <si>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</si>
  <si>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</si>
  <si>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</si>
  <si>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</si>
  <si>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</si>
  <si>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</si>
  <si>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</si>
  <si>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</si>
  <si>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</si>
  <si>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</si>
  <si>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</si>
  <si>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</si>
  <si>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</si>
  <si>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</si>
  <si>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</si>
  <si>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</si>
  <si>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</si>
  <si>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</si>
  <si>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</si>
  <si>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</si>
  <si>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</si>
  <si>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</si>
  <si>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</si>
  <si>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</si>
  <si>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</si>
  <si>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</si>
  <si>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</si>
  <si>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</si>
  <si>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</si>
  <si>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</si>
  <si>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</si>
  <si>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</si>
  <si>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</si>
  <si>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</si>
  <si>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</si>
  <si>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</si>
  <si>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</si>
  <si>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</si>
  <si>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</si>
  <si>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</si>
  <si>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</si>
  <si>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</si>
  <si>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</si>
  <si>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</si>
  <si>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</si>
  <si>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</si>
  <si>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</si>
  <si>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</si>
  <si>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</si>
  <si>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</si>
  <si>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</si>
  <si>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</si>
  <si>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</si>
  <si>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</si>
  <si>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</si>
  <si>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</si>
  <si>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</si>
  <si>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</si>
  <si>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</si>
  <si>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</si>
  <si>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</si>
  <si>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</si>
  <si>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</si>
  <si>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</si>
  <si>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</si>
  <si>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</si>
  <si>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</si>
  <si>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</si>
  <si>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</si>
  <si>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</si>
  <si>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</si>
  <si>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</si>
  <si>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</si>
  <si>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</si>
  <si>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</si>
  <si>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</si>
  <si>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</si>
  <si>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</si>
  <si>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</si>
  <si>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</si>
  <si>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</si>
  <si>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</si>
  <si>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</si>
  <si>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</si>
  <si>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</si>
  <si>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</si>
  <si>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</si>
  <si>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</si>
  <si>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</si>
  <si>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</si>
  <si>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</si>
  <si>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</si>
  <si>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</si>
  <si>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</si>
  <si>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</si>
  <si>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</si>
  <si>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</si>
  <si>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</si>
  <si>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</si>
  <si>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</si>
  <si>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</si>
  <si>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</si>
  <si>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</si>
  <si>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</si>
  <si>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</si>
  <si>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</si>
  <si>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</si>
  <si>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</si>
  <si>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</si>
  <si>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</si>
  <si>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</si>
  <si>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</si>
  <si>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</si>
  <si>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</si>
  <si>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</si>
  <si>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</si>
  <si>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</si>
  <si>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</si>
  <si>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</si>
  <si>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</si>
  <si>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</si>
  <si>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</si>
  <si>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</si>
  <si>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</si>
  <si>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</si>
  <si>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</si>
  <si>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</si>
  <si>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</si>
  <si>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</si>
  <si>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</si>
  <si>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</si>
  <si>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</si>
  <si>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</si>
  <si>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</si>
  <si>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</si>
  <si>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</si>
  <si>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</si>
  <si>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</si>
  <si>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</si>
  <si>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</si>
  <si>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</si>
  <si>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</si>
  <si>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</si>
  <si>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</si>
  <si>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</si>
  <si>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</si>
  <si>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</si>
  <si>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</si>
  <si>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</si>
  <si>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</si>
  <si>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</si>
  <si>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</si>
  <si>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</si>
  <si>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</si>
  <si>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</si>
  <si>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</si>
  <si>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</si>
  <si>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</si>
  <si>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</si>
  <si>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</si>
  <si>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</si>
  <si>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</si>
  <si>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</si>
  <si>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</si>
  <si>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</si>
  <si>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</si>
  <si>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</si>
  <si>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</si>
  <si>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</si>
  <si>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</si>
  <si>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</si>
  <si>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</si>
  <si>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</si>
  <si>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</si>
  <si>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</si>
  <si>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</si>
  <si>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</si>
  <si>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</si>
  <si>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</si>
  <si>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</si>
  <si>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</si>
  <si>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</si>
  <si>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</si>
  <si>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</si>
  <si>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</si>
  <si>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</si>
  <si>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</si>
  <si>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</si>
  <si>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</si>
  <si>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</si>
  <si>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</si>
  <si>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</si>
  <si>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</si>
  <si>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</si>
  <si>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</si>
  <si>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</si>
  <si>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</si>
  <si>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</si>
  <si>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</si>
  <si>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</si>
  <si>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</si>
  <si>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</si>
  <si>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</si>
  <si>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</si>
  <si>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</si>
  <si>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</si>
  <si>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</si>
  <si>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</si>
  <si>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</si>
  <si>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</si>
  <si>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</si>
  <si>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</si>
  <si>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</si>
  <si>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</si>
  <si>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</si>
  <si>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</si>
  <si>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</si>
  <si>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</si>
  <si>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</si>
  <si>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</si>
  <si>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</si>
  <si>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</si>
  <si>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</si>
  <si>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</si>
  <si>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</si>
  <si>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</si>
  <si>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</si>
  <si>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</si>
  <si>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</si>
  <si>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</si>
  <si>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</si>
  <si>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</si>
  <si>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</si>
  <si>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</si>
  <si>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</si>
  <si>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</si>
  <si>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</si>
  <si>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</si>
  <si>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</si>
  <si>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</si>
  <si>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</si>
  <si>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</si>
  <si>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</si>
  <si>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</si>
  <si>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</si>
  <si>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</si>
  <si>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</si>
  <si>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</si>
  <si>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</si>
  <si>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</si>
  <si>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</si>
  <si>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</si>
  <si>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</si>
  <si>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</si>
  <si>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</si>
  <si>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</si>
  <si>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</si>
  <si>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</si>
  <si>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</si>
  <si>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</si>
  <si>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</si>
  <si>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</si>
  <si>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</si>
  <si>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</si>
  <si>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</si>
  <si>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</si>
  <si>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</si>
  <si>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</si>
  <si>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</si>
  <si>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</si>
  <si>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</si>
  <si>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</si>
  <si>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</si>
  <si>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</si>
  <si>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</si>
  <si>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</si>
  <si>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</si>
  <si>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</si>
  <si>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</si>
  <si>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</si>
  <si>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</si>
  <si>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</si>
  <si>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</si>
  <si>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</si>
  <si>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</si>
  <si>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</si>
  <si>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</si>
  <si>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</si>
  <si>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</si>
  <si>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</si>
  <si>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</si>
  <si>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</si>
  <si>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</si>
  <si>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</si>
  <si>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</si>
  <si>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</si>
  <si>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</si>
  <si>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</si>
  <si>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</si>
  <si>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</si>
  <si>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</si>
  <si>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</si>
  <si>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</si>
  <si>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</si>
  <si>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</si>
  <si>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</si>
  <si>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</si>
  <si>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</si>
  <si>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</si>
  <si>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</si>
  <si>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</si>
  <si>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</si>
  <si>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</si>
  <si>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</si>
  <si>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</si>
  <si>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</si>
  <si>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</si>
  <si>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</si>
  <si>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</si>
  <si>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</si>
  <si>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</si>
  <si>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</si>
  <si>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</si>
  <si>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</si>
  <si>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</si>
  <si>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</si>
  <si>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</si>
  <si>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</si>
  <si>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</si>
  <si>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</si>
  <si>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</si>
  <si>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</si>
  <si>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</si>
  <si>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</si>
  <si>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</si>
  <si>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</si>
  <si>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</si>
  <si>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</si>
  <si>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</si>
  <si>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</si>
  <si>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</si>
  <si>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</si>
  <si>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</si>
  <si>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</si>
  <si>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</si>
  <si>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</si>
  <si>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</si>
  <si>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</si>
  <si>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</si>
  <si>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</si>
  <si>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</si>
  <si>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</si>
  <si>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</si>
  <si>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</si>
  <si>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</si>
  <si>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</si>
  <si>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</si>
  <si>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</si>
  <si>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</si>
  <si>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</si>
  <si>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</si>
  <si>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</si>
  <si>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</si>
  <si>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</si>
  <si>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</si>
  <si>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</si>
  <si>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</si>
  <si>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</si>
  <si>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</si>
  <si>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</si>
  <si>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</si>
  <si>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</si>
  <si>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</si>
  <si>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</si>
  <si>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</si>
  <si>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</si>
  <si>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</si>
  <si>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</si>
  <si>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</si>
  <si>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</si>
  <si>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</si>
  <si>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</si>
  <si>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</si>
  <si>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</si>
  <si>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</si>
  <si>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</si>
  <si>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</si>
  <si>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</si>
  <si>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</si>
  <si>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</si>
  <si>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</si>
  <si>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</si>
  <si>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</si>
  <si>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</si>
  <si>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</si>
  <si>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</si>
  <si>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</si>
  <si>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</si>
  <si>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</si>
  <si>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</si>
  <si>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</si>
  <si>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</si>
  <si>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</si>
  <si>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</si>
  <si>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</si>
  <si>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</si>
  <si>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</si>
  <si>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</si>
  <si>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</si>
  <si>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</si>
  <si>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</si>
  <si>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</si>
  <si>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</si>
  <si>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</si>
  <si>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</si>
  <si>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</si>
  <si>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</si>
  <si>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</si>
  <si>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</si>
  <si>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</si>
  <si>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</si>
  <si>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</si>
  <si>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</si>
  <si>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</si>
  <si>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</si>
  <si>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</si>
  <si>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</si>
  <si>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</si>
  <si>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</si>
  <si>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</si>
  <si>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</si>
  <si>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</si>
  <si>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</si>
  <si>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</si>
  <si>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</si>
  <si>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</si>
  <si>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</si>
  <si>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</si>
  <si>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</si>
  <si>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</si>
  <si>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</si>
  <si>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</si>
  <si>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</si>
  <si>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</si>
  <si>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</si>
  <si>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</si>
  <si>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</si>
  <si>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</si>
  <si>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</si>
  <si>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</si>
  <si>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</si>
  <si>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</si>
  <si>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</si>
  <si>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</si>
  <si>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</si>
  <si>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</si>
  <si>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</si>
  <si>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</si>
  <si>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</si>
  <si>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</si>
  <si>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</si>
  <si>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</si>
  <si>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</si>
  <si>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</si>
  <si>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</si>
  <si>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</si>
  <si>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</si>
  <si>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</si>
  <si>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</si>
  <si>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</si>
  <si>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</si>
  <si>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</si>
  <si>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</si>
  <si>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</si>
  <si>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</si>
  <si>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</si>
  <si>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</si>
  <si>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</si>
  <si>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</si>
  <si>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</si>
  <si>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</si>
  <si>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</si>
  <si>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</si>
  <si>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</si>
  <si>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</si>
  <si>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</si>
  <si>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</si>
  <si>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</si>
  <si>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</si>
  <si>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</si>
  <si>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</si>
  <si>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</si>
  <si>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</si>
  <si>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</si>
  <si>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</si>
  <si>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</si>
  <si>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</si>
  <si>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</si>
  <si>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</si>
  <si>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</si>
  <si>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</si>
  <si>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</si>
  <si>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</si>
  <si>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</si>
  <si>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</si>
  <si>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</si>
  <si>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</si>
  <si>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</si>
  <si>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</si>
  <si>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</si>
  <si>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</si>
  <si>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</si>
  <si>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</si>
  <si>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</si>
  <si>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</si>
  <si>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</si>
  <si>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</si>
  <si>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</si>
  <si>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</si>
  <si>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</si>
  <si>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</si>
  <si>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</si>
  <si>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</si>
  <si>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</si>
  <si>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</si>
  <si>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</si>
  <si>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</si>
  <si>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</si>
  <si>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</si>
  <si>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</si>
  <si>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</si>
  <si>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</si>
  <si>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</si>
  <si>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</si>
  <si>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</si>
  <si>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</si>
  <si>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</si>
  <si>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</si>
  <si>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</si>
  <si>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</si>
  <si>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</si>
  <si>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</si>
  <si>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</si>
  <si>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</si>
  <si>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</si>
  <si>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</si>
  <si>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</si>
  <si>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</si>
  <si>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</si>
  <si>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</si>
  <si>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</si>
  <si>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</si>
  <si>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</si>
  <si>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</si>
  <si>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</si>
  <si>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</si>
  <si>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</si>
  <si>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</si>
  <si>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</si>
  <si>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</si>
  <si>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</si>
  <si>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</si>
  <si>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</si>
  <si>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</si>
  <si>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</si>
  <si>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</si>
  <si>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</si>
  <si>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</si>
  <si>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</si>
  <si>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</si>
  <si>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</si>
  <si>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</si>
  <si>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</si>
  <si>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</si>
  <si>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</si>
  <si>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</si>
  <si>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</si>
  <si>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</si>
  <si>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</si>
  <si>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</si>
  <si>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</si>
  <si>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</si>
  <si>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</si>
  <si>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</si>
  <si>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</si>
  <si>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</si>
  <si>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</si>
  <si>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</si>
  <si>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</si>
  <si>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</si>
  <si>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</si>
  <si>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</si>
  <si>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</si>
  <si>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</si>
  <si>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</si>
  <si>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</si>
  <si>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</si>
  <si>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</si>
  <si>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</si>
  <si>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</si>
  <si>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</si>
  <si>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</si>
  <si>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</si>
  <si>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</si>
  <si>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</si>
  <si>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</si>
  <si>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</si>
  <si>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</si>
  <si>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</si>
  <si>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</si>
  <si>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</si>
  <si>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</si>
  <si>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</si>
  <si>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</si>
  <si>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</si>
  <si>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</si>
  <si>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</si>
  <si>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</si>
  <si>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</si>
  <si>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</si>
  <si>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</si>
  <si>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</si>
  <si>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</si>
  <si>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</si>
  <si>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</si>
  <si>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</si>
  <si>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</si>
  <si>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</si>
  <si>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</si>
  <si>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</si>
  <si>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</si>
  <si>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</si>
  <si>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</si>
  <si>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</si>
  <si>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</si>
  <si>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</si>
  <si>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</si>
  <si>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</si>
  <si>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</si>
  <si>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</si>
  <si>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</si>
  <si>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</si>
  <si>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</si>
  <si>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</si>
  <si>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</si>
  <si>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</si>
  <si>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</si>
  <si>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</si>
  <si>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</si>
  <si>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</si>
  <si>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</si>
  <si>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</si>
  <si>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</si>
  <si>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</si>
  <si>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</si>
  <si>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</si>
  <si>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</si>
  <si>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</si>
  <si>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</si>
  <si>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</si>
  <si>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</si>
  <si>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</si>
  <si>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</si>
  <si>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</si>
  <si>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</si>
  <si>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</si>
  <si>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</si>
  <si>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</si>
  <si>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</si>
  <si>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</si>
  <si>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</si>
  <si>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</si>
  <si>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</si>
  <si>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</si>
  <si>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</si>
  <si>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</si>
  <si>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</si>
  <si>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</si>
  <si>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</si>
  <si>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</si>
  <si>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</si>
  <si>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</si>
  <si>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</si>
  <si>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</si>
  <si>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</si>
  <si>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</si>
  <si>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</si>
  <si>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</si>
  <si>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</si>
  <si>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</si>
  <si>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</si>
  <si>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</si>
  <si>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</si>
  <si>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</si>
  <si>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</si>
  <si>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</si>
  <si>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</si>
  <si>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</si>
  <si>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</si>
  <si>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</si>
  <si>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</si>
  <si>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</si>
  <si>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</si>
  <si>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</si>
  <si>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</si>
  <si>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</si>
  <si>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</si>
  <si>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</si>
  <si>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</si>
  <si>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</si>
  <si>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</si>
  <si>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</si>
  <si>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</si>
  <si>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</si>
  <si>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</si>
  <si>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</si>
  <si>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</si>
  <si>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</si>
  <si>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</si>
  <si>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</si>
  <si>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</si>
  <si>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</si>
  <si>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</si>
  <si>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</si>
  <si>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</si>
  <si>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</si>
  <si>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</si>
  <si>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</si>
  <si>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</si>
  <si>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</si>
  <si>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</si>
  <si>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</si>
  <si>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</si>
  <si>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</si>
  <si>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</si>
  <si>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</si>
  <si>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</si>
  <si>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</si>
  <si>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</si>
  <si>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</si>
  <si>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</si>
  <si>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</si>
  <si>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</si>
  <si>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</si>
  <si>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</si>
  <si>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</si>
  <si>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</si>
  <si>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</si>
  <si>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</si>
  <si>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</si>
  <si>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</si>
  <si>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</si>
  <si>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</si>
  <si>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</si>
  <si>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</si>
  <si>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</si>
  <si>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</si>
  <si>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</si>
  <si>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</si>
  <si>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</si>
  <si>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</si>
  <si>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</si>
  <si>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</si>
  <si>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</si>
  <si>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</si>
  <si>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</si>
  <si>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</si>
  <si>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</si>
  <si>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</si>
  <si>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</si>
  <si>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</si>
  <si>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</si>
  <si>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</si>
  <si>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</si>
  <si>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</si>
  <si>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</si>
  <si>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</si>
  <si>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</si>
  <si>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</si>
  <si>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</si>
  <si>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</si>
  <si>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</si>
  <si>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</si>
  <si>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</si>
  <si>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</si>
  <si>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</si>
  <si>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</si>
  <si>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</si>
  <si>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</si>
  <si>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</si>
  <si>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</si>
  <si>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</si>
  <si>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</si>
  <si>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</si>
  <si>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</si>
  <si>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</si>
  <si>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</si>
  <si>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</si>
  <si>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</si>
  <si>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</si>
  <si>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</si>
  <si>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</si>
  <si>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</si>
  <si>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</si>
  <si>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</si>
  <si>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</si>
  <si>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</si>
  <si>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</si>
  <si>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</si>
  <si>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</si>
  <si>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</si>
  <si>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</si>
  <si>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</si>
  <si>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</si>
  <si>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</si>
  <si>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</si>
  <si>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</si>
  <si>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</si>
  <si>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</si>
  <si>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</si>
  <si>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</si>
  <si>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</si>
  <si>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</si>
  <si>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</si>
  <si>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</si>
  <si>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</si>
  <si>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</si>
  <si>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</si>
  <si>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</si>
  <si>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</si>
  <si>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</si>
  <si>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</si>
  <si>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</si>
  <si>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</si>
  <si>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</si>
  <si>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</si>
  <si>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</si>
  <si>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</si>
  <si>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</si>
  <si>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</si>
  <si>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</si>
  <si>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</si>
  <si>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</si>
  <si>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</si>
  <si>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</si>
  <si>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</si>
  <si>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</si>
  <si>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</si>
  <si>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</si>
  <si>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</si>
  <si>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</si>
  <si>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</si>
  <si>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</si>
  <si>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</si>
  <si>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</si>
  <si>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</si>
  <si>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</si>
  <si>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</si>
  <si>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</si>
  <si>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</si>
  <si>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</si>
  <si>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</si>
  <si>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</si>
  <si>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</si>
  <si>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</si>
  <si>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</si>
  <si>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</si>
  <si>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</si>
  <si>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</si>
  <si>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</si>
  <si>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</si>
  <si>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</si>
  <si>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</si>
  <si>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</si>
  <si>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</si>
  <si>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</si>
  <si>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</si>
  <si>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</si>
  <si>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</si>
  <si>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</si>
  <si>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</si>
  <si>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</si>
  <si>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</si>
  <si>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</si>
  <si>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</si>
  <si>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</si>
  <si>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</si>
  <si>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</si>
  <si>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</si>
  <si>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</si>
  <si>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</si>
  <si>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</si>
  <si>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</si>
  <si>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</si>
  <si>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</si>
  <si>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</si>
  <si>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</si>
  <si>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</si>
  <si>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</si>
  <si>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</si>
  <si>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</si>
  <si>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</si>
  <si>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</si>
  <si>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</si>
  <si>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</si>
  <si>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</si>
  <si>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</si>
  <si>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</si>
  <si>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</si>
  <si>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</si>
  <si>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</si>
  <si>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</si>
  <si>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</si>
  <si>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</si>
  <si>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</si>
  <si>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</si>
  <si>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</si>
  <si>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</si>
  <si>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</si>
  <si>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</si>
  <si>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</si>
  <si>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</si>
  <si>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</si>
  <si>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</si>
  <si>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</si>
  <si>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</si>
  <si>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</si>
  <si>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</si>
  <si>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</si>
  <si>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</si>
  <si>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</si>
  <si>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</si>
  <si>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</si>
  <si>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</si>
  <si>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</si>
  <si>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</si>
  <si>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</si>
  <si>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</si>
  <si>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</si>
  <si>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</si>
  <si>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</si>
  <si>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</si>
  <si>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</si>
  <si>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</si>
  <si>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</si>
  <si>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</si>
  <si>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</si>
  <si>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</si>
  <si>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</si>
  <si>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</si>
  <si>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</si>
  <si>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</si>
  <si>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</si>
  <si>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</si>
  <si>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</si>
  <si>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</si>
  <si>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</si>
  <si>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</si>
  <si>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</si>
  <si>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</si>
  <si>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</si>
  <si>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</si>
  <si>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</si>
  <si>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</si>
  <si>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</si>
  <si>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</si>
  <si>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</si>
  <si>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</si>
  <si>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</si>
  <si>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</si>
  <si>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</si>
  <si>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</si>
  <si>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</si>
  <si>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</si>
  <si>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</si>
  <si>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</si>
  <si>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</si>
  <si>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</si>
  <si>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</si>
  <si>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</si>
  <si>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</si>
  <si>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</si>
  <si>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</si>
  <si>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</si>
  <si>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</si>
  <si>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</si>
  <si>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</si>
  <si>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</si>
  <si>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</si>
  <si>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</si>
  <si>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</si>
  <si>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</si>
  <si>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</si>
  <si>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</si>
  <si>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</si>
  <si>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</si>
  <si>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</si>
  <si>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</si>
  <si>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</si>
  <si>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</si>
  <si>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</si>
  <si>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</si>
  <si>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</si>
  <si>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</si>
  <si>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</si>
  <si>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</si>
  <si>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</si>
  <si>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</si>
  <si>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</si>
  <si>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</si>
  <si>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</si>
  <si>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</si>
  <si>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</si>
  <si>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</si>
  <si>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</si>
  <si>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</si>
  <si>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</si>
  <si>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</si>
  <si>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</si>
  <si>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</si>
  <si>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</si>
  <si>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</si>
  <si>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</si>
  <si>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</si>
  <si>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</si>
  <si>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</si>
  <si>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</si>
  <si>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</si>
  <si>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</si>
  <si>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</si>
  <si>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</si>
  <si>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</si>
  <si>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</si>
  <si>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</si>
  <si>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</si>
  <si>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</si>
  <si>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</si>
  <si>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</si>
  <si>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</si>
  <si>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</si>
  <si>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</si>
  <si>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</si>
  <si>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</si>
  <si>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</si>
  <si>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</si>
  <si>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</si>
  <si>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</si>
  <si>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</si>
  <si>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</si>
  <si>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</si>
  <si>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</si>
  <si>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</si>
  <si>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</si>
  <si>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</si>
  <si>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</si>
  <si>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</si>
  <si>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</si>
  <si>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</si>
  <si>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</si>
  <si>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</si>
  <si>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</si>
  <si>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</si>
  <si>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</si>
  <si>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</si>
  <si>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</si>
  <si>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</si>
  <si>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</si>
  <si>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</si>
  <si>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</si>
  <si>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</si>
  <si>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</si>
  <si>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</si>
  <si>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</si>
  <si>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</si>
  <si>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</si>
  <si>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</si>
  <si>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</si>
  <si>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</si>
  <si>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</si>
  <si>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</si>
  <si>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</si>
  <si>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</si>
  <si>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</si>
  <si>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</si>
  <si>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</si>
  <si>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</si>
  <si>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</si>
  <si>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</si>
  <si>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</si>
  <si>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</si>
  <si>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</si>
  <si>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</si>
  <si>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</si>
  <si>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</si>
  <si>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</si>
  <si>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</si>
  <si>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</si>
  <si>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</si>
  <si>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</si>
  <si>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</si>
  <si>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</si>
  <si>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</si>
  <si>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</si>
  <si>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</si>
  <si>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</si>
  <si>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</si>
  <si>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</si>
  <si>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</si>
  <si>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</si>
  <si>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</si>
  <si>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</si>
  <si>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</si>
  <si>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</si>
  <si>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</si>
  <si>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</si>
  <si>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</si>
  <si>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</si>
  <si>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</si>
  <si>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</si>
  <si>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</si>
  <si>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</si>
  <si>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</si>
  <si>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</si>
  <si>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</si>
  <si>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</si>
  <si>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</si>
  <si>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</si>
  <si>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</si>
  <si>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</si>
  <si>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</si>
  <si>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</si>
  <si>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</si>
  <si>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</si>
  <si>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</si>
  <si>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</si>
  <si>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</si>
  <si>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</si>
  <si>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</si>
  <si>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</si>
  <si>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</si>
  <si>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</si>
  <si>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</si>
  <si>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</si>
  <si>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</si>
  <si>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</si>
  <si>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</si>
  <si>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</si>
  <si>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</si>
  <si>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</si>
  <si>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0743-2016</t>
  </si>
  <si>
    <t>0869-2016</t>
  </si>
  <si>
    <t>0442-2017</t>
  </si>
  <si>
    <t>0237-2018</t>
  </si>
  <si>
    <t>0387-2018</t>
  </si>
  <si>
    <t>0066-2019</t>
  </si>
  <si>
    <t>0744-2016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</si>
  <si>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</si>
  <si>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</si>
  <si>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Prestar el servicio de educación inicial en el marco de la atención integral a mujeres gestantes, niñas y niños menores de 5 años, o hasta su ingreso al grado de transición, en conformidad con los manuales operativos de la modalidad y de las directrices establecidas por el ICBF, en la armonía con la política de estado para el desarrollo integral de la primera infancia “de cero a siempre”, en el servicio centros de desarrollo infantil en medio familiar y centro de desarrollo infantil
</t>
  </si>
  <si>
    <t xml:space="preserve">Prestar el servicio de educación inicial en el marco de la atención integral a mujeres gestantes, niñas y niños menores de 5 años, o hasta su ingreso al grado de transición, en conformidad con los manuales operativos de la modalidad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</si>
  <si>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transición, en conformidad con los manuales operativos de las modalidad y las directrices establecidas por el ICBF, en armonía con las políticas de estado, para el desarrollo integral de la primera infancia “de cero a Siempre”, en el servicio desarrollo infantil en medio familiar </t>
  </si>
  <si>
    <t xml:space="preserve"> 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</si>
  <si>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 y estándares establecidos por el ICBF en el marco de la estrategia de atención integral “De cero a Siempre”  </t>
  </si>
  <si>
    <t>0169-2020</t>
  </si>
  <si>
    <t>0411-2020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</si>
  <si>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</si>
  <si>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OBJETO DEL CONTRATO: 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</si>
  <si>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SI</t>
  </si>
  <si>
    <t>CAROLINA ANDREA MARTINEZ BETANCOURTH</t>
  </si>
  <si>
    <t>CARTAGENA BARRIO CENTRO HISTORICO EDIFICIO CONCASAPISO 7 OFICINA 706 A</t>
  </si>
  <si>
    <t>3012330343 - 6749148</t>
  </si>
  <si>
    <t>fundacionfundercar@gmail.com - fundenem@hotmail.com</t>
  </si>
  <si>
    <t>2021-13-10000225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</si>
  <si>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</si>
  <si>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Secretaria de educacion Distrital</t>
  </si>
  <si>
    <t>7-750-221-2011</t>
  </si>
  <si>
    <t xml:space="preserve">Prestacion del servicio publico educativo en el establecimiento Centro Educativo Nelson Mandela hasta por el numero de beneficiarios 210 estudiantes de los grados transicion,  basica primaria y secundaria  de conformidad de la capacidad maxima de la sede principal debidamente aprobada por la secretaria de educacion distrital </t>
  </si>
  <si>
    <t>7-180-259-2010</t>
  </si>
  <si>
    <t>7-419-109-2012</t>
  </si>
  <si>
    <t xml:space="preserve">Prestacion del servicio publico educativo en el establecimiento Centro Educativo Nelson Mandela hasta por el numero de beneficiarios 174 estudiantes de los grados transicion,  basica primaria y secundaria  de conformidad de la capacidad maxima de la sede principal debidamente aprobada por la secretaria de educacion distrital </t>
  </si>
  <si>
    <t xml:space="preserve">Prestacion del servicio publico educativo en el establecimiento Centro Educativo Nelson Mandela hasta por el numero de beneficiarios 166 estudiantes de los grados transicion,  basica primaria y secundaria  de conformidad de la capacidad maxima de la sede principal debidamente aprobada por la secretaria de educacion distrital </t>
  </si>
  <si>
    <t>7-318-123-2013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</si>
</sst>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00" zoomScale="68" zoomScaleNormal="68" zoomScaleSheetLayoutView="40" zoomScalePageLayoutView="40" workbookViewId="0">
      <selection activeCell="B59" sqref="B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806012901</v>
      </c>
      <c r="C20" s="5"/>
      <c r="D20" s="73"/>
      <c r="E20" s="5"/>
      <c r="F20" s="5"/>
      <c r="G20" s="5"/>
      <c r="H20" s="186"/>
      <c r="I20" s="149" t="s">
        <v>208</v>
      </c>
      <c r="J20" s="150" t="s">
        <v>210</v>
      </c>
      <c r="K20" s="151">
        <v>3050258400</v>
      </c>
      <c r="L20" s="152">
        <v>44191</v>
      </c>
      <c r="M20" s="152">
        <v>44561</v>
      </c>
      <c r="N20" s="135">
        <f>+(M20-L20)/30</f>
        <v>12.333333333333334</v>
      </c>
      <c r="O20" s="138"/>
      <c r="U20" s="134"/>
      <c r="V20" s="105">
        <f ca="1">NOW()</f>
        <v>44194.858097685188</v>
      </c>
      <c r="W20" s="105">
        <f ca="1">NOW()</f>
        <v>44194.858097685188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EDUCATIVA PARA EL DESARROLLO DE CARTAGENA Y REGION CARIBE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42675</v>
      </c>
      <c r="F48" s="145">
        <v>42719</v>
      </c>
      <c r="G48" s="160">
        <f>IF(AND(E48&lt;&gt;"",F48&lt;&gt;""),((F48-E48)/30),"")</f>
        <v>1.4666666666666666</v>
      </c>
      <c r="H48" s="114" t="s">
        <v>2683</v>
      </c>
      <c r="I48" s="113" t="s">
        <v>208</v>
      </c>
      <c r="J48" s="113" t="s">
        <v>239</v>
      </c>
      <c r="K48" s="116">
        <v>306953955</v>
      </c>
      <c r="L48" s="115" t="s">
        <v>1148</v>
      </c>
      <c r="M48" s="117">
        <v>1</v>
      </c>
      <c r="N48" s="115" t="s">
        <v>27</v>
      </c>
      <c r="O48" s="115" t="s">
        <v>26</v>
      </c>
      <c r="P48" s="78"/>
    </row>
    <row r="49" spans="1:16" s="6" customFormat="1" ht="24.75" customHeight="1" x14ac:dyDescent="0.25">
      <c r="A49" s="143">
        <v>2</v>
      </c>
      <c r="B49" s="111" t="s">
        <v>2665</v>
      </c>
      <c r="C49" s="112" t="s">
        <v>31</v>
      </c>
      <c r="D49" s="110" t="s">
        <v>2677</v>
      </c>
      <c r="E49" s="145">
        <v>42720</v>
      </c>
      <c r="F49" s="145">
        <v>43084</v>
      </c>
      <c r="G49" s="160">
        <f t="shared" ref="G49:G50" si="2">IF(AND(E49&lt;&gt;"",F49&lt;&gt;""),((F49-E49)/30),"")</f>
        <v>12.133333333333333</v>
      </c>
      <c r="H49" s="114" t="s">
        <v>2684</v>
      </c>
      <c r="I49" s="113" t="s">
        <v>208</v>
      </c>
      <c r="J49" s="113" t="s">
        <v>239</v>
      </c>
      <c r="K49" s="116">
        <v>2885157861</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43087</v>
      </c>
      <c r="F50" s="145">
        <v>43312</v>
      </c>
      <c r="G50" s="160">
        <f t="shared" si="2"/>
        <v>7.5</v>
      </c>
      <c r="H50" s="119" t="s">
        <v>2685</v>
      </c>
      <c r="I50" s="113" t="s">
        <v>208</v>
      </c>
      <c r="J50" s="113" t="s">
        <v>239</v>
      </c>
      <c r="K50" s="116">
        <v>1168806423</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43313</v>
      </c>
      <c r="F51" s="145">
        <v>43404</v>
      </c>
      <c r="G51" s="160">
        <f t="shared" ref="G51:G107" si="3">IF(AND(E51&lt;&gt;"",F51&lt;&gt;""),((F51-E51)/30),"")</f>
        <v>3.0333333333333332</v>
      </c>
      <c r="H51" s="114" t="s">
        <v>2686</v>
      </c>
      <c r="I51" s="113" t="s">
        <v>208</v>
      </c>
      <c r="J51" s="113" t="s">
        <v>239</v>
      </c>
      <c r="K51" s="116">
        <v>866658169</v>
      </c>
      <c r="L51" s="115" t="s">
        <v>1148</v>
      </c>
      <c r="M51" s="117">
        <v>1</v>
      </c>
      <c r="N51" s="115" t="s">
        <v>27</v>
      </c>
      <c r="O51" s="115" t="s">
        <v>1148</v>
      </c>
      <c r="P51" s="78"/>
    </row>
    <row r="52" spans="1:16" s="7" customFormat="1" ht="24.75" customHeight="1" outlineLevel="1" x14ac:dyDescent="0.25">
      <c r="A52" s="144">
        <v>5</v>
      </c>
      <c r="B52" s="111" t="s">
        <v>2665</v>
      </c>
      <c r="C52" s="112" t="s">
        <v>31</v>
      </c>
      <c r="D52" s="110" t="s">
        <v>2680</v>
      </c>
      <c r="E52" s="145">
        <v>43405</v>
      </c>
      <c r="F52" s="145">
        <v>43434</v>
      </c>
      <c r="G52" s="160">
        <f t="shared" si="3"/>
        <v>0.96666666666666667</v>
      </c>
      <c r="H52" s="119" t="s">
        <v>2687</v>
      </c>
      <c r="I52" s="113" t="s">
        <v>208</v>
      </c>
      <c r="J52" s="113" t="s">
        <v>239</v>
      </c>
      <c r="K52" s="116">
        <v>288886056</v>
      </c>
      <c r="L52" s="115" t="s">
        <v>1148</v>
      </c>
      <c r="M52" s="117">
        <v>1</v>
      </c>
      <c r="N52" s="115" t="s">
        <v>27</v>
      </c>
      <c r="O52" s="115" t="s">
        <v>1148</v>
      </c>
      <c r="P52" s="79"/>
    </row>
    <row r="53" spans="1:16" s="7" customFormat="1" ht="24.75" customHeight="1" outlineLevel="1" x14ac:dyDescent="0.25">
      <c r="A53" s="144">
        <v>6</v>
      </c>
      <c r="B53" s="111" t="s">
        <v>2665</v>
      </c>
      <c r="C53" s="112" t="s">
        <v>31</v>
      </c>
      <c r="D53" s="110" t="s">
        <v>2681</v>
      </c>
      <c r="E53" s="145">
        <v>43486</v>
      </c>
      <c r="F53" s="145">
        <v>43822</v>
      </c>
      <c r="G53" s="160">
        <f t="shared" si="3"/>
        <v>11.2</v>
      </c>
      <c r="H53" s="119" t="s">
        <v>2688</v>
      </c>
      <c r="I53" s="113" t="s">
        <v>208</v>
      </c>
      <c r="J53" s="113" t="s">
        <v>239</v>
      </c>
      <c r="K53" s="116">
        <v>3329056686</v>
      </c>
      <c r="L53" s="115" t="s">
        <v>1148</v>
      </c>
      <c r="M53" s="117">
        <v>1</v>
      </c>
      <c r="N53" s="115" t="s">
        <v>27</v>
      </c>
      <c r="O53" s="115" t="s">
        <v>1148</v>
      </c>
      <c r="P53" s="79"/>
    </row>
    <row r="54" spans="1:16" s="7" customFormat="1" ht="24.75" customHeight="1" outlineLevel="1" x14ac:dyDescent="0.25">
      <c r="A54" s="144">
        <v>7</v>
      </c>
      <c r="B54" s="111" t="s">
        <v>2665</v>
      </c>
      <c r="C54" s="112" t="s">
        <v>31</v>
      </c>
      <c r="D54" s="110" t="s">
        <v>2682</v>
      </c>
      <c r="E54" s="145">
        <v>42675</v>
      </c>
      <c r="F54" s="145">
        <v>42719</v>
      </c>
      <c r="G54" s="160">
        <f t="shared" si="3"/>
        <v>1.4666666666666666</v>
      </c>
      <c r="H54" s="114" t="s">
        <v>2689</v>
      </c>
      <c r="I54" s="113" t="s">
        <v>208</v>
      </c>
      <c r="J54" s="113" t="s">
        <v>223</v>
      </c>
      <c r="K54" s="118">
        <v>56517741</v>
      </c>
      <c r="L54" s="115" t="s">
        <v>1148</v>
      </c>
      <c r="M54" s="117">
        <v>1</v>
      </c>
      <c r="N54" s="115" t="s">
        <v>27</v>
      </c>
      <c r="O54" s="115" t="s">
        <v>1148</v>
      </c>
      <c r="P54" s="79"/>
    </row>
    <row r="55" spans="1:16" s="7" customFormat="1" ht="24.75" customHeight="1" outlineLevel="1" x14ac:dyDescent="0.25">
      <c r="A55" s="144">
        <v>8</v>
      </c>
      <c r="B55" s="111" t="s">
        <v>2701</v>
      </c>
      <c r="C55" s="112" t="s">
        <v>31</v>
      </c>
      <c r="D55" s="110" t="s">
        <v>2702</v>
      </c>
      <c r="E55" s="145">
        <v>40690</v>
      </c>
      <c r="F55" s="145">
        <v>40908</v>
      </c>
      <c r="G55" s="160">
        <f t="shared" si="3"/>
        <v>7.2666666666666666</v>
      </c>
      <c r="H55" s="114" t="s">
        <v>2703</v>
      </c>
      <c r="I55" s="113" t="s">
        <v>208</v>
      </c>
      <c r="J55" s="113" t="s">
        <v>210</v>
      </c>
      <c r="K55" s="118">
        <v>82472550</v>
      </c>
      <c r="L55" s="115" t="s">
        <v>1148</v>
      </c>
      <c r="M55" s="117">
        <v>1</v>
      </c>
      <c r="N55" s="115" t="s">
        <v>27</v>
      </c>
      <c r="O55" s="115" t="s">
        <v>1148</v>
      </c>
      <c r="P55" s="79"/>
    </row>
    <row r="56" spans="1:16" s="7" customFormat="1" ht="24.75" customHeight="1" outlineLevel="1" x14ac:dyDescent="0.25">
      <c r="A56" s="144">
        <v>9</v>
      </c>
      <c r="B56" s="111" t="s">
        <v>2701</v>
      </c>
      <c r="C56" s="112" t="s">
        <v>31</v>
      </c>
      <c r="D56" s="110" t="s">
        <v>2704</v>
      </c>
      <c r="E56" s="145">
        <v>40260</v>
      </c>
      <c r="F56" s="145">
        <v>40543</v>
      </c>
      <c r="G56" s="160">
        <f t="shared" si="3"/>
        <v>9.4333333333333336</v>
      </c>
      <c r="H56" s="114" t="s">
        <v>2703</v>
      </c>
      <c r="I56" s="113" t="s">
        <v>208</v>
      </c>
      <c r="J56" s="113" t="s">
        <v>210</v>
      </c>
      <c r="K56" s="118">
        <v>105224830</v>
      </c>
      <c r="L56" s="115" t="s">
        <v>1148</v>
      </c>
      <c r="M56" s="117">
        <v>1</v>
      </c>
      <c r="N56" s="115" t="s">
        <v>27</v>
      </c>
      <c r="O56" s="115" t="s">
        <v>1148</v>
      </c>
      <c r="P56" s="79"/>
    </row>
    <row r="57" spans="1:16" s="7" customFormat="1" ht="24.75" customHeight="1" outlineLevel="1" x14ac:dyDescent="0.25">
      <c r="A57" s="144">
        <v>10</v>
      </c>
      <c r="B57" s="64" t="s">
        <v>2701</v>
      </c>
      <c r="C57" s="65" t="s">
        <v>31</v>
      </c>
      <c r="D57" s="63" t="s">
        <v>2705</v>
      </c>
      <c r="E57" s="145">
        <v>40994</v>
      </c>
      <c r="F57" s="145">
        <v>41274</v>
      </c>
      <c r="G57" s="160">
        <f t="shared" si="3"/>
        <v>9.3333333333333339</v>
      </c>
      <c r="H57" s="64" t="s">
        <v>2706</v>
      </c>
      <c r="I57" s="63" t="s">
        <v>208</v>
      </c>
      <c r="J57" s="63" t="s">
        <v>210</v>
      </c>
      <c r="K57" s="66">
        <v>106101036</v>
      </c>
      <c r="L57" s="65" t="s">
        <v>1148</v>
      </c>
      <c r="M57" s="67">
        <v>1</v>
      </c>
      <c r="N57" s="65" t="s">
        <v>27</v>
      </c>
      <c r="O57" s="65" t="s">
        <v>1148</v>
      </c>
      <c r="P57" s="79"/>
    </row>
    <row r="58" spans="1:16" s="7" customFormat="1" ht="24.75" customHeight="1" outlineLevel="1" x14ac:dyDescent="0.25">
      <c r="A58" s="144">
        <v>11</v>
      </c>
      <c r="B58" s="64" t="s">
        <v>2701</v>
      </c>
      <c r="C58" s="65" t="s">
        <v>31</v>
      </c>
      <c r="D58" s="121" t="s">
        <v>2708</v>
      </c>
      <c r="E58" s="145">
        <v>41451</v>
      </c>
      <c r="F58" s="145">
        <v>41639</v>
      </c>
      <c r="G58" s="160">
        <f t="shared" si="3"/>
        <v>6.2666666666666666</v>
      </c>
      <c r="H58" s="64" t="s">
        <v>2707</v>
      </c>
      <c r="I58" s="63" t="s">
        <v>208</v>
      </c>
      <c r="J58" s="63" t="s">
        <v>210</v>
      </c>
      <c r="K58" s="66">
        <v>116362493</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43885</v>
      </c>
      <c r="F114" s="145">
        <v>44196</v>
      </c>
      <c r="G114" s="160">
        <f>IF(AND(E114&lt;&gt;"",F114&lt;&gt;""),((F114-E114)/30),"")</f>
        <v>10.366666666666667</v>
      </c>
      <c r="H114" s="122" t="s">
        <v>2692</v>
      </c>
      <c r="I114" s="121" t="s">
        <v>208</v>
      </c>
      <c r="J114" s="121" t="s">
        <v>239</v>
      </c>
      <c r="K114" s="123">
        <v>2154675872</v>
      </c>
      <c r="L114" s="100">
        <f>+IF(AND(K114&gt;0,O114="Ejecución"),(K114/877802)*Tabla28[[#This Row],[% participación]],IF(AND(K114&gt;0,O114&lt;&gt;"Ejecución"),"-",""))</f>
        <v>2454.6262961351194</v>
      </c>
      <c r="M114" s="124" t="s">
        <v>1148</v>
      </c>
      <c r="N114" s="173">
        <v>1</v>
      </c>
      <c r="O114" s="162" t="s">
        <v>1150</v>
      </c>
      <c r="P114" s="78"/>
    </row>
    <row r="115" spans="1:16" s="6" customFormat="1" ht="24.75" customHeight="1" x14ac:dyDescent="0.25">
      <c r="A115" s="143">
        <v>2</v>
      </c>
      <c r="B115" s="161" t="s">
        <v>2665</v>
      </c>
      <c r="C115" s="163" t="s">
        <v>31</v>
      </c>
      <c r="D115" s="63" t="s">
        <v>2691</v>
      </c>
      <c r="E115" s="145">
        <v>44139</v>
      </c>
      <c r="F115" s="145">
        <v>44196</v>
      </c>
      <c r="G115" s="160">
        <f t="shared" ref="G115:G116" si="4">IF(AND(E115&lt;&gt;"",F115&lt;&gt;""),((F115-E115)/30),"")</f>
        <v>1.9</v>
      </c>
      <c r="H115" s="64" t="s">
        <v>2693</v>
      </c>
      <c r="I115" s="63" t="s">
        <v>208</v>
      </c>
      <c r="J115" s="63" t="s">
        <v>239</v>
      </c>
      <c r="K115" s="68">
        <v>244471280</v>
      </c>
      <c r="L115" s="100">
        <f>+IF(AND(K115&gt;0,O115="Ejecución"),(K115/877802)*Tabla28[[#This Row],[% participación]],IF(AND(K115&gt;0,O115&lt;&gt;"Ejecución"),"-",""))</f>
        <v>278.50389951264634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2694</v>
      </c>
      <c r="E167" s="8"/>
      <c r="F167" s="5"/>
      <c r="G167" s="107" t="s">
        <v>2694</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61005168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41974</v>
      </c>
      <c r="D193" s="5"/>
      <c r="E193" s="126">
        <v>1864</v>
      </c>
      <c r="F193" s="5"/>
      <c r="G193" s="5"/>
      <c r="H193" s="147" t="s">
        <v>2695</v>
      </c>
      <c r="J193" s="5"/>
      <c r="K193" s="127">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155" scale="14" fitToWidth="0" orientation="portrait"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2020-12-29T18:22:19Z</cp:lastPrinted>
  <dcterms:created xsi:type="dcterms:W3CDTF">2020-10-14T21:57:42Z</dcterms:created>
  <dcterms:modified xsi:type="dcterms:W3CDTF">2020-12-30T01:38:04Z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