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Documentos diligenciados Cundinamarca\"/>
    </mc:Choice>
  </mc:AlternateContent>
  <xr:revisionPtr revIDLastSave="0" documentId="13_ncr:1_{63683EEC-F11B-4229-988A-1FBFB2DA21F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 yWindow="30" windowWidth="20460" windowHeight="1089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<sst xmlns="http://schemas.openxmlformats.org/spreadsheetml/2006/main" count="3305" uniqueCount="2698">
  <si>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</si>
  <si>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</si>
  <si>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</si>
  <si>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</si>
  <si>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</si>
  <si>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</si>
  <si>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</si>
  <si>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</si>
  <si>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</si>
  <si>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</si>
  <si>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</si>
  <si>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</si>
  <si>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</si>
  <si>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</si>
  <si>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</si>
  <si>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</si>
  <si>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</si>
  <si>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</si>
  <si>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</si>
  <si>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</si>
  <si>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</si>
  <si>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</si>
  <si>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</si>
  <si>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</si>
  <si>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</si>
  <si>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</si>
  <si>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</si>
  <si>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</si>
  <si>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</si>
  <si>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</si>
  <si>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</si>
  <si>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</si>
  <si>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</si>
  <si>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</si>
  <si>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</si>
  <si>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</si>
  <si>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</si>
  <si>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</si>
  <si>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</si>
  <si>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</si>
  <si>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</si>
  <si>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</si>
  <si>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</si>
  <si>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</si>
  <si>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</si>
  <si>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</si>
  <si>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</si>
  <si>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</si>
  <si>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</si>
  <si>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</si>
  <si>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</si>
  <si>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</si>
  <si>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</si>
  <si>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</si>
  <si>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</si>
  <si>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</si>
  <si>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</si>
  <si>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</si>
  <si>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</si>
  <si>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</si>
  <si>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</si>
  <si>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</si>
  <si>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</si>
  <si>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</si>
  <si>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</si>
  <si>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</si>
  <si>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</si>
  <si>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</si>
  <si>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</si>
  <si>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</si>
  <si>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</si>
  <si>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</si>
  <si>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</si>
  <si>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</si>
  <si>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</si>
  <si>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</si>
  <si>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</si>
  <si>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</si>
  <si>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</si>
  <si>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</si>
  <si>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</si>
  <si>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</si>
  <si>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</si>
  <si>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</si>
  <si>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</si>
  <si>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</si>
  <si>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</si>
  <si>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</si>
  <si>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</si>
  <si>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</si>
  <si>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</si>
  <si>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</si>
  <si>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</si>
  <si>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</si>
  <si>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</si>
  <si>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</si>
  <si>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</si>
  <si>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</si>
  <si>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</si>
  <si>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</si>
  <si>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</si>
  <si>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</si>
  <si>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</si>
  <si>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</si>
  <si>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</si>
  <si>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</si>
  <si>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</si>
  <si>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</si>
  <si>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</si>
  <si>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</si>
  <si>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</si>
  <si>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</si>
  <si>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</si>
  <si>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</si>
  <si>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</si>
  <si>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</si>
  <si>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</si>
  <si>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</si>
  <si>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</si>
  <si>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</si>
  <si>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</si>
  <si>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</si>
  <si>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</si>
  <si>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</si>
  <si>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</si>
  <si>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</si>
  <si>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</si>
  <si>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</si>
  <si>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</si>
  <si>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</si>
  <si>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</si>
  <si>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</si>
  <si>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</si>
  <si>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</si>
  <si>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</si>
  <si>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</si>
  <si>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</si>
  <si>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</si>
  <si>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</si>
  <si>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</si>
  <si>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</si>
  <si>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</si>
  <si>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</si>
  <si>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</si>
  <si>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</si>
  <si>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</si>
  <si>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</si>
  <si>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</si>
  <si>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</si>
  <si>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</si>
  <si>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</si>
  <si>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</si>
  <si>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</si>
  <si>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</si>
  <si>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</si>
  <si>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</si>
  <si>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</si>
  <si>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</si>
  <si>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</si>
  <si>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</si>
  <si>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</si>
  <si>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</si>
  <si>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</si>
  <si>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</si>
  <si>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</si>
  <si>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</si>
  <si>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</si>
  <si>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</si>
  <si>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</si>
  <si>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</si>
  <si>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</si>
  <si>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</si>
  <si>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</si>
  <si>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</si>
  <si>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</si>
  <si>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</si>
  <si>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</si>
  <si>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</si>
  <si>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</si>
  <si>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</si>
  <si>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</si>
  <si>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</si>
  <si>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</si>
  <si>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</si>
  <si>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</si>
  <si>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</si>
  <si>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</si>
  <si>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</si>
  <si>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</si>
  <si>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</si>
  <si>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</si>
  <si>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</si>
  <si>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</si>
  <si>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</si>
  <si>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</si>
  <si>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</si>
  <si>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</si>
  <si>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</si>
  <si>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</si>
  <si>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</si>
  <si>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</si>
  <si>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</si>
  <si>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</si>
  <si>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</si>
  <si>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</si>
  <si>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</si>
  <si>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</si>
  <si>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</si>
  <si>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</si>
  <si>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</si>
  <si>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</si>
  <si>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</si>
  <si>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</si>
  <si>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</si>
  <si>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</si>
  <si>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</si>
  <si>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</si>
  <si>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</si>
  <si>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</si>
  <si>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</si>
  <si>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</si>
  <si>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</si>
  <si>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</si>
  <si>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</si>
  <si>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</si>
  <si>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</si>
  <si>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</si>
  <si>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</si>
  <si>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</si>
  <si>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</si>
  <si>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</si>
  <si>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</si>
  <si>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</si>
  <si>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</si>
  <si>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</si>
  <si>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</si>
  <si>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</si>
  <si>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</si>
  <si>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</si>
  <si>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</si>
  <si>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</si>
  <si>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</si>
  <si>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</si>
  <si>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</si>
  <si>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</si>
  <si>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</si>
  <si>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</si>
  <si>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</si>
  <si>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</si>
  <si>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</si>
  <si>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</si>
  <si>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</si>
  <si>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</si>
  <si>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</si>
  <si>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</si>
  <si>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</si>
  <si>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</si>
  <si>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</si>
  <si>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</si>
  <si>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</si>
  <si>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</si>
  <si>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</si>
  <si>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</si>
  <si>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</si>
  <si>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</si>
  <si>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</si>
  <si>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</si>
  <si>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</si>
  <si>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</si>
  <si>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</si>
  <si>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</si>
  <si>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</si>
  <si>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</si>
  <si>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</si>
  <si>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</si>
  <si>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</si>
  <si>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</si>
  <si>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</si>
  <si>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</si>
  <si>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</si>
  <si>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</si>
  <si>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</si>
  <si>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</si>
  <si>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</si>
  <si>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</si>
  <si>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</si>
  <si>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</si>
  <si>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</si>
  <si>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</si>
  <si>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</si>
  <si>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</si>
  <si>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</si>
  <si>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</si>
  <si>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</si>
  <si>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</si>
  <si>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</si>
  <si>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</si>
  <si>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</si>
  <si>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</si>
  <si>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</si>
  <si>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</si>
  <si>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</si>
  <si>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</si>
  <si>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</si>
  <si>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</si>
  <si>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</si>
  <si>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</si>
  <si>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</si>
  <si>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</si>
  <si>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</si>
  <si>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</si>
  <si>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</si>
  <si>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</si>
  <si>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</si>
  <si>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</si>
  <si>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</si>
  <si>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</si>
  <si>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</si>
  <si>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</si>
  <si>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</si>
  <si>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</si>
  <si>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</si>
  <si>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</si>
  <si>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</si>
  <si>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</si>
  <si>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</si>
  <si>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</si>
  <si>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</si>
  <si>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</si>
  <si>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</si>
  <si>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</si>
  <si>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</si>
  <si>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</si>
  <si>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</si>
  <si>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</si>
  <si>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</si>
  <si>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</si>
  <si>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</si>
  <si>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</si>
  <si>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</si>
  <si>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</si>
  <si>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</si>
  <si>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</si>
  <si>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</si>
  <si>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</si>
  <si>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</si>
  <si>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</si>
  <si>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</si>
  <si>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</si>
  <si>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</si>
  <si>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</si>
  <si>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</si>
  <si>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</si>
  <si>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</si>
  <si>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</si>
  <si>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</si>
  <si>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</si>
  <si>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</si>
  <si>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</si>
  <si>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</si>
  <si>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</si>
  <si>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</si>
  <si>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</si>
  <si>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</si>
  <si>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</si>
  <si>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</si>
  <si>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</si>
  <si>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</si>
  <si>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</si>
  <si>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</si>
  <si>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</si>
  <si>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</si>
  <si>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</si>
  <si>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</si>
  <si>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</si>
  <si>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</si>
  <si>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</si>
  <si>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</si>
  <si>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</si>
  <si>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</si>
  <si>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</si>
  <si>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</si>
  <si>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</si>
  <si>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</si>
  <si>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</si>
  <si>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</si>
  <si>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</si>
  <si>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</si>
  <si>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</si>
  <si>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</si>
  <si>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</si>
  <si>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</si>
  <si>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</si>
  <si>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</si>
  <si>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</si>
  <si>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</si>
  <si>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</si>
  <si>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</si>
  <si>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</si>
  <si>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</si>
  <si>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</si>
  <si>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</si>
  <si>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</si>
  <si>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</si>
  <si>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</si>
  <si>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</si>
  <si>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</si>
  <si>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</si>
  <si>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</si>
  <si>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</si>
  <si>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</si>
  <si>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</si>
  <si>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</si>
  <si>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</si>
  <si>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</si>
  <si>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</si>
  <si>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</si>
  <si>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</si>
  <si>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</si>
  <si>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</si>
  <si>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</si>
  <si>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</si>
  <si>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</si>
  <si>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</si>
  <si>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</si>
  <si>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</si>
  <si>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</si>
  <si>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</si>
  <si>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</si>
  <si>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</si>
  <si>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</si>
  <si>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</si>
  <si>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</si>
  <si>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</si>
  <si>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</si>
  <si>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</si>
  <si>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</si>
  <si>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</si>
  <si>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</si>
  <si>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</si>
  <si>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</si>
  <si>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</si>
  <si>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</si>
  <si>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</si>
  <si>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</si>
  <si>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</si>
  <si>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</si>
  <si>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</si>
  <si>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</si>
  <si>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</si>
  <si>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</si>
  <si>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</si>
  <si>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</si>
  <si>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</si>
  <si>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</si>
  <si>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</si>
  <si>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</si>
  <si>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</si>
  <si>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</si>
  <si>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</si>
  <si>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</si>
  <si>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</si>
  <si>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</si>
  <si>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</si>
  <si>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</si>
  <si>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</si>
  <si>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</si>
  <si>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</si>
  <si>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</si>
  <si>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</si>
  <si>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</si>
  <si>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</si>
  <si>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</si>
  <si>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</si>
  <si>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</si>
  <si>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</si>
  <si>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</si>
  <si>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</si>
  <si>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</si>
  <si>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</si>
  <si>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</si>
  <si>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</si>
  <si>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</si>
  <si>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</si>
  <si>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</si>
  <si>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</si>
  <si>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</si>
  <si>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</si>
  <si>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</si>
  <si>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</si>
  <si>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</si>
  <si>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</si>
  <si>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</si>
  <si>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</si>
  <si>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</si>
  <si>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</si>
  <si>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</si>
  <si>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</si>
  <si>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</si>
  <si>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</si>
  <si>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</si>
  <si>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</si>
  <si>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</si>
  <si>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</si>
  <si>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</si>
  <si>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</si>
  <si>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</si>
  <si>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</si>
  <si>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</si>
  <si>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</si>
  <si>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</si>
  <si>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</si>
  <si>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</si>
  <si>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</si>
  <si>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</si>
  <si>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</si>
  <si>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</si>
  <si>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</si>
  <si>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</si>
  <si>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</si>
  <si>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</si>
  <si>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</si>
  <si>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</si>
  <si>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</si>
  <si>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</si>
  <si>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</si>
  <si>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</si>
  <si>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</si>
  <si>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</si>
  <si>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</si>
  <si>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</si>
  <si>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</si>
  <si>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</si>
  <si>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</si>
  <si>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</si>
  <si>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</si>
  <si>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</si>
  <si>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</si>
  <si>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</si>
  <si>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</si>
  <si>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</si>
  <si>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</si>
  <si>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</si>
  <si>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</si>
  <si>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</si>
  <si>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</si>
  <si>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</si>
  <si>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</si>
  <si>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</si>
  <si>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</si>
  <si>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</si>
  <si>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</si>
  <si>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</si>
  <si>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</si>
  <si>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</si>
  <si>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</si>
  <si>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</si>
  <si>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</si>
  <si>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</si>
  <si>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</si>
  <si>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</si>
  <si>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</si>
  <si>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</si>
  <si>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</si>
  <si>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</si>
  <si>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</si>
  <si>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</si>
  <si>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</si>
  <si>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</si>
  <si>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</si>
  <si>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</si>
  <si>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</si>
  <si>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</si>
  <si>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</si>
  <si>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</si>
  <si>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</si>
  <si>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</si>
  <si>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</si>
  <si>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</si>
  <si>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</si>
  <si>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</si>
  <si>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</si>
  <si>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</si>
  <si>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</si>
  <si>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</si>
  <si>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</si>
  <si>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</si>
  <si>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</si>
  <si>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</si>
  <si>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</si>
  <si>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</si>
  <si>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</si>
  <si>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</si>
  <si>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</si>
  <si>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</si>
  <si>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</si>
  <si>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</si>
  <si>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</si>
  <si>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</si>
  <si>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</si>
  <si>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</si>
  <si>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</si>
  <si>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</si>
  <si>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</si>
  <si>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</si>
  <si>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</si>
  <si>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</si>
  <si>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</si>
  <si>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</si>
  <si>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</si>
  <si>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</si>
  <si>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</si>
  <si>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</si>
  <si>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</si>
  <si>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</si>
  <si>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</si>
  <si>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</si>
  <si>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</si>
  <si>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</si>
  <si>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</si>
  <si>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</si>
  <si>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</si>
  <si>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</si>
  <si>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</si>
  <si>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</si>
  <si>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</si>
  <si>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</si>
  <si>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</si>
  <si>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</si>
  <si>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</si>
  <si>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</si>
  <si>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</si>
  <si>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</si>
  <si>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</si>
  <si>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</si>
  <si>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</si>
  <si>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</si>
  <si>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</si>
  <si>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</si>
  <si>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</si>
  <si>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</si>
  <si>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</si>
  <si>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</si>
  <si>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</si>
  <si>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</si>
  <si>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</si>
  <si>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</si>
  <si>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</si>
  <si>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</si>
  <si>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</si>
  <si>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</si>
  <si>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</si>
  <si>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</si>
  <si>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</si>
  <si>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</si>
  <si>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</si>
  <si>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</si>
  <si>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</si>
  <si>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</si>
  <si>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</si>
  <si>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</si>
  <si>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</si>
  <si>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</si>
  <si>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</si>
  <si>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</si>
  <si>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</si>
  <si>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</si>
  <si>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</si>
  <si>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</si>
  <si>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</si>
  <si>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</si>
  <si>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</si>
  <si>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</si>
  <si>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</si>
  <si>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</si>
  <si>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</si>
  <si>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</si>
  <si>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</si>
  <si>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</si>
  <si>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</si>
  <si>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</si>
  <si>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</si>
  <si>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</si>
  <si>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</si>
  <si>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</si>
  <si>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</si>
  <si>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</si>
  <si>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</si>
  <si>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</si>
  <si>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</si>
  <si>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</si>
  <si>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</si>
  <si>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</si>
  <si>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</si>
  <si>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</si>
  <si>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</si>
  <si>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</si>
  <si>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</si>
  <si>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</si>
  <si>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</si>
  <si>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</si>
  <si>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</si>
  <si>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</si>
  <si>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</si>
  <si>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</si>
  <si>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</si>
  <si>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</si>
  <si>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</si>
  <si>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</si>
  <si>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</si>
  <si>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</si>
  <si>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</si>
  <si>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</si>
  <si>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</si>
  <si>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</si>
  <si>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</si>
  <si>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</si>
  <si>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</si>
  <si>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</si>
  <si>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</si>
  <si>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</si>
  <si>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</si>
  <si>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</si>
  <si>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</si>
  <si>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</si>
  <si>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</si>
  <si>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</si>
  <si>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</si>
  <si>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</si>
  <si>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</si>
  <si>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</si>
  <si>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</si>
  <si>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</si>
  <si>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</si>
  <si>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</si>
  <si>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</si>
  <si>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</si>
  <si>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</si>
  <si>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</si>
  <si>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</si>
  <si>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</si>
  <si>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</si>
  <si>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</si>
  <si>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</si>
  <si>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</si>
  <si>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</si>
  <si>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</si>
  <si>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</si>
  <si>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</si>
  <si>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</si>
  <si>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</si>
  <si>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</si>
  <si>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</si>
  <si>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</si>
  <si>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</si>
  <si>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</si>
  <si>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</si>
  <si>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</si>
  <si>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</si>
  <si>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</si>
  <si>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</si>
  <si>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</si>
  <si>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</si>
  <si>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</si>
  <si>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</si>
  <si>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</si>
  <si>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</si>
  <si>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</si>
  <si>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</si>
  <si>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</si>
  <si>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</si>
  <si>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</si>
  <si>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</si>
  <si>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</si>
  <si>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</si>
  <si>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</si>
  <si>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</si>
  <si>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</si>
  <si>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</si>
  <si>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</si>
  <si>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</si>
  <si>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</si>
  <si>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</si>
  <si>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</si>
  <si>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</si>
  <si>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</si>
  <si>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</si>
  <si>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</si>
  <si>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</si>
  <si>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</si>
  <si>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</si>
  <si>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</si>
  <si>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</si>
  <si>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</si>
  <si>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</si>
  <si>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</si>
  <si>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</si>
  <si>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</si>
  <si>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</si>
  <si>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</si>
  <si>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</si>
  <si>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</si>
  <si>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</si>
  <si>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</si>
  <si>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</si>
  <si>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</si>
  <si>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</si>
  <si>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</si>
  <si>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</si>
  <si>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</si>
  <si>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</si>
  <si>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</si>
  <si>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</si>
  <si>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</si>
  <si>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</si>
  <si>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</si>
  <si>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</si>
  <si>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</si>
  <si>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</si>
  <si>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</si>
  <si>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</si>
  <si>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</si>
  <si>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</si>
  <si>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</si>
  <si>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</si>
  <si>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</si>
  <si>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</si>
  <si>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</si>
  <si>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</si>
  <si>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</si>
  <si>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</si>
  <si>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</si>
  <si>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</si>
  <si>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</si>
  <si>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</si>
  <si>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</si>
  <si>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</si>
  <si>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</si>
  <si>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</si>
  <si>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</si>
  <si>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</si>
  <si>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</si>
  <si>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</si>
  <si>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</si>
  <si>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</si>
  <si>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</si>
  <si>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</si>
  <si>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</si>
  <si>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</si>
  <si>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</si>
  <si>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</si>
  <si>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</si>
  <si>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</si>
  <si>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</si>
  <si>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</si>
  <si>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</si>
  <si>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</si>
  <si>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</si>
  <si>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</si>
  <si>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</si>
  <si>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</si>
  <si>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</si>
  <si>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</si>
  <si>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</si>
  <si>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</si>
  <si>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</si>
  <si>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</si>
  <si>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</si>
  <si>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</si>
  <si>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</si>
  <si>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</si>
  <si>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</si>
  <si>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</si>
  <si>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</si>
  <si>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</si>
  <si>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</si>
  <si>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</si>
  <si>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</si>
  <si>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</si>
  <si>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</si>
  <si>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</si>
  <si>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</si>
  <si>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</si>
  <si>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</si>
  <si>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</si>
  <si>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</si>
  <si>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</si>
  <si>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</si>
  <si>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</si>
  <si>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</si>
  <si>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</si>
  <si>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</si>
  <si>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</si>
  <si>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</si>
  <si>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</si>
  <si>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</si>
  <si>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</si>
  <si>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</si>
  <si>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</si>
  <si>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</si>
  <si>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</si>
  <si>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</si>
  <si>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</si>
  <si>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</si>
  <si>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</si>
  <si>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</si>
  <si>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</si>
  <si>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</si>
  <si>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</si>
  <si>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</si>
  <si>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</si>
  <si>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</si>
  <si>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</si>
  <si>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</si>
  <si>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</si>
  <si>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</si>
  <si>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</si>
  <si>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</si>
  <si>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</si>
  <si>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</si>
  <si>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</si>
  <si>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</si>
  <si>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</si>
  <si>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</si>
  <si>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</si>
  <si>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</si>
  <si>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</si>
  <si>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</si>
  <si>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</si>
  <si>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</si>
  <si>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</si>
  <si>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</si>
  <si>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</si>
  <si>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</si>
  <si>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</si>
  <si>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</si>
  <si>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</si>
  <si>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</si>
  <si>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</si>
  <si>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</si>
  <si>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</si>
  <si>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</si>
  <si>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</si>
  <si>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</si>
  <si>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</si>
  <si>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</si>
  <si>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</si>
  <si>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</si>
  <si>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</si>
  <si>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</si>
  <si>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</si>
  <si>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</si>
  <si>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</si>
  <si>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</si>
  <si>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</si>
  <si>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</si>
  <si>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</si>
  <si>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</si>
  <si>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</si>
  <si>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</si>
  <si>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</si>
  <si>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</si>
  <si>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</si>
  <si>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</si>
  <si>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</si>
  <si>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</si>
  <si>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</si>
  <si>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</si>
  <si>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</si>
  <si>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</si>
  <si>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</si>
  <si>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</si>
  <si>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</si>
  <si>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</si>
  <si>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</si>
  <si>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</si>
  <si>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</si>
  <si>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</si>
  <si>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</si>
  <si>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</si>
  <si>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</si>
  <si>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</si>
  <si>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</si>
  <si>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</si>
  <si>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</si>
  <si>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</si>
  <si>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</si>
  <si>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</si>
  <si>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</si>
  <si>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</si>
  <si>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</si>
  <si>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</si>
  <si>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</si>
  <si>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</si>
  <si>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</si>
  <si>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</si>
  <si>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</si>
  <si>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</si>
  <si>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</si>
  <si>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</si>
  <si>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</si>
  <si>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</si>
  <si>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</si>
  <si>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</si>
  <si>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</si>
  <si>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</si>
  <si>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</si>
  <si>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</si>
  <si>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</si>
  <si>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</si>
  <si>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</si>
  <si>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</si>
  <si>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</si>
  <si>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</si>
  <si>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</si>
  <si>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</si>
  <si>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</si>
  <si>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</si>
  <si>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</si>
  <si>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</si>
  <si>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</si>
  <si>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</si>
  <si>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</si>
  <si>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</si>
  <si>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</si>
  <si>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</si>
  <si>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</si>
  <si>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</si>
  <si>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</si>
  <si>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</si>
  <si>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</si>
  <si>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</si>
  <si>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</si>
  <si>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</si>
  <si>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</si>
  <si>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</si>
  <si>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</si>
  <si>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</si>
  <si>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</si>
  <si>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</si>
  <si>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</si>
  <si>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</si>
  <si>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</si>
  <si>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</si>
  <si>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</si>
  <si>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</si>
  <si>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</si>
  <si>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</si>
  <si>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</si>
  <si>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</si>
  <si>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</si>
  <si>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</si>
  <si>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</si>
  <si>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</si>
  <si>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</si>
  <si>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</si>
  <si>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</si>
  <si>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</si>
  <si>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</si>
  <si>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</si>
  <si>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</si>
  <si>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</si>
  <si>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</si>
  <si>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</si>
  <si>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</si>
  <si>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</si>
  <si>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</si>
  <si>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</si>
  <si>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</si>
  <si>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</si>
  <si>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</si>
  <si>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</si>
  <si>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</si>
  <si>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</si>
  <si>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</si>
  <si>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</si>
  <si>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</si>
  <si>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</si>
  <si>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</si>
  <si>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</si>
  <si>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</si>
  <si>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</si>
  <si>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</si>
  <si>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</si>
  <si>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</si>
  <si>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</si>
  <si>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</si>
  <si>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</si>
  <si>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</si>
  <si>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</si>
  <si>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</si>
  <si>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</si>
  <si>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</si>
  <si>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</si>
  <si>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</si>
  <si>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</si>
  <si>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</si>
  <si>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</si>
  <si>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</si>
  <si>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</si>
  <si>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</si>
  <si>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</si>
  <si>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</si>
  <si>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</si>
  <si>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</si>
  <si>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</si>
  <si>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</si>
  <si>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</si>
  <si>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</si>
  <si>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</si>
  <si>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</si>
  <si>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</si>
  <si>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</si>
  <si>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</si>
  <si>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</si>
  <si>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</si>
  <si>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</si>
  <si>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</si>
  <si>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</si>
  <si>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</si>
  <si>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</si>
  <si>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</si>
  <si>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</si>
  <si>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</si>
  <si>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</si>
  <si>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</si>
  <si>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</si>
  <si>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</si>
  <si>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</si>
  <si>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</si>
  <si>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</si>
  <si>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</si>
  <si>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</si>
  <si>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</si>
  <si>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</si>
  <si>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</si>
  <si>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</si>
  <si>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</si>
  <si>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</si>
  <si>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</si>
  <si>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</si>
  <si>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</si>
  <si>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</si>
  <si>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</si>
  <si>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</si>
  <si>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</si>
  <si>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</si>
  <si>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</si>
  <si>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</si>
  <si>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</si>
  <si>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</si>
  <si>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</si>
  <si>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</si>
  <si>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</si>
  <si>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</si>
  <si>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</si>
  <si>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</si>
  <si>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</si>
  <si>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</si>
  <si>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</si>
  <si>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</si>
  <si>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</si>
  <si>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</si>
  <si>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</si>
  <si>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</si>
  <si>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</si>
  <si>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</si>
  <si>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</si>
  <si>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</si>
  <si>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</si>
  <si>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</si>
  <si>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</si>
  <si>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</si>
  <si>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</si>
  <si>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</si>
  <si>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</si>
  <si>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</si>
  <si>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</si>
  <si>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</si>
  <si>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</si>
  <si>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</si>
  <si>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</si>
  <si>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</si>
  <si>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</si>
  <si>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</si>
  <si>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</si>
  <si>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</si>
  <si>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</si>
  <si>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</si>
  <si>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</si>
  <si>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</si>
  <si>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</si>
  <si>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</si>
  <si>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</si>
  <si>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</si>
  <si>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</si>
  <si>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</si>
  <si>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</si>
  <si>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</si>
  <si>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</si>
  <si>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</si>
  <si>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</si>
  <si>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</si>
  <si>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</si>
  <si>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</si>
  <si>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</si>
  <si>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</si>
  <si>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</si>
  <si>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</si>
  <si>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</si>
  <si>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</si>
  <si>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</si>
  <si>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</si>
  <si>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</si>
  <si>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</si>
  <si>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</si>
  <si>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</si>
  <si>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</si>
  <si>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</si>
  <si>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</si>
  <si>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</si>
  <si>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</si>
  <si>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</si>
  <si>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</si>
  <si>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</si>
  <si>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</si>
  <si>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</si>
  <si>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</si>
  <si>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</si>
  <si>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</si>
  <si>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</si>
  <si>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</si>
  <si>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</si>
  <si>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</si>
  <si>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</si>
  <si>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</si>
  <si>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</si>
  <si>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</si>
  <si>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</si>
  <si>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</si>
  <si>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</si>
  <si>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</si>
  <si>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</si>
  <si>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</si>
  <si>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</si>
  <si>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</si>
  <si>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</si>
  <si>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</si>
  <si>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</si>
  <si>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</si>
  <si>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</si>
  <si>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</si>
  <si>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</si>
  <si>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</si>
  <si>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</si>
  <si>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</si>
  <si>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</si>
  <si>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</si>
  <si>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</si>
  <si>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</si>
  <si>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</si>
  <si>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</si>
  <si>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</si>
  <si>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</si>
  <si>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</si>
  <si>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</si>
  <si>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</si>
  <si>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</si>
  <si>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</si>
  <si>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</si>
  <si>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</si>
  <si>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</si>
  <si>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</si>
  <si>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</si>
  <si>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</si>
  <si>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</si>
  <si>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</si>
  <si>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</si>
  <si>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</si>
  <si>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</si>
  <si>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</si>
  <si>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</si>
  <si>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</si>
  <si>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</si>
  <si>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</si>
  <si>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</si>
  <si>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</si>
  <si>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</si>
  <si>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</si>
  <si>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</si>
  <si>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</si>
  <si>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</si>
  <si>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</si>
  <si>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</si>
  <si>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</si>
  <si>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</si>
  <si>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</si>
  <si>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</si>
  <si>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</si>
  <si>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</si>
  <si>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</si>
  <si>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</si>
  <si>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</si>
  <si>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</si>
  <si>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</si>
  <si>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</si>
  <si>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</si>
  <si>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</si>
  <si>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</si>
  <si>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</si>
  <si>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</si>
  <si>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</si>
  <si>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</si>
  <si>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</si>
  <si>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</si>
  <si>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</si>
  <si>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</si>
  <si>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</si>
  <si>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</si>
  <si>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</si>
  <si>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</si>
  <si>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</si>
  <si>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</si>
  <si>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</si>
  <si>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</si>
  <si>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</si>
  <si>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</si>
  <si>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</si>
  <si>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</si>
  <si>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</si>
  <si>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</si>
  <si>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</si>
  <si>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</si>
  <si>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</si>
  <si>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</si>
  <si>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</si>
  <si>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</si>
  <si>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</si>
  <si>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</si>
  <si>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</si>
  <si>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</si>
  <si>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</si>
  <si>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</si>
  <si>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</si>
  <si>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</si>
  <si>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</si>
  <si>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</si>
  <si>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</si>
  <si>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</si>
  <si>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</si>
  <si>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</si>
  <si>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</si>
  <si>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</si>
  <si>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</si>
  <si>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</si>
  <si>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</si>
  <si>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</si>
  <si>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</si>
  <si>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</si>
  <si>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</si>
  <si>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</si>
  <si>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</si>
  <si>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</si>
  <si>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</si>
  <si>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</si>
  <si>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</si>
  <si>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</si>
  <si>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</si>
  <si>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</si>
  <si>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</si>
  <si>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</si>
  <si>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</si>
  <si>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</si>
  <si>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</si>
  <si>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</si>
  <si>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</si>
  <si>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</si>
  <si>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</si>
  <si>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</si>
  <si>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</si>
  <si>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</si>
  <si>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</si>
  <si>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</si>
  <si>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</si>
  <si>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</si>
  <si>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</si>
  <si>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</si>
  <si>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</si>
  <si>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</si>
  <si>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</si>
  <si>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</si>
  <si>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</si>
  <si>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</si>
  <si>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</si>
  <si>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</si>
  <si>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</si>
  <si>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</si>
  <si>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</si>
  <si>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</si>
  <si>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</si>
  <si>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</si>
  <si>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</si>
  <si>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</si>
  <si>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</si>
  <si>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</si>
  <si>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</si>
  <si>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</si>
  <si>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</si>
  <si>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</si>
  <si>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</si>
  <si>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</si>
  <si>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</si>
  <si>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</si>
  <si>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</si>
  <si>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</si>
  <si>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</si>
  <si>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</si>
  <si>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</si>
  <si>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</si>
  <si>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</si>
  <si>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</si>
  <si>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</si>
  <si>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</si>
  <si>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</si>
  <si>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</si>
  <si>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</si>
  <si>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</si>
  <si>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</si>
  <si>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</si>
  <si>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</si>
  <si>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</si>
  <si>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</si>
  <si>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</si>
  <si>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</si>
  <si>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</si>
  <si>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</si>
  <si>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</si>
  <si>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</si>
  <si>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</si>
  <si>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</si>
  <si>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</si>
  <si>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</si>
  <si>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</si>
  <si>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</si>
  <si>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</si>
  <si>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</si>
  <si>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</si>
  <si>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</si>
  <si>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</si>
  <si>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</si>
  <si>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</si>
  <si>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</si>
  <si>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</si>
  <si>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</si>
  <si>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</si>
  <si>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</si>
  <si>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</si>
  <si>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</si>
  <si>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</si>
  <si>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</si>
  <si>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</si>
  <si>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</si>
  <si>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</si>
  <si>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</si>
  <si>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</si>
  <si>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</si>
  <si>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</si>
  <si>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</si>
  <si>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</si>
  <si>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</si>
  <si>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</si>
  <si>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</si>
  <si>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</si>
  <si>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</si>
  <si>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</si>
  <si>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</si>
  <si>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</si>
  <si>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</si>
  <si>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</si>
  <si>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</si>
  <si>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</si>
  <si>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</si>
  <si>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</si>
  <si>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</si>
  <si>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</si>
  <si>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</si>
  <si>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</si>
  <si>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</si>
  <si>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</si>
  <si>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</si>
  <si>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</si>
  <si>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</si>
  <si>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</si>
  <si>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</si>
  <si>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</si>
  <si>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</si>
  <si>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</si>
  <si>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</si>
  <si>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</si>
  <si>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</si>
  <si>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</si>
  <si>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</si>
  <si>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</si>
  <si>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</si>
  <si>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</si>
  <si>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</si>
  <si>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</si>
  <si>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</si>
  <si>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</si>
  <si>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</si>
  <si>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</si>
  <si>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</si>
  <si>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</si>
  <si>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</si>
  <si>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</si>
  <si>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</si>
  <si>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</si>
  <si>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</si>
  <si>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</si>
  <si>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</si>
  <si>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</si>
  <si>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</si>
  <si>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</si>
  <si>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</si>
  <si>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</si>
  <si>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</si>
  <si>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</si>
  <si>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</si>
  <si>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</si>
  <si>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</si>
  <si>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</si>
  <si>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</si>
  <si>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</si>
  <si>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</si>
  <si>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</si>
  <si>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</si>
  <si>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</si>
  <si>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</si>
  <si>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</si>
  <si>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</si>
  <si>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</si>
  <si>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</si>
  <si>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</si>
  <si>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</si>
  <si>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</si>
  <si>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</si>
  <si>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</si>
  <si>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</si>
  <si>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</si>
  <si>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</si>
  <si>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</si>
  <si>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</si>
  <si>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</si>
  <si>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</si>
  <si>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</si>
  <si>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</si>
  <si>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</si>
  <si>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</si>
  <si>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</si>
  <si>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</si>
  <si>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</si>
  <si>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</si>
  <si>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</si>
  <si>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</si>
  <si>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</si>
  <si>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</si>
  <si>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</si>
  <si>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</si>
  <si>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</si>
  <si>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</si>
  <si>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</si>
  <si>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</si>
  <si>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</si>
  <si>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</si>
  <si>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</si>
  <si>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</si>
  <si>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</si>
  <si>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</si>
  <si>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</si>
  <si>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</si>
  <si>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</si>
  <si>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</si>
  <si>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</si>
  <si>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</si>
  <si>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</si>
  <si>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</si>
  <si>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</si>
  <si>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</si>
  <si>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</si>
  <si>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</si>
  <si>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</si>
  <si>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</si>
  <si>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</si>
  <si>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</si>
  <si>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</si>
  <si>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</si>
  <si>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</si>
  <si>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</si>
  <si>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</si>
  <si>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</si>
  <si>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</si>
  <si>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</si>
  <si>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</si>
  <si>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</si>
  <si>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</si>
  <si>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</si>
  <si>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</si>
  <si>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</si>
  <si>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</si>
  <si>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</si>
  <si>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</si>
  <si>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</si>
  <si>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</si>
  <si>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</si>
  <si>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</si>
  <si>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</si>
  <si>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</si>
  <si>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</si>
  <si>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</si>
  <si>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</si>
  <si>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</si>
  <si>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</si>
  <si>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</si>
  <si>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</si>
  <si>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</si>
  <si>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</si>
  <si>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</si>
  <si>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</si>
  <si>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</si>
  <si>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</si>
  <si>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</si>
  <si>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</si>
  <si>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</si>
  <si>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</si>
  <si>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</si>
  <si>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</si>
  <si>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</si>
  <si>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</si>
  <si>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</si>
  <si>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</si>
  <si>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</si>
  <si>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</si>
  <si>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</si>
  <si>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</si>
  <si>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</si>
  <si>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</si>
  <si>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</si>
  <si>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</si>
  <si>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</si>
  <si>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</si>
  <si>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</si>
  <si>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</si>
  <si>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</si>
  <si>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</si>
  <si>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</si>
  <si>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</si>
  <si>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</si>
  <si>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</si>
  <si>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</si>
  <si>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</si>
  <si>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</si>
  <si>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</si>
  <si>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</si>
  <si>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</si>
  <si>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</si>
  <si>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</si>
  <si>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</si>
  <si>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</si>
  <si>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</si>
  <si>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</si>
  <si>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</si>
  <si>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</si>
  <si>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</si>
  <si>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</si>
  <si>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</si>
  <si>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</si>
  <si>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</si>
  <si>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</si>
  <si>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</si>
  <si>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</si>
  <si>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</si>
  <si>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</si>
  <si>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</si>
  <si>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</si>
  <si>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</si>
  <si>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</si>
  <si>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</si>
  <si>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</si>
  <si>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</si>
  <si>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</si>
  <si>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</si>
  <si>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</si>
  <si>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</si>
  <si>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</si>
  <si>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</si>
  <si>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</si>
  <si>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</si>
  <si>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</si>
  <si>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</si>
  <si>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</si>
  <si>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</si>
  <si>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</si>
  <si>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</si>
  <si>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</si>
  <si>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</si>
  <si>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</si>
  <si>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</si>
  <si>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</si>
  <si>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</si>
  <si>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</si>
  <si>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</si>
  <si>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</si>
  <si>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</si>
  <si>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</si>
  <si>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</si>
  <si>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</si>
  <si>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</si>
  <si>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</si>
  <si>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</si>
  <si>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</si>
  <si>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</si>
  <si>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</si>
  <si>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</si>
  <si>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</si>
  <si>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</si>
  <si>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</si>
  <si>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</si>
  <si>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</si>
  <si>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</si>
  <si>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</si>
  <si>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</si>
  <si>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</si>
  <si>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</si>
  <si>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</si>
  <si>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</si>
  <si>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</si>
  <si>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</si>
  <si>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</si>
  <si>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</si>
  <si>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</si>
  <si>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</si>
  <si>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</si>
  <si>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</si>
  <si>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</si>
  <si>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</si>
  <si>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</si>
  <si>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</si>
  <si>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</si>
  <si>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</si>
  <si>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</si>
  <si>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</si>
  <si>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</si>
  <si>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</si>
  <si>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</si>
  <si>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</si>
  <si>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</si>
  <si>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</si>
  <si>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</si>
  <si>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</si>
  <si>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</si>
  <si>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</si>
  <si>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</si>
  <si>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</si>
  <si>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</si>
  <si>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</si>
  <si>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</si>
  <si>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</si>
  <si>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</si>
  <si>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</si>
  <si>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</si>
  <si>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</si>
  <si>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</si>
  <si>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</si>
  <si>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</si>
  <si>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</si>
  <si>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</si>
  <si>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</si>
  <si>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</si>
  <si>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</si>
  <si>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</si>
  <si>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</si>
  <si>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</si>
  <si>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</si>
  <si>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</si>
  <si>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</si>
  <si>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</si>
  <si>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</si>
  <si>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</si>
  <si>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</si>
  <si>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</si>
  <si>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</si>
  <si>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</si>
  <si>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</si>
  <si>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</si>
  <si>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</si>
  <si>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</si>
  <si>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</si>
  <si>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</si>
  <si>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</si>
  <si>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</si>
  <si>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</si>
  <si>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</si>
  <si>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</si>
  <si>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</si>
  <si>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</si>
  <si>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</si>
  <si>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</si>
  <si>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</si>
  <si>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</si>
  <si>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</si>
  <si>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</si>
  <si>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</si>
  <si>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</si>
  <si>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</si>
  <si>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</si>
  <si>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</si>
  <si>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</si>
  <si>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</si>
  <si>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</si>
  <si>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</si>
  <si>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</si>
  <si>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</si>
  <si>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</si>
  <si>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</si>
  <si>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</si>
  <si>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</si>
  <si>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</si>
  <si>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</si>
  <si>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</si>
  <si>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</si>
  <si>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</si>
  <si>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</si>
  <si>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</si>
  <si>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</si>
  <si>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</si>
  <si>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</si>
  <si>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</si>
  <si>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</si>
  <si>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</si>
  <si>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</si>
  <si>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</si>
  <si>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</si>
  <si>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</si>
  <si>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</si>
  <si>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</si>
  <si>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</si>
  <si>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</si>
  <si>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</si>
  <si>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</si>
  <si>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</si>
  <si>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</si>
  <si>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</si>
  <si>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</si>
  <si>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</si>
  <si>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</si>
  <si>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</si>
  <si>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</si>
  <si>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</si>
  <si>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</si>
  <si>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</si>
  <si>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</si>
  <si>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</si>
  <si>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</si>
  <si>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</si>
  <si>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</si>
  <si>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</si>
  <si>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</si>
  <si>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</si>
  <si>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</si>
  <si>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</si>
  <si>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</si>
  <si>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</si>
  <si>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</si>
  <si>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</si>
  <si>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</si>
  <si>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</si>
  <si>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</si>
  <si>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</si>
  <si>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</si>
  <si>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</si>
  <si>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</si>
  <si>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</si>
  <si>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</si>
  <si>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</si>
  <si>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</si>
  <si>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</si>
  <si>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</si>
  <si>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</si>
  <si>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</si>
  <si>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</si>
  <si>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</si>
  <si>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</si>
  <si>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</si>
  <si>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</si>
  <si>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</si>
  <si>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</si>
  <si>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</si>
  <si>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</si>
  <si>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</si>
  <si>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</si>
  <si>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</si>
  <si>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</si>
  <si>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</si>
  <si>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</si>
  <si>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</si>
  <si>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</si>
  <si>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</si>
  <si>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</si>
  <si>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</si>
  <si>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</si>
  <si>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</si>
  <si>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</si>
  <si>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</si>
  <si>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</si>
  <si>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</si>
  <si>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</si>
  <si>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</si>
  <si>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</si>
  <si>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</si>
  <si>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</si>
  <si>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</si>
  <si>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</si>
  <si>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</si>
  <si>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</si>
  <si>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</si>
  <si>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</si>
  <si>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</si>
  <si>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</si>
  <si>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</si>
  <si>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</si>
  <si>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</si>
  <si>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</si>
  <si>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</si>
  <si>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</si>
  <si>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</si>
  <si>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</si>
  <si>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</si>
  <si>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</si>
  <si>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</si>
  <si>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</si>
  <si>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</si>
  <si>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</si>
  <si>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</si>
  <si>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</si>
  <si>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</si>
  <si>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</si>
  <si>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</si>
  <si>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</si>
  <si>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</si>
  <si>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</si>
  <si>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</si>
  <si>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</si>
  <si>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</si>
  <si>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</si>
  <si>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</si>
  <si>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</si>
  <si>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</si>
  <si>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</si>
  <si>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</si>
  <si>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</si>
  <si>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</si>
  <si>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</si>
  <si>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</si>
  <si>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</si>
  <si>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</si>
  <si>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</si>
  <si>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</si>
  <si>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</si>
  <si>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</si>
  <si>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</si>
  <si>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</si>
  <si>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</si>
  <si>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</si>
  <si>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</si>
  <si>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</si>
  <si>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</si>
  <si>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</si>
  <si>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</si>
  <si>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</si>
  <si>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</si>
  <si>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</si>
  <si>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</si>
  <si>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</si>
  <si>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</si>
  <si>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</si>
  <si>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</si>
  <si>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</si>
  <si>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</si>
  <si>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</si>
  <si>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</si>
  <si>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</si>
  <si>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</si>
  <si>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</si>
  <si>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</si>
  <si>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</si>
  <si>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</si>
  <si>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</si>
  <si>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</si>
  <si>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</si>
  <si>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</si>
  <si>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</si>
  <si>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</si>
  <si>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</si>
  <si>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</si>
  <si>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</si>
  <si>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</si>
  <si>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</si>
  <si>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</si>
  <si>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</si>
  <si>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</si>
  <si>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</si>
  <si>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</si>
  <si>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</si>
  <si>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</si>
  <si>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</si>
  <si>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</si>
  <si>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</si>
  <si>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</si>
  <si>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</si>
  <si>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</si>
  <si>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</si>
  <si>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</si>
  <si>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</si>
  <si>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</si>
  <si>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</si>
  <si>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</si>
  <si>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</si>
  <si>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</si>
  <si>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</si>
  <si>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</si>
  <si>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</si>
  <si>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</si>
  <si>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</si>
  <si>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</si>
  <si>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</si>
  <si>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</si>
  <si>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</si>
  <si>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</si>
  <si>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</si>
  <si>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</si>
  <si>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</si>
  <si>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</si>
  <si>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</si>
  <si>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</si>
  <si>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</si>
  <si>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</si>
  <si>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</si>
  <si>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</si>
  <si>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</si>
  <si>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</si>
  <si>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</si>
  <si>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</si>
  <si>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</si>
  <si>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</si>
  <si>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</si>
  <si>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</si>
  <si>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</si>
  <si>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</si>
  <si>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</si>
  <si>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</si>
  <si>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</si>
  <si>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</si>
  <si>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</si>
  <si>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</si>
  <si>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</si>
  <si>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</si>
  <si>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</si>
  <si>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</si>
  <si>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</si>
  <si>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</si>
  <si>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</si>
  <si>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</si>
  <si>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</si>
  <si>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</si>
  <si>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</si>
  <si>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</si>
  <si>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</si>
  <si>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</si>
  <si>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</si>
  <si>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</si>
  <si>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</si>
  <si>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</si>
  <si>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</si>
  <si>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</si>
  <si>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</si>
  <si>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</si>
  <si>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</si>
  <si>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</si>
  <si>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</si>
  <si>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</si>
  <si>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</si>
  <si>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</si>
  <si>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</si>
  <si>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</si>
  <si>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</si>
  <si>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</si>
  <si>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</si>
  <si>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</si>
  <si>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</si>
  <si>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</si>
  <si>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</si>
  <si>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</si>
  <si>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</si>
  <si>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</si>
  <si>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</si>
  <si>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</si>
  <si>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</si>
  <si>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</si>
  <si>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</si>
  <si>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</si>
  <si>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</si>
  <si>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</si>
  <si>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</si>
  <si>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</si>
  <si>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</si>
  <si>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</si>
  <si>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</si>
  <si>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</si>
  <si>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</si>
  <si>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</si>
  <si>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</si>
  <si>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</si>
  <si>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</si>
  <si>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</si>
  <si>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</si>
  <si>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</si>
  <si>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</si>
  <si>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</si>
  <si>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</si>
  <si>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</si>
  <si>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</si>
  <si>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</si>
  <si>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</si>
  <si>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</si>
  <si>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</si>
  <si>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</si>
  <si>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</si>
  <si>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</si>
  <si>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</si>
  <si>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</si>
  <si>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</si>
  <si>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</si>
  <si>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</si>
  <si>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</si>
  <si>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</si>
  <si>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</si>
  <si>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</si>
  <si>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</si>
  <si>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</si>
  <si>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</si>
  <si>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</si>
  <si>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</si>
  <si>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</si>
  <si>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</si>
  <si>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</si>
  <si>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</si>
  <si>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</si>
  <si>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</si>
  <si>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</si>
  <si>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</si>
  <si>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</si>
  <si>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</si>
  <si>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</si>
  <si>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</si>
  <si>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</si>
  <si>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</si>
  <si>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</si>
  <si>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</si>
  <si>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</si>
  <si>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</si>
  <si>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</si>
  <si>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</si>
  <si>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</si>
  <si>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</si>
  <si>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</si>
  <si>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</si>
  <si>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</si>
  <si>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</si>
  <si>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</si>
  <si>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</si>
  <si>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</si>
  <si>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</si>
  <si>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</si>
  <si>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</si>
  <si>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</si>
  <si>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</si>
  <si>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</si>
  <si>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</si>
  <si>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</si>
  <si>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</si>
  <si>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</si>
  <si>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</si>
  <si>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</si>
  <si>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</si>
  <si>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</si>
  <si>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</si>
  <si>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</si>
  <si>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</si>
  <si>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</si>
  <si>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</si>
  <si>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</si>
  <si>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</si>
  <si>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</si>
  <si>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</si>
  <si>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</si>
  <si>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</si>
  <si>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</si>
  <si>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</si>
  <si>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</si>
  <si>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</si>
  <si>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</si>
  <si>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</si>
  <si>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</si>
  <si>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</si>
  <si>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</si>
  <si>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</si>
  <si>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</si>
  <si>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</si>
  <si>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</si>
  <si>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</si>
  <si>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</si>
  <si>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</si>
  <si>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</si>
  <si>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</si>
  <si>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</si>
  <si>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</si>
  <si>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</si>
  <si>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</si>
  <si>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</si>
  <si>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</si>
  <si>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</si>
  <si>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</si>
  <si>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</si>
  <si>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</si>
  <si>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</si>
  <si>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</si>
  <si>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</si>
  <si>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</si>
  <si>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</si>
  <si>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</si>
  <si>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</si>
  <si>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</si>
  <si>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</si>
  <si>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</si>
  <si>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</si>
  <si>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</si>
  <si>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</si>
  <si>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</si>
  <si>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</si>
  <si>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</si>
  <si>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</si>
  <si>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</si>
  <si>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</si>
  <si>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</si>
  <si>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</si>
  <si>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</si>
  <si>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</si>
  <si>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</si>
  <si>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</si>
  <si>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</si>
  <si>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</si>
  <si>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</si>
  <si>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</si>
  <si>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</si>
  <si>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</si>
  <si>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</si>
  <si>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</si>
  <si>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</si>
  <si>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</si>
  <si>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</si>
  <si>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</si>
  <si>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</si>
  <si>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</si>
  <si>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</si>
  <si>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</si>
  <si>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</si>
  <si>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</si>
  <si>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</si>
  <si>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</si>
  <si>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</si>
  <si>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</si>
  <si>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</si>
  <si>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</si>
  <si>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</si>
  <si>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</si>
  <si>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</si>
  <si>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</si>
  <si>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</si>
  <si>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</si>
  <si>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</si>
  <si>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</si>
  <si>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</si>
  <si>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</si>
  <si>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</si>
  <si>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</si>
  <si>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</si>
  <si>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</si>
  <si>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</si>
  <si>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</si>
  <si>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</si>
  <si>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</si>
  <si>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</si>
  <si>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</si>
  <si>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</si>
  <si>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</si>
  <si>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</si>
  <si>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</si>
  <si>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</si>
  <si>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</si>
  <si>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</si>
  <si>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</si>
  <si>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</si>
  <si>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</si>
  <si>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</si>
  <si>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</si>
  <si>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</si>
  <si>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</si>
  <si>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</si>
  <si>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</si>
  <si>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</si>
  <si>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</si>
  <si>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</si>
  <si>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</si>
  <si>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</si>
  <si>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</si>
  <si>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</si>
  <si>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</si>
  <si>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</si>
  <si>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</si>
  <si>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</si>
  <si>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</si>
  <si>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</si>
  <si>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</si>
  <si>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</si>
  <si>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</si>
  <si>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</si>
  <si>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</si>
  <si>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</si>
  <si>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</si>
  <si>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</si>
  <si>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</si>
  <si>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</si>
  <si>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</si>
  <si>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</si>
  <si>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</si>
  <si>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</si>
  <si>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</si>
  <si>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</si>
  <si>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</si>
  <si>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</si>
  <si>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</si>
  <si>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</si>
  <si>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</si>
  <si>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</si>
  <si>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</si>
  <si>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</si>
  <si>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</si>
  <si>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</si>
  <si>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</si>
  <si>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</si>
  <si>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</si>
  <si>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</si>
  <si>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</si>
  <si>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</si>
  <si>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</si>
  <si>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</si>
  <si>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</si>
  <si>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</si>
  <si>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</si>
  <si>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</si>
  <si>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</si>
  <si>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</si>
  <si>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</si>
  <si>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</si>
  <si>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</si>
  <si>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</si>
  <si>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</si>
  <si>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</si>
  <si>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</si>
  <si>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</si>
  <si>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</si>
  <si>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</si>
  <si>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</si>
  <si>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</si>
  <si>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</si>
  <si>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</si>
  <si>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</si>
  <si>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</si>
  <si>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</si>
  <si>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</si>
  <si>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</si>
  <si>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</si>
  <si>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</si>
  <si>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</si>
  <si>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</si>
  <si>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</si>
  <si>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</si>
  <si>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</si>
  <si>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</si>
  <si>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</si>
  <si>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</si>
  <si>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</si>
  <si>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</si>
  <si>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</si>
  <si>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</si>
  <si>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</si>
  <si>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</si>
  <si>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</si>
  <si>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</si>
  <si>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</si>
  <si>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</si>
  <si>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</si>
  <si>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</si>
  <si>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</si>
  <si>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</si>
  <si>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</si>
  <si>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</si>
  <si>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</si>
  <si>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</si>
  <si>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</si>
  <si>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</si>
  <si>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</si>
  <si>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</si>
  <si>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</si>
  <si>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</si>
  <si>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</si>
  <si>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</si>
  <si>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</si>
  <si>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</si>
  <si>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</si>
  <si>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</si>
  <si>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</si>
  <si>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</si>
  <si>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</si>
  <si>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</si>
  <si>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</si>
  <si>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</si>
  <si>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</si>
  <si>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</si>
  <si>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</si>
  <si>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</si>
  <si>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</si>
  <si>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</si>
  <si>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</si>
  <si>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</si>
  <si>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</si>
  <si>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</si>
  <si>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</si>
  <si>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</si>
  <si>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</si>
  <si>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</si>
  <si>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</si>
  <si>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</si>
  <si>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</si>
  <si>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</si>
  <si>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</si>
  <si>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</si>
  <si>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</si>
  <si>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</si>
  <si>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</si>
  <si>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</si>
  <si>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</si>
  <si>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</si>
  <si>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</si>
  <si>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</si>
  <si>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</si>
  <si>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</si>
  <si>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</si>
  <si>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</si>
  <si>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</si>
  <si>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</si>
  <si>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</si>
  <si>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</si>
  <si>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</si>
  <si>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</si>
  <si>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</si>
  <si>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</si>
  <si>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</si>
  <si>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</si>
  <si>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</si>
  <si>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</si>
  <si>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</si>
  <si>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</si>
  <si>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</si>
  <si>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</si>
  <si>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</si>
  <si>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</si>
  <si>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</si>
  <si>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</si>
  <si>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</si>
  <si>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</si>
  <si>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</si>
  <si>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</si>
  <si>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</si>
  <si>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</si>
  <si>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</si>
  <si>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</si>
  <si>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</si>
  <si>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</si>
  <si>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</si>
  <si>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</si>
  <si>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</si>
  <si>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</si>
  <si>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</si>
  <si>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</si>
  <si>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</si>
  <si>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</si>
  <si>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</si>
  <si>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</si>
  <si>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</si>
  <si>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</si>
  <si>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</si>
  <si>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</si>
  <si>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</si>
  <si>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</si>
  <si>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</si>
  <si>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</si>
  <si>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</si>
  <si>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</si>
  <si>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</si>
  <si>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</si>
  <si>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</si>
  <si>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</si>
  <si>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</si>
  <si>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</si>
  <si>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</si>
  <si>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</si>
  <si>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</si>
  <si>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</si>
  <si>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</si>
  <si>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</si>
  <si>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</si>
  <si>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</si>
  <si>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</si>
  <si>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</si>
  <si>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</si>
  <si>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</si>
  <si>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</si>
  <si>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</si>
  <si>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</si>
  <si>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</si>
  <si>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</si>
  <si>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</si>
  <si>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</si>
  <si>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</si>
  <si>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</si>
  <si>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</si>
  <si>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</si>
  <si>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</si>
  <si>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</si>
  <si>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</si>
  <si>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</si>
  <si>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</si>
  <si>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</si>
  <si>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</si>
  <si>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</si>
  <si>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</si>
  <si>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</si>
  <si>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</si>
  <si>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</si>
  <si>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</si>
  <si>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</si>
  <si>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</si>
  <si>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</si>
  <si>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</si>
  <si>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</si>
  <si>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</si>
  <si>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</si>
  <si>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</si>
  <si>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</si>
  <si>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</si>
  <si>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</si>
  <si>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</si>
  <si>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</si>
  <si>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</si>
  <si>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</si>
  <si>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</si>
  <si>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</si>
  <si>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</si>
  <si>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</si>
  <si>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</si>
  <si>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</si>
  <si>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</si>
  <si>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</si>
  <si>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</si>
  <si>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</si>
  <si>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</si>
  <si>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</si>
  <si>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</si>
  <si>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</si>
  <si>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</si>
  <si>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</si>
  <si>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</si>
  <si>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</si>
  <si>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</si>
  <si>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</si>
  <si>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</si>
  <si>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</si>
  <si>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</si>
  <si>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</si>
  <si>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</si>
  <si>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</si>
  <si>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</si>
  <si>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</si>
  <si>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</si>
  <si>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</si>
  <si>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</si>
  <si>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</si>
  <si>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</si>
  <si>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</si>
  <si>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</si>
  <si>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</si>
  <si>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</si>
  <si>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</si>
  <si>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</si>
  <si>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</si>
  <si>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</si>
  <si>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</si>
  <si>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</si>
  <si>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</si>
  <si>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</si>
  <si>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</si>
  <si>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</si>
  <si>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</si>
  <si>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</si>
  <si>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</si>
  <si>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</si>
  <si>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</si>
  <si>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</si>
  <si>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</si>
  <si>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</si>
  <si>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</si>
  <si>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</si>
  <si>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</si>
  <si>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</si>
  <si>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</si>
  <si>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</si>
  <si>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</si>
  <si>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</si>
  <si>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</si>
  <si>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</si>
  <si>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</si>
  <si>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</si>
  <si>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</si>
  <si>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</si>
  <si>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</si>
  <si>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</si>
  <si>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</si>
  <si>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</si>
  <si>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</si>
  <si>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</si>
  <si>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</si>
  <si>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</si>
  <si>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</si>
  <si>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</si>
  <si>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</si>
  <si>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</si>
  <si>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</si>
  <si>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</si>
  <si>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</si>
  <si>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</si>
  <si>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</si>
  <si>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</si>
  <si>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</si>
  <si>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</si>
  <si>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</si>
  <si>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</si>
  <si>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</si>
  <si>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</si>
  <si>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</si>
  <si>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</si>
  <si>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</si>
  <si>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</si>
  <si>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</si>
  <si>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</si>
  <si>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</si>
  <si>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</si>
  <si>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</si>
  <si>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</si>
  <si>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</si>
  <si>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</si>
  <si>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</si>
  <si>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</si>
  <si>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</si>
  <si>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</si>
  <si>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</si>
  <si>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</si>
  <si>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</si>
  <si>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</si>
  <si>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</si>
  <si>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</si>
  <si>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</si>
  <si>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</si>
  <si>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2021-25-10000848</t>
  </si>
  <si>
    <t>9278612-3212361582</t>
  </si>
  <si>
    <t>fundarti2020@gmail.com</t>
  </si>
  <si>
    <t>Calle 17 A Sur N°58-03 Barrio Milenta</t>
  </si>
  <si>
    <t>Eimy Paola Tamayo Carvajalino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</si>
</sst>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4" zoomScale="60" zoomScaleNormal="60" zoomScaleSheetLayoutView="40" zoomScalePageLayoutView="40" workbookViewId="0">
      <selection activeCell="A83" sqref="A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1" t="str">
        <f>HYPERLINK("#MI_Oferente_Singular!A114","CAPACIDAD RESIDUAL")</f>
        <v>CAPACIDAD RESIDUAL</v>
      </c>
      <c r="F8" s="242"/>
      <c r="G8" s="24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1" t="str">
        <f>HYPERLINK("#MI_Oferente_Singular!A162","TALENTO HUMANO")</f>
        <v>TALENTO HUMANO</v>
      </c>
      <c r="F9" s="242"/>
      <c r="G9" s="24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1" t="str">
        <f>HYPERLINK("#MI_Oferente_Singular!F162","INFRAESTRUCTURA")</f>
        <v>INFRAESTRUCTURA</v>
      </c>
      <c r="F10" s="242"/>
      <c r="G10" s="24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516</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900737466</v>
      </c>
      <c r="C20" s="5"/>
      <c r="D20" s="73"/>
      <c r="E20" s="5"/>
      <c r="F20" s="5"/>
      <c r="G20" s="5"/>
      <c r="H20" s="244"/>
      <c r="I20" s="146" t="s">
        <v>516</v>
      </c>
      <c r="J20" s="147" t="s">
        <v>599</v>
      </c>
      <c r="K20" s="148">
        <v>1127146133</v>
      </c>
      <c r="L20" s="149">
        <v>44197</v>
      </c>
      <c r="M20" s="149">
        <v>44561</v>
      </c>
      <c r="N20" s="132">
        <f>+(M20-L20)/30</f>
        <v>12.133333333333333</v>
      </c>
      <c r="O20" s="135"/>
      <c r="U20" s="131"/>
      <c r="V20" s="105">
        <f ca="1">NOW()</f>
        <v>44194.617357407406</v>
      </c>
      <c r="W20" s="105">
        <f ca="1">NOW()</f>
        <v>44194.617357407406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CREANDO FUTURO</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42723</v>
      </c>
      <c r="F48" s="142">
        <v>43084</v>
      </c>
      <c r="G48" s="157">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0">
        <v>2</v>
      </c>
      <c r="B49" s="121" t="s">
        <v>2676</v>
      </c>
      <c r="C49" s="112" t="s">
        <v>31</v>
      </c>
      <c r="D49" s="110" t="s">
        <v>2679</v>
      </c>
      <c r="E49" s="142">
        <v>43312</v>
      </c>
      <c r="F49" s="142">
        <v>43449</v>
      </c>
      <c r="G49" s="157">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0">
        <v>3</v>
      </c>
      <c r="B50" s="121" t="s">
        <v>2676</v>
      </c>
      <c r="C50" s="123" t="s">
        <v>31</v>
      </c>
      <c r="D50" s="120" t="s">
        <v>2679</v>
      </c>
      <c r="E50" s="142">
        <v>43312</v>
      </c>
      <c r="F50" s="142">
        <v>43449</v>
      </c>
      <c r="G50" s="157">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0">
        <v>4</v>
      </c>
      <c r="B51" s="121" t="s">
        <v>2676</v>
      </c>
      <c r="C51" s="123" t="s">
        <v>31</v>
      </c>
      <c r="D51" s="120" t="s">
        <v>2679</v>
      </c>
      <c r="E51" s="142">
        <v>43312</v>
      </c>
      <c r="F51" s="142">
        <v>43449</v>
      </c>
      <c r="G51" s="157">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1">
        <v>5</v>
      </c>
      <c r="B52" s="121" t="s">
        <v>2676</v>
      </c>
      <c r="C52" s="123" t="s">
        <v>31</v>
      </c>
      <c r="D52" s="120" t="s">
        <v>2679</v>
      </c>
      <c r="E52" s="142">
        <v>43312</v>
      </c>
      <c r="F52" s="142">
        <v>43449</v>
      </c>
      <c r="G52" s="157">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1">
        <v>6</v>
      </c>
      <c r="B53" s="121" t="s">
        <v>2676</v>
      </c>
      <c r="C53" s="112" t="s">
        <v>31</v>
      </c>
      <c r="D53" s="110" t="s">
        <v>2682</v>
      </c>
      <c r="E53" s="142">
        <v>43312</v>
      </c>
      <c r="F53" s="142">
        <v>43449</v>
      </c>
      <c r="G53" s="157">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1">
        <v>7</v>
      </c>
      <c r="B54" s="121" t="s">
        <v>2676</v>
      </c>
      <c r="C54" s="112" t="s">
        <v>31</v>
      </c>
      <c r="D54" s="120" t="s">
        <v>2682</v>
      </c>
      <c r="E54" s="142">
        <v>43312</v>
      </c>
      <c r="F54" s="142">
        <v>43449</v>
      </c>
      <c r="G54" s="157">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1">
        <v>8</v>
      </c>
      <c r="B55" s="121" t="s">
        <v>2676</v>
      </c>
      <c r="C55" s="112" t="s">
        <v>31</v>
      </c>
      <c r="D55" s="120" t="s">
        <v>2682</v>
      </c>
      <c r="E55" s="142">
        <v>43312</v>
      </c>
      <c r="F55" s="142">
        <v>43449</v>
      </c>
      <c r="G55" s="157">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1">
        <v>9</v>
      </c>
      <c r="B56" s="121" t="s">
        <v>2676</v>
      </c>
      <c r="C56" s="112" t="s">
        <v>31</v>
      </c>
      <c r="D56" s="120" t="s">
        <v>2682</v>
      </c>
      <c r="E56" s="142">
        <v>43312</v>
      </c>
      <c r="F56" s="142">
        <v>43449</v>
      </c>
      <c r="G56" s="157">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1">
        <v>10</v>
      </c>
      <c r="B57" s="121" t="s">
        <v>2676</v>
      </c>
      <c r="C57" s="65" t="s">
        <v>31</v>
      </c>
      <c r="D57" s="120" t="s">
        <v>2682</v>
      </c>
      <c r="E57" s="142">
        <v>43312</v>
      </c>
      <c r="F57" s="142">
        <v>43449</v>
      </c>
      <c r="G57" s="157">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1">
        <v>11</v>
      </c>
      <c r="B58" s="121" t="s">
        <v>2676</v>
      </c>
      <c r="C58" s="65" t="s">
        <v>31</v>
      </c>
      <c r="D58" s="120" t="s">
        <v>2682</v>
      </c>
      <c r="E58" s="142">
        <v>43312</v>
      </c>
      <c r="F58" s="142">
        <v>43449</v>
      </c>
      <c r="G58" s="157">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1">
        <v>12</v>
      </c>
      <c r="B59" s="121" t="s">
        <v>2676</v>
      </c>
      <c r="C59" s="65" t="s">
        <v>31</v>
      </c>
      <c r="D59" s="63" t="s">
        <v>2683</v>
      </c>
      <c r="E59" s="142">
        <v>43312</v>
      </c>
      <c r="F59" s="142">
        <v>43449</v>
      </c>
      <c r="G59" s="157">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1">
        <v>13</v>
      </c>
      <c r="B60" s="121" t="s">
        <v>2676</v>
      </c>
      <c r="C60" s="65" t="s">
        <v>31</v>
      </c>
      <c r="D60" s="120" t="s">
        <v>2683</v>
      </c>
      <c r="E60" s="142">
        <v>43312</v>
      </c>
      <c r="F60" s="142">
        <v>43449</v>
      </c>
      <c r="G60" s="157">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1">
        <v>14</v>
      </c>
      <c r="B61" s="121" t="s">
        <v>2676</v>
      </c>
      <c r="C61" s="65" t="s">
        <v>31</v>
      </c>
      <c r="D61" s="120" t="s">
        <v>2683</v>
      </c>
      <c r="E61" s="142">
        <v>43312</v>
      </c>
      <c r="F61" s="142">
        <v>43449</v>
      </c>
      <c r="G61" s="157">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1">
        <v>15</v>
      </c>
      <c r="B62" s="121" t="s">
        <v>2676</v>
      </c>
      <c r="C62" s="65" t="s">
        <v>31</v>
      </c>
      <c r="D62" s="120" t="s">
        <v>2683</v>
      </c>
      <c r="E62" s="142">
        <v>43312</v>
      </c>
      <c r="F62" s="142">
        <v>43449</v>
      </c>
      <c r="G62" s="157">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1">
        <v>16</v>
      </c>
      <c r="B63" s="121" t="s">
        <v>2676</v>
      </c>
      <c r="C63" s="65" t="s">
        <v>31</v>
      </c>
      <c r="D63" s="120" t="s">
        <v>2683</v>
      </c>
      <c r="E63" s="142">
        <v>43312</v>
      </c>
      <c r="F63" s="142">
        <v>43449</v>
      </c>
      <c r="G63" s="157">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1">
        <v>17</v>
      </c>
      <c r="B64" s="121" t="s">
        <v>2676</v>
      </c>
      <c r="C64" s="65" t="s">
        <v>31</v>
      </c>
      <c r="D64" s="63" t="s">
        <v>2685</v>
      </c>
      <c r="E64" s="142">
        <v>43306</v>
      </c>
      <c r="F64" s="142">
        <v>43434</v>
      </c>
      <c r="G64" s="157">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1">
        <v>18</v>
      </c>
      <c r="B65" s="121" t="s">
        <v>2676</v>
      </c>
      <c r="C65" s="65" t="s">
        <v>31</v>
      </c>
      <c r="D65" s="120" t="s">
        <v>2685</v>
      </c>
      <c r="E65" s="142">
        <v>43306</v>
      </c>
      <c r="F65" s="142">
        <v>43434</v>
      </c>
      <c r="G65" s="157">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1">
        <v>19</v>
      </c>
      <c r="B66" s="121" t="s">
        <v>2676</v>
      </c>
      <c r="C66" s="65" t="s">
        <v>31</v>
      </c>
      <c r="D66" s="120" t="s">
        <v>2685</v>
      </c>
      <c r="E66" s="142">
        <v>43306</v>
      </c>
      <c r="F66" s="142">
        <v>43434</v>
      </c>
      <c r="G66" s="157">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1">
        <v>20</v>
      </c>
      <c r="B67" s="121" t="s">
        <v>2676</v>
      </c>
      <c r="C67" s="65" t="s">
        <v>31</v>
      </c>
      <c r="D67" s="120" t="s">
        <v>2685</v>
      </c>
      <c r="E67" s="142">
        <v>43306</v>
      </c>
      <c r="F67" s="142">
        <v>43434</v>
      </c>
      <c r="G67" s="157">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1">
        <v>21</v>
      </c>
      <c r="B68" s="121" t="s">
        <v>2676</v>
      </c>
      <c r="C68" s="65" t="s">
        <v>31</v>
      </c>
      <c r="D68" s="120" t="s">
        <v>2685</v>
      </c>
      <c r="E68" s="142">
        <v>43306</v>
      </c>
      <c r="F68" s="142">
        <v>43434</v>
      </c>
      <c r="G68" s="157">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1">
        <v>22</v>
      </c>
      <c r="B69" s="121" t="s">
        <v>2676</v>
      </c>
      <c r="C69" s="65" t="s">
        <v>31</v>
      </c>
      <c r="D69" s="120" t="s">
        <v>2685</v>
      </c>
      <c r="E69" s="142">
        <v>43306</v>
      </c>
      <c r="F69" s="142">
        <v>43434</v>
      </c>
      <c r="G69" s="157">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1">
        <v>23</v>
      </c>
      <c r="B70" s="121" t="s">
        <v>2676</v>
      </c>
      <c r="C70" s="65" t="s">
        <v>31</v>
      </c>
      <c r="D70" s="120" t="s">
        <v>2685</v>
      </c>
      <c r="E70" s="142">
        <v>43306</v>
      </c>
      <c r="F70" s="142">
        <v>43434</v>
      </c>
      <c r="G70" s="157">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1">
        <v>24</v>
      </c>
      <c r="B71" s="121" t="s">
        <v>2676</v>
      </c>
      <c r="C71" s="65" t="s">
        <v>31</v>
      </c>
      <c r="D71" s="120" t="s">
        <v>2685</v>
      </c>
      <c r="E71" s="142">
        <v>43306</v>
      </c>
      <c r="F71" s="142">
        <v>43434</v>
      </c>
      <c r="G71" s="157">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1">
        <v>25</v>
      </c>
      <c r="B72" s="121" t="s">
        <v>2676</v>
      </c>
      <c r="C72" s="65" t="s">
        <v>31</v>
      </c>
      <c r="D72" s="120" t="s">
        <v>2687</v>
      </c>
      <c r="E72" s="142">
        <v>43306</v>
      </c>
      <c r="F72" s="142">
        <v>43434</v>
      </c>
      <c r="G72" s="157">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1">
        <v>26</v>
      </c>
      <c r="B73" s="121" t="s">
        <v>2676</v>
      </c>
      <c r="C73" s="65" t="s">
        <v>31</v>
      </c>
      <c r="D73" s="120" t="s">
        <v>2687</v>
      </c>
      <c r="E73" s="142">
        <v>43306</v>
      </c>
      <c r="F73" s="142">
        <v>43434</v>
      </c>
      <c r="G73" s="157">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1">
        <v>27</v>
      </c>
      <c r="B74" s="121" t="s">
        <v>2676</v>
      </c>
      <c r="C74" s="65" t="s">
        <v>31</v>
      </c>
      <c r="D74" s="120" t="s">
        <v>2687</v>
      </c>
      <c r="E74" s="142">
        <v>43306</v>
      </c>
      <c r="F74" s="142">
        <v>43434</v>
      </c>
      <c r="G74" s="157">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1">
        <v>28</v>
      </c>
      <c r="B75" s="121" t="s">
        <v>2676</v>
      </c>
      <c r="C75" s="65" t="s">
        <v>31</v>
      </c>
      <c r="D75" s="120" t="s">
        <v>2687</v>
      </c>
      <c r="E75" s="142">
        <v>43306</v>
      </c>
      <c r="F75" s="142">
        <v>43434</v>
      </c>
      <c r="G75" s="157">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1">
        <v>29</v>
      </c>
      <c r="B76" s="121" t="s">
        <v>2676</v>
      </c>
      <c r="C76" s="65" t="s">
        <v>31</v>
      </c>
      <c r="D76" s="120" t="s">
        <v>2687</v>
      </c>
      <c r="E76" s="142">
        <v>43306</v>
      </c>
      <c r="F76" s="142">
        <v>43434</v>
      </c>
      <c r="G76" s="157">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1">
        <v>30</v>
      </c>
      <c r="B77" s="121" t="s">
        <v>2676</v>
      </c>
      <c r="C77" s="65" t="s">
        <v>31</v>
      </c>
      <c r="D77" s="63" t="s">
        <v>2689</v>
      </c>
      <c r="E77" s="142">
        <v>43085</v>
      </c>
      <c r="F77" s="142">
        <v>43312</v>
      </c>
      <c r="G77" s="157">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7"/>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7"/>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7"/>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7"/>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7"/>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7"/>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7"/>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7"/>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7"/>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7"/>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7"/>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7"/>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7"/>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7"/>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7"/>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2691</v>
      </c>
      <c r="E114" s="142">
        <v>43887</v>
      </c>
      <c r="F114" s="142">
        <v>44196</v>
      </c>
      <c r="G114" s="157">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0">
        <v>1</v>
      </c>
      <c r="O114" s="159" t="s">
        <v>1150</v>
      </c>
      <c r="P114" s="78"/>
    </row>
    <row r="115" spans="1:16" s="6" customFormat="1" ht="24.75" customHeight="1" x14ac:dyDescent="0.25">
      <c r="A115" s="140">
        <v>2</v>
      </c>
      <c r="B115" s="158" t="s">
        <v>2664</v>
      </c>
      <c r="C115" s="160" t="s">
        <v>31</v>
      </c>
      <c r="D115" s="63" t="s">
        <v>2691</v>
      </c>
      <c r="E115" s="142">
        <v>43887</v>
      </c>
      <c r="F115" s="142">
        <v>44196</v>
      </c>
      <c r="G115" s="157">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0">
        <v>1</v>
      </c>
      <c r="O115" s="159" t="s">
        <v>1150</v>
      </c>
      <c r="P115" s="78"/>
    </row>
    <row r="116" spans="1:16" s="6" customFormat="1" ht="24.75" customHeight="1" x14ac:dyDescent="0.25">
      <c r="A116" s="140">
        <v>3</v>
      </c>
      <c r="B116" s="158" t="s">
        <v>2664</v>
      </c>
      <c r="C116" s="160" t="s">
        <v>31</v>
      </c>
      <c r="D116" s="120" t="s">
        <v>2691</v>
      </c>
      <c r="E116" s="142">
        <v>43887</v>
      </c>
      <c r="F116" s="142">
        <v>44196</v>
      </c>
      <c r="G116" s="157">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4"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1"/>
      <c r="Z178" s="162" t="str">
        <f>IF(Y178&gt;0,SUM(E180+Y178),"")</f>
        <v/>
      </c>
      <c r="AA178" s="19"/>
      <c r="AB178" s="19"/>
    </row>
    <row r="179" spans="1:28" ht="23.25" x14ac:dyDescent="0.25">
      <c r="A179" s="9"/>
      <c r="B179" s="192" t="s">
        <v>2668</v>
      </c>
      <c r="C179" s="192"/>
      <c r="D179" s="192"/>
      <c r="E179" s="168">
        <v>0.02</v>
      </c>
      <c r="F179" s="167"/>
      <c r="G179" s="162" t="str">
        <f>IF(F179&gt;0,SUM(E179+F179),"")</f>
        <v/>
      </c>
      <c r="H179" s="5"/>
      <c r="I179" s="192" t="s">
        <v>2670</v>
      </c>
      <c r="J179" s="192"/>
      <c r="K179" s="192"/>
      <c r="L179" s="192"/>
      <c r="M179" s="169">
        <v>0.02</v>
      </c>
      <c r="O179" s="8"/>
      <c r="Q179" s="19"/>
      <c r="R179" s="156">
        <f>IF(M179&gt;0,SUM(L179+M179),"")</f>
        <v>0.02</v>
      </c>
      <c r="T179" s="19"/>
      <c r="U179" s="238" t="s">
        <v>1166</v>
      </c>
      <c r="V179" s="238"/>
      <c r="W179" s="238"/>
      <c r="X179" s="24">
        <v>0.02</v>
      </c>
      <c r="Y179" s="161"/>
      <c r="Z179" s="162" t="str">
        <f>IF(Y179&gt;0,SUM(E181+Y179),"")</f>
        <v/>
      </c>
      <c r="AA179" s="19"/>
      <c r="AB179" s="19"/>
    </row>
    <row r="180" spans="1:28" ht="23.25" hidden="1" x14ac:dyDescent="0.25">
      <c r="A180" s="9"/>
      <c r="B180" s="178"/>
      <c r="C180" s="178"/>
      <c r="D180" s="178"/>
      <c r="E180" s="166"/>
      <c r="H180" s="5"/>
      <c r="I180" s="178"/>
      <c r="J180" s="178"/>
      <c r="K180" s="178"/>
      <c r="L180" s="178"/>
      <c r="M180" s="5"/>
      <c r="O180" s="8"/>
      <c r="Q180" s="19"/>
      <c r="R180" s="156" t="str">
        <f>IF(S180&gt;0,SUM(L180+S180),"")</f>
        <v/>
      </c>
      <c r="S180" s="161"/>
      <c r="T180" s="19"/>
      <c r="U180" s="238" t="s">
        <v>1167</v>
      </c>
      <c r="V180" s="238"/>
      <c r="W180" s="238"/>
      <c r="X180" s="24">
        <v>0.03</v>
      </c>
      <c r="Y180" s="161"/>
      <c r="Z180" s="162" t="str">
        <f>IF(Y180&gt;0,SUM(E182+Y180),"")</f>
        <v/>
      </c>
      <c r="AA180" s="19"/>
      <c r="AB180" s="19"/>
    </row>
    <row r="181" spans="1:28" ht="23.25" hidden="1" x14ac:dyDescent="0.25">
      <c r="A181" s="9"/>
      <c r="B181" s="178"/>
      <c r="C181" s="178"/>
      <c r="D181" s="178"/>
      <c r="E181" s="166"/>
      <c r="H181" s="5"/>
      <c r="I181" s="178"/>
      <c r="J181" s="178"/>
      <c r="K181" s="178"/>
      <c r="L181" s="17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8"/>
      <c r="C182" s="178"/>
      <c r="D182" s="178"/>
      <c r="E182" s="166"/>
      <c r="H182" s="5"/>
      <c r="I182" s="178"/>
      <c r="J182" s="178"/>
      <c r="K182" s="178"/>
      <c r="L182" s="17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7" t="s">
        <v>2628</v>
      </c>
      <c r="L185" s="237"/>
      <c r="M185" s="94">
        <f>+J185*(SUM(K20:K35))</f>
        <v>22542922.66</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6" t="s">
        <v>2636</v>
      </c>
      <c r="C192" s="196"/>
      <c r="E192" s="5" t="s">
        <v>20</v>
      </c>
      <c r="H192" s="26" t="s">
        <v>24</v>
      </c>
      <c r="J192" s="5" t="s">
        <v>2637</v>
      </c>
      <c r="K192" s="5"/>
      <c r="M192" s="5"/>
      <c r="N192" s="5"/>
      <c r="O192" s="8"/>
      <c r="Q192" s="151"/>
      <c r="R192" s="152"/>
      <c r="S192" s="152"/>
      <c r="T192" s="151"/>
    </row>
    <row r="193" spans="1:18" x14ac:dyDescent="0.25">
      <c r="A193" s="9"/>
      <c r="C193" s="175">
        <v>41533</v>
      </c>
      <c r="D193" s="5"/>
      <c r="E193" s="177">
        <v>1962</v>
      </c>
      <c r="F193" s="5"/>
      <c r="G193" s="5"/>
      <c r="H193" s="144" t="s">
        <v>2697</v>
      </c>
      <c r="J193" s="5"/>
      <c r="K193" s="124">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2696</v>
      </c>
      <c r="J211" s="27" t="s">
        <v>2622</v>
      </c>
      <c r="K211" s="174" t="s">
        <v>2696</v>
      </c>
      <c r="L211" s="21"/>
      <c r="M211" s="21"/>
      <c r="N211" s="21"/>
      <c r="O211" s="8"/>
    </row>
    <row r="212" spans="1:15" x14ac:dyDescent="0.25">
      <c r="A212" s="9"/>
      <c r="B212" s="27" t="s">
        <v>2619</v>
      </c>
      <c r="C212" s="176" t="s">
        <v>2697</v>
      </c>
      <c r="D212" s="21"/>
      <c r="G212" s="27" t="s">
        <v>2621</v>
      </c>
      <c r="H212" s="145" t="s">
        <v>2694</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2020-12-29T19:49:03Z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