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PRIMERA INFANCIA 2021\Manifestacion de Interes Arjona Bolivar\"/>
    </mc:Choice>
  </mc:AlternateContent>
  <xr:revisionPtr revIDLastSave="0" documentId="13_ncr:1_{6BB46F30-3220-4682-881D-7592FB3798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<sst xmlns="http://schemas.openxmlformats.org/spreadsheetml/2006/main" count="3205" uniqueCount="2710">
  <si>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</si>
  <si>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</si>
  <si>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</si>
  <si>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</si>
  <si>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</si>
  <si>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</si>
  <si>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</si>
  <si>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</si>
  <si>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</si>
  <si>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</si>
  <si>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</si>
  <si>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</si>
  <si>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</si>
  <si>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</si>
  <si>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</si>
  <si>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</si>
  <si>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</si>
  <si>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</si>
  <si>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</si>
  <si>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</si>
  <si>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</si>
  <si>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</si>
  <si>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</si>
  <si>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</si>
  <si>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</si>
  <si>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</si>
  <si>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</si>
  <si>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</si>
  <si>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</si>
  <si>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</si>
  <si>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</si>
  <si>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</si>
  <si>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</si>
  <si>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</si>
  <si>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</si>
  <si>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</si>
  <si>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</si>
  <si>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</si>
  <si>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</si>
  <si>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</si>
  <si>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</si>
  <si>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</si>
  <si>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</si>
  <si>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</si>
  <si>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</si>
  <si>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</si>
  <si>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</si>
  <si>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</si>
  <si>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</si>
  <si>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</si>
  <si>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</si>
  <si>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</si>
  <si>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</si>
  <si>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</si>
  <si>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</si>
  <si>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</si>
  <si>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</si>
  <si>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</si>
  <si>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</si>
  <si>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</si>
  <si>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</si>
  <si>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</si>
  <si>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</si>
  <si>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</si>
  <si>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</si>
  <si>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</si>
  <si>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</si>
  <si>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</si>
  <si>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</si>
  <si>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</si>
  <si>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</si>
  <si>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</si>
  <si>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</si>
  <si>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</si>
  <si>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</si>
  <si>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</si>
  <si>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</si>
  <si>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</si>
  <si>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</si>
  <si>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</si>
  <si>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</si>
  <si>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</si>
  <si>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</si>
  <si>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</si>
  <si>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</si>
  <si>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</si>
  <si>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</si>
  <si>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</si>
  <si>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</si>
  <si>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</si>
  <si>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</si>
  <si>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</si>
  <si>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</si>
  <si>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</si>
  <si>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</si>
  <si>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</si>
  <si>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</si>
  <si>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</si>
  <si>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</si>
  <si>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</si>
  <si>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</si>
  <si>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</si>
  <si>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</si>
  <si>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</si>
  <si>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</si>
  <si>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</si>
  <si>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</si>
  <si>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</si>
  <si>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</si>
  <si>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</si>
  <si>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</si>
  <si>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</si>
  <si>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</si>
  <si>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</si>
  <si>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</si>
  <si>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</si>
  <si>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</si>
  <si>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</si>
  <si>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</si>
  <si>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</si>
  <si>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</si>
  <si>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</si>
  <si>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</si>
  <si>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</si>
  <si>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</si>
  <si>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</si>
  <si>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</si>
  <si>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</si>
  <si>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</si>
  <si>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</si>
  <si>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</si>
  <si>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</si>
  <si>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</si>
  <si>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</si>
  <si>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</si>
  <si>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</si>
  <si>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</si>
  <si>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</si>
  <si>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</si>
  <si>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</si>
  <si>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</si>
  <si>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</si>
  <si>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</si>
  <si>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</si>
  <si>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</si>
  <si>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</si>
  <si>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</si>
  <si>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</si>
  <si>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</si>
  <si>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</si>
  <si>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</si>
  <si>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</si>
  <si>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</si>
  <si>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</si>
  <si>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</si>
  <si>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</si>
  <si>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</si>
  <si>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</si>
  <si>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</si>
  <si>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</si>
  <si>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</si>
  <si>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</si>
  <si>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</si>
  <si>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</si>
  <si>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</si>
  <si>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</si>
  <si>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</si>
  <si>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</si>
  <si>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</si>
  <si>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</si>
  <si>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</si>
  <si>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</si>
  <si>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</si>
  <si>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</si>
  <si>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</si>
  <si>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</si>
  <si>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</si>
  <si>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</si>
  <si>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</si>
  <si>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</si>
  <si>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</si>
  <si>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</si>
  <si>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</si>
  <si>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</si>
  <si>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</si>
  <si>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</si>
  <si>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</si>
  <si>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</si>
  <si>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</si>
  <si>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</si>
  <si>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</si>
  <si>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</si>
  <si>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</si>
  <si>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</si>
  <si>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</si>
  <si>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</si>
  <si>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</si>
  <si>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</si>
  <si>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</si>
  <si>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</si>
  <si>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</si>
  <si>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</si>
  <si>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</si>
  <si>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</si>
  <si>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</si>
  <si>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</si>
  <si>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</si>
  <si>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</si>
  <si>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</si>
  <si>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</si>
  <si>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</si>
  <si>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</si>
  <si>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</si>
  <si>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</si>
  <si>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</si>
  <si>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</si>
  <si>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</si>
  <si>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</si>
  <si>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</si>
  <si>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</si>
  <si>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</si>
  <si>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</si>
  <si>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</si>
  <si>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</si>
  <si>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</si>
  <si>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</si>
  <si>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</si>
  <si>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</si>
  <si>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</si>
  <si>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</si>
  <si>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</si>
  <si>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</si>
  <si>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</si>
  <si>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</si>
  <si>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</si>
  <si>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</si>
  <si>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</si>
  <si>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</si>
  <si>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</si>
  <si>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</si>
  <si>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</si>
  <si>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</si>
  <si>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</si>
  <si>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</si>
  <si>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</si>
  <si>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</si>
  <si>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</si>
  <si>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</si>
  <si>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</si>
  <si>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</si>
  <si>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</si>
  <si>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</si>
  <si>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</si>
  <si>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</si>
  <si>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</si>
  <si>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</si>
  <si>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</si>
  <si>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</si>
  <si>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</si>
  <si>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</si>
  <si>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</si>
  <si>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</si>
  <si>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</si>
  <si>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</si>
  <si>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</si>
  <si>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</si>
  <si>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</si>
  <si>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</si>
  <si>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</si>
  <si>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</si>
  <si>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</si>
  <si>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</si>
  <si>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</si>
  <si>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</si>
  <si>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</si>
  <si>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</si>
  <si>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</si>
  <si>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</si>
  <si>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</si>
  <si>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</si>
  <si>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</si>
  <si>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</si>
  <si>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</si>
  <si>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</si>
  <si>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</si>
  <si>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</si>
  <si>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</si>
  <si>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</si>
  <si>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</si>
  <si>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</si>
  <si>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</si>
  <si>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</si>
  <si>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</si>
  <si>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</si>
  <si>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</si>
  <si>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</si>
  <si>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</si>
  <si>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</si>
  <si>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</si>
  <si>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</si>
  <si>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</si>
  <si>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</si>
  <si>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</si>
  <si>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</si>
  <si>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</si>
  <si>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</si>
  <si>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</si>
  <si>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</si>
  <si>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</si>
  <si>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</si>
  <si>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</si>
  <si>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</si>
  <si>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</si>
  <si>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</si>
  <si>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</si>
  <si>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</si>
  <si>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</si>
  <si>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</si>
  <si>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</si>
  <si>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</si>
  <si>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</si>
  <si>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</si>
  <si>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</si>
  <si>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</si>
  <si>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</si>
  <si>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</si>
  <si>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</si>
  <si>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</si>
  <si>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</si>
  <si>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</si>
  <si>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</si>
  <si>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</si>
  <si>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</si>
  <si>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</si>
  <si>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</si>
  <si>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</si>
  <si>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</si>
  <si>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</si>
  <si>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</si>
  <si>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</si>
  <si>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</si>
  <si>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</si>
  <si>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</si>
  <si>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</si>
  <si>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</si>
  <si>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</si>
  <si>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</si>
  <si>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</si>
  <si>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</si>
  <si>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</si>
  <si>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</si>
  <si>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</si>
  <si>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</si>
  <si>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</si>
  <si>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</si>
  <si>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</si>
  <si>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</si>
  <si>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</si>
  <si>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</si>
  <si>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</si>
  <si>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</si>
  <si>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</si>
  <si>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</si>
  <si>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</si>
  <si>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</si>
  <si>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</si>
  <si>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</si>
  <si>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</si>
  <si>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</si>
  <si>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</si>
  <si>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</si>
  <si>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</si>
  <si>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</si>
  <si>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</si>
  <si>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</si>
  <si>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</si>
  <si>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</si>
  <si>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</si>
  <si>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</si>
  <si>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</si>
  <si>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</si>
  <si>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</si>
  <si>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</si>
  <si>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</si>
  <si>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</si>
  <si>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</si>
  <si>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</si>
  <si>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</si>
  <si>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</si>
  <si>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</si>
  <si>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</si>
  <si>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</si>
  <si>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</si>
  <si>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</si>
  <si>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</si>
  <si>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</si>
  <si>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</si>
  <si>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</si>
  <si>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</si>
  <si>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</si>
  <si>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</si>
  <si>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</si>
  <si>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</si>
  <si>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</si>
  <si>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</si>
  <si>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</si>
  <si>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</si>
  <si>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</si>
  <si>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</si>
  <si>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</si>
  <si>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</si>
  <si>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</si>
  <si>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</si>
  <si>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</si>
  <si>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</si>
  <si>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</si>
  <si>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</si>
  <si>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</si>
  <si>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</si>
  <si>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</si>
  <si>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</si>
  <si>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</si>
  <si>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</si>
  <si>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</si>
  <si>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</si>
  <si>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</si>
  <si>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</si>
  <si>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</si>
  <si>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</si>
  <si>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</si>
  <si>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</si>
  <si>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</si>
  <si>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</si>
  <si>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</si>
  <si>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</si>
  <si>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</si>
  <si>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</si>
  <si>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</si>
  <si>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</si>
  <si>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</si>
  <si>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</si>
  <si>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</si>
  <si>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</si>
  <si>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</si>
  <si>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</si>
  <si>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</si>
  <si>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</si>
  <si>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</si>
  <si>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</si>
  <si>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</si>
  <si>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</si>
  <si>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</si>
  <si>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</si>
  <si>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</si>
  <si>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</si>
  <si>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</si>
  <si>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</si>
  <si>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</si>
  <si>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</si>
  <si>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</si>
  <si>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</si>
  <si>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</si>
  <si>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</si>
  <si>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</si>
  <si>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</si>
  <si>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</si>
  <si>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</si>
  <si>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</si>
  <si>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</si>
  <si>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</si>
  <si>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</si>
  <si>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</si>
  <si>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</si>
  <si>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</si>
  <si>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</si>
  <si>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</si>
  <si>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</si>
  <si>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</si>
  <si>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</si>
  <si>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</si>
  <si>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</si>
  <si>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</si>
  <si>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</si>
  <si>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</si>
  <si>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</si>
  <si>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</si>
  <si>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</si>
  <si>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</si>
  <si>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</si>
  <si>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</si>
  <si>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</si>
  <si>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</si>
  <si>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</si>
  <si>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</si>
  <si>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</si>
  <si>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</si>
  <si>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</si>
  <si>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</si>
  <si>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</si>
  <si>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</si>
  <si>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</si>
  <si>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</si>
  <si>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</si>
  <si>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</si>
  <si>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</si>
  <si>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</si>
  <si>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</si>
  <si>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</si>
  <si>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</si>
  <si>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</si>
  <si>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</si>
  <si>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</si>
  <si>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</si>
  <si>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</si>
  <si>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</si>
  <si>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</si>
  <si>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</si>
  <si>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</si>
  <si>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</si>
  <si>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</si>
  <si>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</si>
  <si>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</si>
  <si>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</si>
  <si>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</si>
  <si>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</si>
  <si>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</si>
  <si>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</si>
  <si>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</si>
  <si>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</si>
  <si>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</si>
  <si>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</si>
  <si>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</si>
  <si>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</si>
  <si>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</si>
  <si>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</si>
  <si>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</si>
  <si>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</si>
  <si>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</si>
  <si>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</si>
  <si>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</si>
  <si>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</si>
  <si>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</si>
  <si>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</si>
  <si>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</si>
  <si>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</si>
  <si>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</si>
  <si>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</si>
  <si>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</si>
  <si>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</si>
  <si>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</si>
  <si>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</si>
  <si>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</si>
  <si>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</si>
  <si>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</si>
  <si>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</si>
  <si>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</si>
  <si>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</si>
  <si>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</si>
  <si>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</si>
  <si>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</si>
  <si>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</si>
  <si>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</si>
  <si>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</si>
  <si>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</si>
  <si>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</si>
  <si>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</si>
  <si>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</si>
  <si>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</si>
  <si>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</si>
  <si>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</si>
  <si>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</si>
  <si>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</si>
  <si>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</si>
  <si>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</si>
  <si>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</si>
  <si>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</si>
  <si>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</si>
  <si>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</si>
  <si>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</si>
  <si>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</si>
  <si>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</si>
  <si>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</si>
  <si>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</si>
  <si>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</si>
  <si>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</si>
  <si>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</si>
  <si>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</si>
  <si>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</si>
  <si>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</si>
  <si>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</si>
  <si>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</si>
  <si>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</si>
  <si>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</si>
  <si>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</si>
  <si>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</si>
  <si>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</si>
  <si>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</si>
  <si>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</si>
  <si>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</si>
  <si>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</si>
  <si>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</si>
  <si>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</si>
  <si>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</si>
  <si>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</si>
  <si>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</si>
  <si>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</si>
  <si>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</si>
  <si>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</si>
  <si>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</si>
  <si>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</si>
  <si>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</si>
  <si>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</si>
  <si>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</si>
  <si>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</si>
  <si>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</si>
  <si>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</si>
  <si>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</si>
  <si>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</si>
  <si>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</si>
  <si>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</si>
  <si>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</si>
  <si>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</si>
  <si>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</si>
  <si>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</si>
  <si>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</si>
  <si>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</si>
  <si>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</si>
  <si>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</si>
  <si>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</si>
  <si>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</si>
  <si>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</si>
  <si>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</si>
  <si>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</si>
  <si>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</si>
  <si>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</si>
  <si>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</si>
  <si>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</si>
  <si>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</si>
  <si>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</si>
  <si>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</si>
  <si>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</si>
  <si>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</si>
  <si>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</si>
  <si>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</si>
  <si>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</si>
  <si>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</si>
  <si>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</si>
  <si>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</si>
  <si>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</si>
  <si>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</si>
  <si>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</si>
  <si>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</si>
  <si>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</si>
  <si>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</si>
  <si>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</si>
  <si>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</si>
  <si>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</si>
  <si>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</si>
  <si>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</si>
  <si>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</si>
  <si>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</si>
  <si>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</si>
  <si>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</si>
  <si>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</si>
  <si>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</si>
  <si>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</si>
  <si>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</si>
  <si>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</si>
  <si>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</si>
  <si>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</si>
  <si>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</si>
  <si>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</si>
  <si>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</si>
  <si>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</si>
  <si>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</si>
  <si>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</si>
  <si>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</si>
  <si>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</si>
  <si>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</si>
  <si>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</si>
  <si>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</si>
  <si>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</si>
  <si>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</si>
  <si>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</si>
  <si>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</si>
  <si>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</si>
  <si>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</si>
  <si>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</si>
  <si>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</si>
  <si>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</si>
  <si>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</si>
  <si>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</si>
  <si>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</si>
  <si>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</si>
  <si>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</si>
  <si>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</si>
  <si>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</si>
  <si>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</si>
  <si>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</si>
  <si>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</si>
  <si>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</si>
  <si>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</si>
  <si>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</si>
  <si>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</si>
  <si>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</si>
  <si>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</si>
  <si>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</si>
  <si>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</si>
  <si>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</si>
  <si>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</si>
  <si>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</si>
  <si>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</si>
  <si>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</si>
  <si>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</si>
  <si>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</si>
  <si>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</si>
  <si>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</si>
  <si>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</si>
  <si>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</si>
  <si>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</si>
  <si>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</si>
  <si>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</si>
  <si>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</si>
  <si>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</si>
  <si>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</si>
  <si>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</si>
  <si>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</si>
  <si>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</si>
  <si>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</si>
  <si>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</si>
  <si>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</si>
  <si>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</si>
  <si>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</si>
  <si>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</si>
  <si>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</si>
  <si>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</si>
  <si>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</si>
  <si>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</si>
  <si>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</si>
  <si>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</si>
  <si>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</si>
  <si>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</si>
  <si>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</si>
  <si>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</si>
  <si>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</si>
  <si>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</si>
  <si>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</si>
  <si>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</si>
  <si>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</si>
  <si>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</si>
  <si>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</si>
  <si>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</si>
  <si>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</si>
  <si>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</si>
  <si>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</si>
  <si>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</si>
  <si>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</si>
  <si>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</si>
  <si>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</si>
  <si>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</si>
  <si>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</si>
  <si>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</si>
  <si>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</si>
  <si>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</si>
  <si>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</si>
  <si>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</si>
  <si>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</si>
  <si>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</si>
  <si>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</si>
  <si>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</si>
  <si>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</si>
  <si>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</si>
  <si>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</si>
  <si>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</si>
  <si>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</si>
  <si>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</si>
  <si>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</si>
  <si>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</si>
  <si>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</si>
  <si>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</si>
  <si>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</si>
  <si>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</si>
  <si>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</si>
  <si>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</si>
  <si>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</si>
  <si>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</si>
  <si>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</si>
  <si>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</si>
  <si>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</si>
  <si>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</si>
  <si>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</si>
  <si>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</si>
  <si>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</si>
  <si>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</si>
  <si>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</si>
  <si>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</si>
  <si>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</si>
  <si>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</si>
  <si>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</si>
  <si>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</si>
  <si>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</si>
  <si>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</si>
  <si>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</si>
  <si>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</si>
  <si>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</si>
  <si>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</si>
  <si>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</si>
  <si>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</si>
  <si>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</si>
  <si>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</si>
  <si>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</si>
  <si>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</si>
  <si>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</si>
  <si>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</si>
  <si>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</si>
  <si>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</si>
  <si>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</si>
  <si>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</si>
  <si>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</si>
  <si>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</si>
  <si>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</si>
  <si>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</si>
  <si>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</si>
  <si>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</si>
  <si>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</si>
  <si>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</si>
  <si>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</si>
  <si>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</si>
  <si>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</si>
  <si>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</si>
  <si>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</si>
  <si>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</si>
  <si>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</si>
  <si>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</si>
  <si>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</si>
  <si>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</si>
  <si>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</si>
  <si>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</si>
  <si>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</si>
  <si>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</si>
  <si>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</si>
  <si>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</si>
  <si>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</si>
  <si>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</si>
  <si>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</si>
  <si>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</si>
  <si>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</si>
  <si>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</si>
  <si>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</si>
  <si>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</si>
  <si>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</si>
  <si>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</si>
  <si>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</si>
  <si>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</si>
  <si>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</si>
  <si>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</si>
  <si>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</si>
  <si>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</si>
  <si>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</si>
  <si>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</si>
  <si>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</si>
  <si>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</si>
  <si>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</si>
  <si>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</si>
  <si>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</si>
  <si>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</si>
  <si>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</si>
  <si>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</si>
  <si>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</si>
  <si>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</si>
  <si>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</si>
  <si>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</si>
  <si>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</si>
  <si>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</si>
  <si>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</si>
  <si>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</si>
  <si>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</si>
  <si>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</si>
  <si>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</si>
  <si>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</si>
  <si>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</si>
  <si>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</si>
  <si>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</si>
  <si>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</si>
  <si>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</si>
  <si>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</si>
  <si>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</si>
  <si>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</si>
  <si>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</si>
  <si>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</si>
  <si>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</si>
  <si>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</si>
  <si>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</si>
  <si>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</si>
  <si>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</si>
  <si>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</si>
  <si>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</si>
  <si>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</si>
  <si>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</si>
  <si>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</si>
  <si>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</si>
  <si>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</si>
  <si>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</si>
  <si>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</si>
  <si>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</si>
  <si>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</si>
  <si>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</si>
  <si>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</si>
  <si>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</si>
  <si>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</si>
  <si>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</si>
  <si>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</si>
  <si>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</si>
  <si>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</si>
  <si>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</si>
  <si>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</si>
  <si>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</si>
  <si>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</si>
  <si>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</si>
  <si>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</si>
  <si>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</si>
  <si>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</si>
  <si>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</si>
  <si>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</si>
  <si>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</si>
  <si>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</si>
  <si>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</si>
  <si>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</si>
  <si>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</si>
  <si>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</si>
  <si>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</si>
  <si>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</si>
  <si>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</si>
  <si>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</si>
  <si>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</si>
  <si>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</si>
  <si>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</si>
  <si>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</si>
  <si>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</si>
  <si>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</si>
  <si>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</si>
  <si>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</si>
  <si>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</si>
  <si>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</si>
  <si>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</si>
  <si>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</si>
  <si>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</si>
  <si>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</si>
  <si>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</si>
  <si>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</si>
  <si>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</si>
  <si>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</si>
  <si>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</si>
  <si>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</si>
  <si>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</si>
  <si>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</si>
  <si>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</si>
  <si>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</si>
  <si>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</si>
  <si>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</si>
  <si>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</si>
  <si>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</si>
  <si>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</si>
  <si>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</si>
  <si>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</si>
  <si>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</si>
  <si>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</si>
  <si>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</si>
  <si>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</si>
  <si>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</si>
  <si>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</si>
  <si>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</si>
  <si>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</si>
  <si>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</si>
  <si>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</si>
  <si>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</si>
  <si>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</si>
  <si>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</si>
  <si>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</si>
  <si>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</si>
  <si>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</si>
  <si>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</si>
  <si>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</si>
  <si>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</si>
  <si>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</si>
  <si>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</si>
  <si>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</si>
  <si>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</si>
  <si>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</si>
  <si>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</si>
  <si>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</si>
  <si>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</si>
  <si>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</si>
  <si>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</si>
  <si>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</si>
  <si>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</si>
  <si>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</si>
  <si>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</si>
  <si>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</si>
  <si>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</si>
  <si>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</si>
  <si>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</si>
  <si>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</si>
  <si>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</si>
  <si>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</si>
  <si>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</si>
  <si>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</si>
  <si>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</si>
  <si>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</si>
  <si>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</si>
  <si>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</si>
  <si>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</si>
  <si>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</si>
  <si>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</si>
  <si>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</si>
  <si>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</si>
  <si>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</si>
  <si>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</si>
  <si>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</si>
  <si>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</si>
  <si>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</si>
  <si>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</si>
  <si>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</si>
  <si>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</si>
  <si>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</si>
  <si>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</si>
  <si>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</si>
  <si>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</si>
  <si>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</si>
  <si>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</si>
  <si>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</si>
  <si>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</si>
  <si>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</si>
  <si>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</si>
  <si>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</si>
  <si>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</si>
  <si>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</si>
  <si>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</si>
  <si>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</si>
  <si>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</si>
  <si>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</si>
  <si>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</si>
  <si>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</si>
  <si>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</si>
  <si>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</si>
  <si>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</si>
  <si>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</si>
  <si>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</si>
  <si>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</si>
  <si>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</si>
  <si>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</si>
  <si>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</si>
  <si>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</si>
  <si>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</si>
  <si>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</si>
  <si>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</si>
  <si>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</si>
  <si>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</si>
  <si>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</si>
  <si>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</si>
  <si>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</si>
  <si>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</si>
  <si>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</si>
  <si>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</si>
  <si>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</si>
  <si>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</si>
  <si>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</si>
  <si>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</si>
  <si>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</si>
  <si>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</si>
  <si>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</si>
  <si>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</si>
  <si>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</si>
  <si>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</si>
  <si>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</si>
  <si>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</si>
  <si>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</si>
  <si>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</si>
  <si>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</si>
  <si>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</si>
  <si>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</si>
  <si>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</si>
  <si>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</si>
  <si>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</si>
  <si>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</si>
  <si>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</si>
  <si>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</si>
  <si>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</si>
  <si>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</si>
  <si>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</si>
  <si>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</si>
  <si>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</si>
  <si>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</si>
  <si>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</si>
  <si>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</si>
  <si>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</si>
  <si>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</si>
  <si>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</si>
  <si>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</si>
  <si>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</si>
  <si>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</si>
  <si>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</si>
  <si>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</si>
  <si>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</si>
  <si>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</si>
  <si>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</si>
  <si>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</si>
  <si>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</si>
  <si>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</si>
  <si>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</si>
  <si>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</si>
  <si>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</si>
  <si>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</si>
  <si>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</si>
  <si>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</si>
  <si>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</si>
  <si>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</si>
  <si>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</si>
  <si>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</si>
  <si>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</si>
  <si>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</si>
  <si>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</si>
  <si>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</si>
  <si>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</si>
  <si>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</si>
  <si>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</si>
  <si>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</si>
  <si>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</si>
  <si>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</si>
  <si>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</si>
  <si>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</si>
  <si>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</si>
  <si>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</si>
  <si>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</si>
  <si>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</si>
  <si>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</si>
  <si>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</si>
  <si>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</si>
  <si>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</si>
  <si>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</si>
  <si>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</si>
  <si>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</si>
  <si>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</si>
  <si>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</si>
  <si>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</si>
  <si>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</si>
  <si>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</si>
  <si>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</si>
  <si>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</si>
  <si>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</si>
  <si>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</si>
  <si>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</si>
  <si>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</si>
  <si>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</si>
  <si>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</si>
  <si>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</si>
  <si>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</si>
  <si>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</si>
  <si>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</si>
  <si>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</si>
  <si>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</si>
  <si>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</si>
  <si>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</si>
  <si>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</si>
  <si>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</si>
  <si>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</si>
  <si>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</si>
  <si>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</si>
  <si>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</si>
  <si>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</si>
  <si>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</si>
  <si>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</si>
  <si>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</si>
  <si>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</si>
  <si>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</si>
  <si>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</si>
  <si>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</si>
  <si>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</si>
  <si>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</si>
  <si>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</si>
  <si>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</si>
  <si>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</si>
  <si>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</si>
  <si>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</si>
  <si>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</si>
  <si>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</si>
  <si>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</si>
  <si>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</si>
  <si>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</si>
  <si>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</si>
  <si>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</si>
  <si>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</si>
  <si>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</si>
  <si>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</si>
  <si>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</si>
  <si>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</si>
  <si>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</si>
  <si>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</si>
  <si>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</si>
  <si>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</si>
  <si>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</si>
  <si>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</si>
  <si>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</si>
  <si>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</si>
  <si>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</si>
  <si>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</si>
  <si>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</si>
  <si>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</si>
  <si>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</si>
  <si>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</si>
  <si>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</si>
  <si>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</si>
  <si>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</si>
  <si>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</si>
  <si>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</si>
  <si>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</si>
  <si>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</si>
  <si>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</si>
  <si>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</si>
  <si>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</si>
  <si>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</si>
  <si>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</si>
  <si>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</si>
  <si>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</si>
  <si>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</si>
  <si>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</si>
  <si>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</si>
  <si>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</si>
  <si>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</si>
  <si>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</si>
  <si>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</si>
  <si>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</si>
  <si>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</si>
  <si>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</si>
  <si>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</si>
  <si>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</si>
  <si>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</si>
  <si>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</si>
  <si>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</si>
  <si>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</si>
  <si>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</si>
  <si>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</si>
  <si>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</si>
  <si>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</si>
  <si>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</si>
  <si>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</si>
  <si>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</si>
  <si>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</si>
  <si>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</si>
  <si>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</si>
  <si>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</si>
  <si>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</si>
  <si>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</si>
  <si>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</si>
  <si>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</si>
  <si>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</si>
  <si>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</si>
  <si>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</si>
  <si>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</si>
  <si>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</si>
  <si>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</si>
  <si>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</si>
  <si>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</si>
  <si>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</si>
  <si>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</si>
  <si>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</si>
  <si>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</si>
  <si>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</si>
  <si>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</si>
  <si>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</si>
  <si>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</si>
  <si>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</si>
  <si>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</si>
  <si>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</si>
  <si>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</si>
  <si>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</si>
  <si>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</si>
  <si>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</si>
  <si>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</si>
  <si>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</si>
  <si>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</si>
  <si>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</si>
  <si>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</si>
  <si>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</si>
  <si>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</si>
  <si>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</si>
  <si>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</si>
  <si>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</si>
  <si>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</si>
  <si>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</si>
  <si>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</si>
  <si>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</si>
  <si>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</si>
  <si>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</si>
  <si>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</si>
  <si>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</si>
  <si>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</si>
  <si>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</si>
  <si>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</si>
  <si>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</si>
  <si>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</si>
  <si>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</si>
  <si>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</si>
  <si>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</si>
  <si>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</si>
  <si>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</si>
  <si>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</si>
  <si>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</si>
  <si>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</si>
  <si>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</si>
  <si>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</si>
  <si>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</si>
  <si>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</si>
  <si>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</si>
  <si>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</si>
  <si>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</si>
  <si>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</si>
  <si>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</si>
  <si>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</si>
  <si>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</si>
  <si>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</si>
  <si>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</si>
  <si>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</si>
  <si>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</si>
  <si>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</si>
  <si>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</si>
  <si>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</si>
  <si>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</si>
  <si>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</si>
  <si>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</si>
  <si>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</si>
  <si>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</si>
  <si>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</si>
  <si>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</si>
  <si>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</si>
  <si>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</si>
  <si>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</si>
  <si>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</si>
  <si>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</si>
  <si>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</si>
  <si>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</si>
  <si>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</si>
  <si>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</si>
  <si>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</si>
  <si>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</si>
  <si>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</si>
  <si>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</si>
  <si>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</si>
  <si>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</si>
  <si>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</si>
  <si>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</si>
  <si>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</si>
  <si>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</si>
  <si>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</si>
  <si>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</si>
  <si>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</si>
  <si>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</si>
  <si>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</si>
  <si>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</si>
  <si>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</si>
  <si>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</si>
  <si>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</si>
  <si>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</si>
  <si>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</si>
  <si>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</si>
  <si>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</si>
  <si>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</si>
  <si>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</si>
  <si>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</si>
  <si>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</si>
  <si>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</si>
  <si>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</si>
  <si>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</si>
  <si>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</si>
  <si>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</si>
  <si>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</si>
  <si>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</si>
  <si>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</si>
  <si>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</si>
  <si>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</si>
  <si>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</si>
  <si>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</si>
  <si>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</si>
  <si>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</si>
  <si>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</si>
  <si>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</si>
  <si>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</si>
  <si>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</si>
  <si>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</si>
  <si>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</si>
  <si>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</si>
  <si>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</si>
  <si>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</si>
  <si>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</si>
  <si>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</si>
  <si>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</si>
  <si>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</si>
  <si>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</si>
  <si>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</si>
  <si>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</si>
  <si>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</si>
  <si>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</si>
  <si>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</si>
  <si>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</si>
  <si>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</si>
  <si>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</si>
  <si>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</si>
  <si>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</si>
  <si>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</si>
  <si>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</si>
  <si>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</si>
  <si>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</si>
  <si>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</si>
  <si>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</si>
  <si>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</si>
  <si>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</si>
  <si>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</si>
  <si>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</si>
  <si>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</si>
  <si>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</si>
  <si>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</si>
  <si>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</si>
  <si>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</si>
  <si>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</si>
  <si>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</si>
  <si>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</si>
  <si>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</si>
  <si>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</si>
  <si>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</si>
  <si>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</si>
  <si>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</si>
  <si>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</si>
  <si>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</si>
  <si>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</si>
  <si>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</si>
  <si>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</si>
  <si>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</si>
  <si>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</si>
  <si>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</si>
  <si>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</si>
  <si>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</si>
  <si>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</si>
  <si>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</si>
  <si>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</si>
  <si>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</si>
  <si>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</si>
  <si>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</si>
  <si>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</si>
  <si>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</si>
  <si>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</si>
  <si>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</si>
  <si>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</si>
  <si>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</si>
  <si>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</si>
  <si>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</si>
  <si>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</si>
  <si>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</si>
  <si>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</si>
  <si>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</si>
  <si>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</si>
  <si>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</si>
  <si>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</si>
  <si>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</si>
  <si>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</si>
  <si>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</si>
  <si>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</si>
  <si>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</si>
  <si>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</si>
  <si>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</si>
  <si>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</si>
  <si>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</si>
  <si>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</si>
  <si>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</si>
  <si>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</si>
  <si>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</si>
  <si>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</si>
  <si>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</si>
  <si>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</si>
  <si>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</si>
  <si>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</si>
  <si>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</si>
  <si>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</si>
  <si>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</si>
  <si>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</si>
  <si>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</si>
  <si>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</si>
  <si>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</si>
  <si>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</si>
  <si>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</si>
  <si>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</si>
  <si>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</si>
  <si>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</si>
  <si>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</si>
  <si>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</si>
  <si>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</si>
  <si>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</si>
  <si>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</si>
  <si>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</si>
  <si>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</si>
  <si>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</si>
  <si>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</si>
  <si>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</si>
  <si>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</si>
  <si>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</si>
  <si>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</si>
  <si>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</si>
  <si>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</si>
  <si>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</si>
  <si>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</si>
  <si>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</si>
  <si>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</si>
  <si>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</si>
  <si>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</si>
  <si>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</si>
  <si>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</si>
  <si>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</si>
  <si>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</si>
  <si>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</si>
  <si>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</si>
  <si>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</si>
  <si>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</si>
  <si>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</si>
  <si>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</si>
  <si>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</si>
  <si>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</si>
  <si>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</si>
  <si>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</si>
  <si>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</si>
  <si>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</si>
  <si>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</si>
  <si>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</si>
  <si>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</si>
  <si>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</si>
  <si>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</si>
  <si>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</si>
  <si>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</si>
  <si>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</si>
  <si>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</si>
  <si>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</si>
  <si>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</si>
  <si>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</si>
  <si>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</si>
  <si>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</si>
  <si>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</si>
  <si>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</si>
  <si>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</si>
  <si>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</si>
  <si>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</si>
  <si>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</si>
  <si>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</si>
  <si>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</si>
  <si>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</si>
  <si>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</si>
  <si>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</si>
  <si>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</si>
  <si>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</si>
  <si>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</si>
  <si>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</si>
  <si>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</si>
  <si>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</si>
  <si>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</si>
  <si>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</si>
  <si>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</si>
  <si>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</si>
  <si>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</si>
  <si>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</si>
  <si>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</si>
  <si>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</si>
  <si>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</si>
  <si>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</si>
  <si>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</si>
  <si>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</si>
  <si>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</si>
  <si>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</si>
  <si>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</si>
  <si>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</si>
  <si>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</si>
  <si>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</si>
  <si>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</si>
  <si>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</si>
  <si>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</si>
  <si>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</si>
  <si>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</si>
  <si>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</si>
  <si>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</si>
  <si>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</si>
  <si>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</si>
  <si>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</si>
  <si>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</si>
  <si>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</si>
  <si>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</si>
  <si>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</si>
  <si>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</si>
  <si>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</si>
  <si>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</si>
  <si>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</si>
  <si>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</si>
  <si>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</si>
  <si>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</si>
  <si>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</si>
  <si>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</si>
  <si>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</si>
  <si>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</si>
  <si>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</si>
  <si>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</si>
  <si>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</si>
  <si>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</si>
  <si>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</si>
  <si>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</si>
  <si>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</si>
  <si>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</si>
  <si>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</si>
  <si>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</si>
  <si>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</si>
  <si>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</si>
  <si>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</si>
  <si>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</si>
  <si>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</si>
  <si>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</si>
  <si>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</si>
  <si>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</si>
  <si>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</si>
  <si>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</si>
  <si>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</si>
  <si>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</si>
  <si>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</si>
  <si>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</si>
  <si>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</si>
  <si>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</si>
  <si>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</si>
  <si>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</si>
  <si>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</si>
  <si>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</si>
  <si>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</si>
  <si>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</si>
  <si>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</si>
  <si>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</si>
  <si>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</si>
  <si>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</si>
  <si>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</si>
  <si>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</si>
  <si>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</si>
  <si>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</si>
  <si>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</si>
  <si>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</si>
  <si>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</si>
  <si>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</si>
  <si>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</si>
  <si>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</si>
  <si>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</si>
  <si>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</si>
  <si>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</si>
  <si>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</si>
  <si>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</si>
  <si>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</si>
  <si>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</si>
  <si>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</si>
  <si>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</si>
  <si>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</si>
  <si>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</si>
  <si>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</si>
  <si>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</si>
  <si>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</si>
  <si>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</si>
  <si>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</si>
  <si>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</si>
  <si>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</si>
  <si>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</si>
  <si>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</si>
  <si>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</si>
  <si>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</si>
  <si>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</si>
  <si>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</si>
  <si>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</si>
  <si>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</si>
  <si>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</si>
  <si>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</si>
  <si>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</si>
  <si>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</si>
  <si>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</si>
  <si>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</si>
  <si>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</si>
  <si>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</si>
  <si>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</si>
  <si>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</si>
  <si>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</si>
  <si>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</si>
  <si>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</si>
  <si>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</si>
  <si>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</si>
  <si>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</si>
  <si>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</si>
  <si>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</si>
  <si>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</si>
  <si>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</si>
  <si>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</si>
  <si>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</si>
  <si>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</si>
  <si>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</si>
  <si>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</si>
  <si>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</si>
  <si>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</si>
  <si>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</si>
  <si>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</si>
  <si>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</si>
  <si>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</si>
  <si>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</si>
  <si>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</si>
  <si>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</si>
  <si>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</si>
  <si>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</si>
  <si>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</si>
  <si>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</si>
  <si>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</si>
  <si>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</si>
  <si>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</si>
  <si>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</si>
  <si>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</si>
  <si>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</si>
  <si>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</si>
  <si>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</si>
  <si>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</si>
  <si>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</si>
  <si>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</si>
  <si>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</si>
  <si>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</si>
  <si>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</si>
  <si>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</si>
  <si>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</si>
  <si>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</si>
  <si>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</si>
  <si>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</si>
  <si>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</si>
  <si>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</si>
  <si>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</si>
  <si>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</si>
  <si>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</si>
  <si>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</si>
  <si>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</si>
  <si>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</si>
  <si>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</si>
  <si>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</si>
  <si>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</si>
  <si>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</si>
  <si>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</si>
  <si>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</si>
  <si>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</si>
  <si>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</si>
  <si>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</si>
  <si>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</si>
  <si>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</si>
  <si>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</si>
  <si>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</si>
  <si>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</si>
  <si>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</si>
  <si>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</si>
  <si>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</si>
  <si>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</si>
  <si>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</si>
  <si>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</si>
  <si>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</si>
  <si>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</si>
  <si>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</si>
  <si>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</si>
  <si>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</si>
  <si>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</si>
  <si>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</si>
  <si>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</si>
  <si>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</si>
  <si>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</si>
  <si>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</si>
  <si>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</si>
  <si>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</si>
  <si>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</si>
  <si>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</si>
  <si>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</si>
  <si>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</si>
  <si>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</si>
  <si>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</si>
  <si>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</si>
  <si>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</si>
  <si>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</si>
  <si>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</si>
  <si>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</si>
  <si>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</si>
  <si>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</si>
  <si>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</si>
  <si>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</si>
  <si>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</si>
  <si>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</si>
  <si>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</si>
  <si>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</si>
  <si>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</si>
  <si>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</si>
  <si>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</si>
  <si>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</si>
  <si>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</si>
  <si>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</si>
  <si>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</si>
  <si>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</si>
  <si>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</si>
  <si>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</si>
  <si>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</si>
  <si>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</si>
  <si>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</si>
  <si>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</si>
  <si>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</si>
  <si>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</si>
  <si>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</si>
  <si>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</si>
  <si>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</si>
  <si>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</si>
  <si>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</si>
  <si>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</si>
  <si>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</si>
  <si>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</si>
  <si>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</si>
  <si>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</si>
  <si>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</si>
  <si>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</si>
  <si>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</si>
  <si>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</si>
  <si>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</si>
  <si>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</si>
  <si>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</si>
  <si>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</si>
  <si>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</si>
  <si>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</si>
  <si>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</si>
  <si>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</si>
  <si>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</si>
  <si>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</si>
  <si>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</si>
  <si>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</si>
  <si>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</si>
  <si>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</si>
  <si>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</si>
  <si>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</si>
  <si>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</si>
  <si>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</si>
  <si>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</si>
  <si>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</si>
  <si>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</si>
  <si>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</si>
  <si>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</si>
  <si>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</si>
  <si>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</si>
  <si>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</si>
  <si>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</si>
  <si>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</si>
  <si>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</si>
  <si>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</si>
  <si>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</si>
  <si>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</si>
  <si>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</si>
  <si>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</si>
  <si>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</si>
  <si>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</si>
  <si>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</si>
  <si>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</si>
  <si>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</si>
  <si>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</si>
  <si>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</si>
  <si>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</si>
  <si>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</si>
  <si>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</si>
  <si>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</si>
  <si>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</si>
  <si>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</si>
  <si>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</si>
  <si>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</si>
  <si>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</si>
  <si>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</si>
  <si>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</si>
  <si>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</si>
  <si>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</si>
  <si>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</si>
  <si>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</si>
  <si>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</si>
  <si>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</si>
  <si>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</si>
  <si>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</si>
  <si>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</si>
  <si>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</si>
  <si>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</si>
  <si>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</si>
  <si>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</si>
  <si>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</si>
  <si>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</si>
  <si>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</si>
  <si>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</si>
  <si>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</si>
  <si>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</si>
  <si>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</si>
  <si>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</si>
  <si>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</si>
  <si>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</si>
  <si>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</si>
  <si>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</si>
  <si>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</si>
  <si>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</si>
  <si>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</si>
  <si>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</si>
  <si>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</si>
  <si>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</si>
  <si>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</si>
  <si>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</si>
  <si>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</si>
  <si>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</si>
  <si>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</si>
  <si>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</si>
  <si>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</si>
  <si>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</si>
  <si>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</si>
  <si>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</si>
  <si>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</si>
  <si>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</si>
  <si>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</si>
  <si>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</si>
  <si>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</si>
  <si>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</si>
  <si>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</si>
  <si>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</si>
  <si>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</si>
  <si>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</si>
  <si>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</si>
  <si>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</si>
  <si>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</si>
  <si>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</si>
  <si>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</si>
  <si>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</si>
  <si>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</si>
  <si>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</si>
  <si>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</si>
  <si>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</si>
  <si>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</si>
  <si>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</si>
  <si>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</si>
  <si>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</si>
  <si>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</si>
  <si>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</si>
  <si>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</si>
  <si>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</si>
  <si>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</si>
  <si>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</si>
  <si>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</si>
  <si>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</si>
  <si>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</si>
  <si>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</si>
  <si>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</si>
  <si>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</si>
  <si>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</si>
  <si>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</si>
  <si>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</si>
  <si>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</si>
  <si>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</si>
  <si>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</si>
  <si>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</si>
  <si>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</si>
  <si>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</si>
  <si>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</si>
  <si>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</si>
  <si>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</si>
  <si>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</si>
  <si>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</si>
  <si>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</si>
  <si>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</si>
  <si>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</si>
  <si>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</si>
  <si>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</si>
  <si>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</si>
  <si>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</si>
  <si>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</si>
  <si>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</si>
  <si>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</si>
  <si>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</si>
  <si>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</si>
  <si>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</si>
  <si>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</si>
  <si>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</si>
  <si>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</si>
  <si>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</si>
  <si>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</si>
  <si>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</si>
  <si>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</si>
  <si>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</si>
  <si>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</si>
  <si>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</si>
  <si>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</si>
  <si>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</si>
  <si>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</si>
  <si>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</si>
  <si>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</si>
  <si>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</si>
  <si>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</si>
  <si>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</si>
  <si>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</si>
  <si>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</si>
  <si>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</si>
  <si>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</si>
  <si>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</si>
  <si>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</si>
  <si>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</si>
  <si>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</si>
  <si>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</si>
  <si>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</si>
  <si>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</si>
  <si>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</si>
  <si>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</si>
  <si>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</si>
  <si>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</si>
  <si>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</si>
  <si>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</si>
  <si>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</si>
  <si>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</si>
  <si>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</si>
  <si>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</si>
  <si>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</si>
  <si>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</si>
  <si>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</si>
  <si>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</si>
  <si>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</si>
  <si>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</si>
  <si>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</si>
  <si>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</si>
  <si>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</si>
  <si>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</si>
  <si>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</si>
  <si>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</si>
  <si>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</si>
  <si>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</si>
  <si>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</si>
  <si>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</si>
  <si>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</si>
  <si>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</si>
  <si>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</si>
  <si>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</si>
  <si>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</si>
  <si>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</si>
  <si>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</si>
  <si>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</si>
  <si>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</si>
  <si>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</si>
  <si>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</si>
  <si>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</si>
  <si>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</si>
  <si>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</si>
  <si>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</si>
  <si>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</si>
  <si>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</si>
  <si>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</si>
  <si>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</si>
  <si>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</si>
  <si>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</si>
  <si>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</si>
  <si>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</si>
  <si>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</si>
  <si>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</si>
  <si>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</si>
  <si>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</si>
  <si>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</si>
  <si>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</si>
  <si>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</si>
  <si>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</si>
  <si>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</si>
  <si>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</si>
  <si>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</si>
  <si>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</si>
  <si>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</si>
  <si>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</si>
  <si>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</si>
  <si>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</si>
  <si>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</si>
  <si>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</si>
  <si>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</si>
  <si>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</si>
  <si>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</si>
  <si>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</si>
  <si>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</si>
  <si>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</si>
  <si>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</si>
  <si>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</si>
  <si>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</si>
  <si>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</si>
  <si>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</si>
  <si>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</si>
  <si>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</si>
  <si>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</si>
  <si>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</si>
  <si>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</si>
  <si>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</si>
  <si>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</si>
  <si>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</si>
  <si>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</si>
  <si>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</si>
  <si>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</si>
  <si>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</si>
  <si>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</si>
  <si>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</si>
  <si>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</si>
  <si>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</si>
  <si>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</si>
  <si>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</si>
  <si>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</si>
  <si>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</si>
  <si>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</si>
  <si>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</si>
  <si>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</si>
  <si>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</si>
  <si>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</si>
  <si>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</si>
  <si>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</si>
  <si>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</si>
  <si>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</si>
  <si>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</si>
  <si>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</si>
  <si>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</si>
  <si>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</si>
  <si>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</si>
  <si>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</si>
  <si>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</si>
  <si>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</si>
  <si>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</si>
  <si>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</si>
  <si>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</si>
  <si>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</si>
  <si>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</si>
  <si>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</si>
  <si>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</si>
  <si>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</si>
  <si>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</si>
  <si>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</si>
  <si>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</si>
  <si>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</si>
  <si>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</si>
  <si>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</si>
  <si>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</si>
  <si>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</si>
  <si>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</si>
  <si>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</si>
  <si>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</si>
  <si>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</si>
  <si>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</si>
  <si>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</si>
  <si>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</si>
  <si>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</si>
  <si>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</si>
  <si>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</si>
  <si>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</si>
  <si>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</si>
  <si>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</si>
  <si>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</si>
  <si>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</si>
  <si>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</si>
  <si>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</si>
  <si>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</si>
  <si>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</si>
  <si>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</si>
  <si>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</si>
  <si>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</si>
  <si>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</si>
  <si>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</si>
  <si>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</si>
  <si>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</si>
  <si>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</si>
  <si>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</si>
  <si>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</si>
  <si>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</si>
  <si>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</si>
  <si>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</si>
  <si>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</si>
  <si>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</si>
  <si>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</si>
  <si>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</si>
  <si>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</si>
  <si>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</si>
  <si>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</si>
  <si>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</si>
  <si>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</si>
  <si>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</si>
  <si>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</si>
  <si>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</si>
  <si>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</si>
  <si>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</si>
  <si>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</si>
  <si>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</si>
  <si>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</si>
  <si>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</si>
  <si>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</si>
  <si>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</si>
  <si>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</si>
  <si>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</si>
  <si>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</si>
  <si>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</si>
  <si>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</si>
  <si>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</si>
  <si>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</si>
  <si>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</si>
  <si>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</si>
  <si>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</si>
  <si>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</si>
  <si>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</si>
  <si>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</si>
  <si>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</si>
  <si>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</si>
  <si>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</si>
  <si>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</si>
  <si>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</si>
  <si>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</si>
  <si>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</si>
  <si>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</si>
  <si>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</si>
  <si>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</si>
  <si>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</si>
  <si>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</si>
  <si>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</si>
  <si>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</si>
  <si>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</si>
  <si>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</si>
  <si>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</si>
  <si>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</si>
  <si>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</si>
  <si>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</si>
  <si>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</si>
  <si>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</si>
  <si>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</si>
  <si>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</si>
  <si>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</si>
  <si>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</si>
  <si>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</si>
  <si>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</si>
  <si>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</si>
  <si>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</si>
  <si>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</si>
  <si>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</si>
  <si>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</si>
  <si>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</si>
  <si>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</si>
  <si>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</si>
  <si>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</si>
  <si>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</si>
  <si>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</si>
  <si>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</si>
  <si>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</si>
  <si>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</si>
  <si>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</si>
  <si>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</si>
  <si>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</si>
  <si>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</si>
  <si>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</si>
  <si>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</si>
  <si>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</si>
  <si>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</si>
  <si>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</si>
  <si>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</si>
  <si>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</si>
  <si>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</si>
  <si>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</si>
  <si>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</si>
  <si>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</si>
  <si>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</si>
  <si>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</si>
  <si>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</si>
  <si>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</si>
  <si>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</si>
  <si>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</si>
  <si>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</si>
  <si>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</si>
  <si>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</si>
  <si>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</si>
  <si>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</si>
  <si>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</si>
  <si>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</si>
  <si>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</si>
  <si>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</si>
  <si>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</si>
  <si>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</si>
  <si>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</si>
  <si>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</si>
  <si>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</si>
  <si>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</si>
  <si>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</si>
  <si>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</si>
  <si>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</si>
  <si>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</si>
  <si>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</si>
  <si>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</si>
  <si>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</si>
  <si>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</si>
  <si>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</si>
  <si>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</si>
  <si>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</si>
  <si>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</si>
  <si>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</si>
  <si>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</si>
  <si>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</si>
  <si>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</si>
  <si>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</si>
  <si>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</si>
  <si>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</si>
  <si>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</si>
  <si>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</si>
  <si>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</si>
  <si>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</si>
  <si>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</si>
  <si>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</si>
  <si>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</si>
  <si>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</si>
  <si>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</si>
  <si>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</si>
  <si>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</si>
  <si>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</si>
  <si>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</si>
  <si>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</si>
  <si>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</si>
  <si>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</si>
  <si>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</si>
  <si>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</si>
  <si>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</si>
  <si>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</si>
  <si>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</si>
  <si>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</si>
  <si>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</si>
  <si>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</si>
  <si>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</si>
  <si>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</si>
  <si>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</si>
  <si>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</si>
  <si>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</si>
  <si>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</si>
  <si>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</si>
  <si>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</si>
  <si>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</si>
  <si>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</si>
  <si>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</si>
  <si>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</si>
  <si>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</si>
  <si>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</si>
  <si>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</si>
  <si>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</si>
  <si>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</si>
  <si>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</si>
  <si>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</si>
  <si>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</si>
  <si>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</si>
  <si>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</si>
  <si>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</si>
  <si>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</si>
  <si>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</si>
  <si>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</si>
  <si>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</si>
  <si>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</si>
  <si>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</si>
  <si>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</si>
  <si>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</si>
  <si>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</si>
  <si>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</si>
  <si>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</si>
  <si>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</si>
  <si>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</si>
  <si>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</si>
  <si>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</si>
  <si>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</si>
  <si>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</si>
  <si>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</si>
  <si>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</si>
  <si>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</si>
  <si>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</si>
  <si>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</si>
  <si>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</si>
  <si>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</si>
  <si>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</si>
  <si>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</si>
  <si>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</si>
  <si>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</si>
  <si>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</si>
  <si>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</si>
  <si>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</si>
  <si>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</si>
  <si>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</si>
  <si>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</si>
  <si>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</si>
  <si>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</si>
  <si>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</si>
  <si>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</si>
  <si>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</si>
  <si>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</si>
  <si>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</si>
  <si>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</si>
  <si>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</si>
  <si>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</si>
  <si>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</si>
  <si>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</si>
  <si>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</si>
  <si>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</si>
  <si>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</si>
  <si>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</si>
  <si>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</si>
  <si>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</si>
  <si>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</si>
  <si>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</si>
  <si>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</si>
  <si>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</si>
  <si>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</si>
  <si>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</si>
  <si>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</si>
  <si>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</si>
  <si>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</si>
  <si>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</si>
  <si>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</si>
  <si>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</si>
  <si>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</si>
  <si>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</si>
  <si>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</si>
  <si>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</si>
  <si>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</si>
  <si>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</si>
  <si>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</si>
  <si>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</si>
  <si>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</si>
  <si>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</si>
  <si>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</si>
  <si>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</si>
  <si>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</si>
  <si>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</si>
  <si>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</si>
  <si>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</si>
  <si>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</si>
  <si>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</si>
  <si>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</si>
  <si>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</si>
  <si>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</si>
  <si>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</si>
  <si>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</si>
  <si>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</si>
  <si>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</si>
  <si>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</si>
  <si>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</si>
  <si>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</si>
  <si>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</si>
  <si>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</si>
  <si>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</si>
  <si>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</si>
  <si>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</si>
  <si>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</si>
  <si>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</si>
  <si>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</si>
  <si>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</si>
  <si>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</si>
  <si>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</si>
  <si>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</si>
  <si>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</si>
  <si>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</si>
  <si>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</si>
  <si>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</si>
  <si>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</si>
  <si>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</si>
  <si>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</si>
  <si>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</si>
  <si>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</si>
  <si>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</si>
  <si>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</si>
  <si>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</si>
  <si>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</si>
  <si>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</si>
  <si>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</si>
  <si>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</si>
  <si>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</si>
  <si>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</si>
  <si>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</si>
  <si>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</si>
  <si>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</si>
  <si>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</si>
  <si>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</si>
  <si>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</si>
  <si>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</si>
  <si>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</si>
  <si>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</si>
  <si>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</si>
  <si>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</si>
  <si>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</si>
  <si>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</si>
  <si>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</si>
  <si>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</si>
  <si>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</si>
  <si>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</si>
  <si>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</si>
  <si>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</si>
  <si>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</si>
  <si>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</si>
  <si>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</si>
  <si>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</si>
  <si>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</si>
  <si>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</si>
  <si>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</si>
  <si>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</si>
  <si>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</si>
  <si>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</si>
  <si>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</si>
  <si>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</si>
  <si>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</si>
  <si>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</si>
  <si>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</si>
  <si>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</si>
  <si>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</si>
  <si>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</si>
  <si>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</si>
  <si>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</si>
  <si>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</si>
  <si>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</si>
  <si>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</si>
  <si>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</si>
  <si>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</si>
  <si>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</si>
  <si>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</si>
  <si>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</si>
  <si>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</si>
  <si>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</si>
  <si>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</si>
  <si>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</si>
  <si>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</si>
  <si>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</si>
  <si>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</si>
  <si>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</si>
  <si>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</si>
  <si>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</si>
  <si>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</si>
  <si>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</si>
  <si>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</si>
  <si>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</si>
  <si>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</si>
  <si>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</si>
  <si>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</si>
  <si>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</si>
  <si>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</si>
  <si>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</si>
  <si>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</si>
  <si>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</si>
  <si>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</si>
  <si>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</si>
  <si>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</si>
  <si>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</si>
  <si>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</si>
  <si>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</si>
  <si>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</si>
  <si>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</si>
  <si>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</si>
  <si>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</si>
  <si>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</si>
  <si>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</si>
  <si>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</si>
  <si>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</si>
  <si>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</si>
  <si>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</si>
  <si>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</si>
  <si>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</si>
  <si>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</si>
  <si>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</si>
  <si>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</si>
  <si>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</si>
  <si>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</si>
  <si>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</si>
  <si>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</si>
  <si>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</si>
  <si>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</si>
  <si>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</si>
  <si>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</si>
  <si>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</si>
  <si>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</si>
  <si>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</si>
  <si>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</si>
  <si>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</si>
  <si>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</si>
  <si>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</si>
  <si>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</si>
  <si>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</si>
  <si>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</si>
  <si>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</si>
  <si>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</si>
  <si>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</si>
  <si>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</si>
  <si>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</si>
  <si>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</si>
  <si>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</si>
  <si>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</si>
  <si>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</si>
  <si>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</si>
  <si>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</si>
  <si>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</si>
  <si>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</si>
  <si>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</si>
  <si>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</si>
  <si>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</si>
  <si>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</si>
  <si>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</si>
  <si>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</si>
  <si>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</si>
  <si>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</si>
  <si>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</si>
  <si>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</si>
  <si>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</si>
  <si>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</si>
  <si>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</si>
  <si>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</si>
  <si>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</si>
  <si>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</si>
  <si>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</si>
  <si>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</si>
  <si>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</si>
  <si>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</si>
  <si>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</si>
  <si>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</si>
  <si>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</si>
  <si>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</si>
  <si>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</si>
  <si>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</si>
  <si>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</si>
  <si>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</si>
  <si>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</si>
  <si>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</si>
  <si>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</si>
  <si>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</si>
  <si>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</si>
  <si>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</si>
  <si>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</si>
  <si>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</si>
  <si>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</si>
  <si>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</si>
  <si>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</si>
  <si>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</si>
  <si>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</si>
  <si>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</si>
  <si>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</si>
  <si>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</si>
  <si>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</si>
  <si>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</si>
  <si>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</si>
  <si>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</si>
  <si>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</si>
  <si>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</si>
  <si>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</si>
  <si>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</si>
  <si>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</si>
  <si>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</si>
  <si>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</si>
  <si>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</si>
  <si>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</si>
  <si>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</si>
  <si>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</si>
  <si>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</si>
  <si>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</si>
  <si>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</si>
  <si>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</si>
  <si>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</si>
  <si>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</si>
  <si>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</si>
  <si>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</si>
  <si>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</si>
  <si>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</si>
  <si>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</si>
  <si>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</si>
  <si>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</si>
  <si>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</si>
  <si>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</si>
  <si>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</si>
  <si>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</si>
  <si>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</si>
  <si>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</si>
  <si>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</si>
  <si>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</si>
  <si>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</si>
  <si>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</si>
  <si>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</si>
  <si>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</si>
  <si>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</si>
  <si>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</si>
  <si>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</si>
  <si>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 xml:space="preserve">Brindar atención a niños (as) menores de seis años, apoyar en el desarrollo que tiene mujeres gestantes, madres lactantes y niños (as) menores de dos años de familia con vulnerabilidad económica, social, cultural, nutricional y psicoafectiva, a través de los HCB modalidad 0-7 y Fami. </t>
  </si>
  <si>
    <t>47/26/05/171</t>
  </si>
  <si>
    <t xml:space="preserve">Atender a la primera a la primera infancia en el marco de la estrategia ¨DE CERO A SIEMPRE¨ especificamente a los niños y niñas mnores de 5 años, de familias en situaion de vulnerabilidad de conformidad con las directrices, lineamientos y parametros establecios por el ICBF, asi como regular las relaciones entre las partes derivadas de la entrega de aportes del ICBFN, a la entidad administradora de srvicio en la modlidad de hogares comunitarios en las siguientes formas de atencion: familiares, multiples, grupales, empresariales; jardines sociales y en la modalidad FAMI. </t>
  </si>
  <si>
    <t>200</t>
  </si>
  <si>
    <t>0179-2020</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</si>
  <si>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</si>
  <si>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</si>
  <si>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Prestación de servicios para desarrollar procesos y actividades educativas de atención en educación inicial, actividades pedagógicas, lúdicas, culturales y recreativas, a los niños y niñas matriculados en los grados de pre jardín, jardín y transición durante la vigencia 2015</t>
  </si>
  <si>
    <t>CPS001-2015</t>
  </si>
  <si>
    <t>INSTITUCION EDUCATIVA INTEGRAL DEL SABER</t>
  </si>
  <si>
    <t>CPS002-2017</t>
  </si>
  <si>
    <t>Prestación de servicios para desarrollar procesos y actividades educativas de atención en educación inicial, actividades pedagógicas, lúdicas, culturales y recreativas, a los niños y niñas matriculados en los grados de pre jardín, jardín y transición.</t>
  </si>
  <si>
    <t>0439-2017</t>
  </si>
  <si>
    <t>Prestar el servcio de educacion inicial,en el marco de la atencion integrala mujeres gestantes,  niñas y niños menores de 5 años, o hasta su ingreso al grado de transicion, en confotmidad con los manuales operativos de las modalidades y las diirectrces establecidas por el ICBF, en armonia con la politica de estado para el desarrollo integral de la primera infancia ¨DE CERO A SIEMPRE¨ en el servicio de desarrollo infantil en medio familiar y centro de desarrollo infantil.</t>
  </si>
  <si>
    <t>0225-2018</t>
  </si>
  <si>
    <t>CESAR ALBERTO CABALLERO ANAYA</t>
  </si>
  <si>
    <t>3145422430</t>
  </si>
  <si>
    <t>corasonong@gmail.com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</si>
  <si>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</si>
  <si>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0361-2018</t>
  </si>
  <si>
    <t>0080-2019</t>
  </si>
  <si>
    <t>PRESTAR EL SERVICIO DE CENTROS DE DESARROLLO INFANTIL – CDI-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</si>
  <si>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Aunar esfuerzos para promover el servicio de acompañamiento, educación y capacitación a los padres de familias en condición de vulnerabilidad; desarrollando acciones el fortalecimiento de las capacidades de cuidado y crianza a los niños y niñas, a través de la realización de talleres lúdicos pedagógicos donde participen todos los miembros de la familia, la prevención del abuso sexual, la violencia intrafamiliar y cualquier tipo de violencia al interior o exterior de la familia.
Contratante INSTITUCION EDUCATIVA DEPARTAMENTAL MARIA ALFARO</t>
  </si>
  <si>
    <t>003</t>
  </si>
  <si>
    <t>002</t>
  </si>
  <si>
    <t>INSTITUCION EDUCATIVA DEPARTAMENTAL MARIA ALFARO DE OSPINO</t>
  </si>
  <si>
    <t>INSTITUCION EDUCATIVA DEPARTAMENTAL GABRIEL ESCOBAR BALLESTAS</t>
  </si>
  <si>
    <t xml:space="preserve">Aunar esfuerzos para brindar atención integral a 25 niños y niñas de la primera infancia, menores de cinco (5) años, pertenecientes a la población vulnerable de los Barrios: El Progreso, El Carmen, Alto Prado y San José de Plato Magdalena, seleccionados entre la población matriculada en el nivel preescolar, brindándoles un complemento nutricional diario y adelantando acciones lúdicas y pedagógicas que contribuyan con su formación integral. </t>
  </si>
  <si>
    <t>CALLE 63 No. 43 - 56 - Barranquilla</t>
  </si>
  <si>
    <t>Carrera 16 No. 3-20 Plato Magdalena</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</si>
  <si>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 Y RURAL.</t>
  </si>
  <si>
    <t>0328-2019</t>
  </si>
  <si>
    <t>2021-13-10000261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</si>
</sst>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19" sqref="E1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2709</v>
      </c>
      <c r="D15" s="35"/>
      <c r="E15" s="35"/>
      <c r="F15" s="5"/>
      <c r="G15" s="32" t="s">
        <v>1168</v>
      </c>
      <c r="H15" s="103" t="s">
        <v>208</v>
      </c>
      <c r="I15" s="32" t="s">
        <v>2624</v>
      </c>
      <c r="J15" s="108"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9">
        <v>806012163</v>
      </c>
      <c r="C20" s="5"/>
      <c r="D20" s="73"/>
      <c r="E20" s="5"/>
      <c r="F20" s="5"/>
      <c r="G20" s="5"/>
      <c r="H20" s="242"/>
      <c r="I20" s="148" t="s">
        <v>208</v>
      </c>
      <c r="J20" s="149" t="s">
        <v>214</v>
      </c>
      <c r="K20" s="150">
        <v>2523014456</v>
      </c>
      <c r="L20" s="151"/>
      <c r="M20" s="151">
        <v>44561</v>
      </c>
      <c r="N20" s="134">
        <f>+(M20-L20)/30</f>
        <v>1485.3666666666666</v>
      </c>
      <c r="O20" s="137"/>
      <c r="U20" s="133"/>
      <c r="V20" s="105">
        <f ca="1">NOW()</f>
        <v>44194.878423148148</v>
      </c>
      <c r="W20" s="105">
        <f ca="1">NOW()</f>
        <v>44194.878423148148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CORPORACIÓN RAZÓN SOCIAL</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2695</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10" t="s">
        <v>2678</v>
      </c>
      <c r="E48" s="144">
        <v>38408</v>
      </c>
      <c r="F48" s="144">
        <v>38748</v>
      </c>
      <c r="G48" s="159">
        <f>IF(AND(E48&lt;&gt;"",F48&lt;&gt;""),((F48-E48)/30),"")</f>
        <v>11.333333333333334</v>
      </c>
      <c r="H48" s="114" t="s">
        <v>2677</v>
      </c>
      <c r="I48" s="113" t="s">
        <v>711</v>
      </c>
      <c r="J48" s="113" t="s">
        <v>729</v>
      </c>
      <c r="K48" s="116">
        <v>101336015</v>
      </c>
      <c r="L48" s="115" t="s">
        <v>1148</v>
      </c>
      <c r="M48" s="117"/>
      <c r="N48" s="115" t="s">
        <v>27</v>
      </c>
      <c r="O48" s="115" t="s">
        <v>1148</v>
      </c>
      <c r="P48" s="78"/>
    </row>
    <row r="49" spans="1:16" s="6" customFormat="1" ht="24.75" customHeight="1" x14ac:dyDescent="0.3">
      <c r="A49" s="142">
        <v>2</v>
      </c>
      <c r="B49" s="121" t="s">
        <v>2702</v>
      </c>
      <c r="C49" s="112" t="s">
        <v>31</v>
      </c>
      <c r="D49" s="110" t="s">
        <v>2700</v>
      </c>
      <c r="E49" s="144">
        <v>40575</v>
      </c>
      <c r="F49" s="144">
        <v>40877</v>
      </c>
      <c r="G49" s="159">
        <f t="shared" ref="G49:G50" si="2">IF(AND(E49&lt;&gt;"",F49&lt;&gt;""),((F49-E49)/30),"")</f>
        <v>10.066666666666666</v>
      </c>
      <c r="H49" s="102" t="s">
        <v>2699</v>
      </c>
      <c r="I49" s="113" t="s">
        <v>711</v>
      </c>
      <c r="J49" s="113" t="s">
        <v>729</v>
      </c>
      <c r="K49" s="116">
        <v>12000000</v>
      </c>
      <c r="L49" s="115" t="s">
        <v>1148</v>
      </c>
      <c r="M49" s="117"/>
      <c r="N49" s="115" t="s">
        <v>27</v>
      </c>
      <c r="O49" s="115" t="s">
        <v>1148</v>
      </c>
      <c r="P49" s="78"/>
    </row>
    <row r="50" spans="1:16" s="6" customFormat="1" ht="24.75" customHeight="1" x14ac:dyDescent="0.3">
      <c r="A50" s="142">
        <v>3</v>
      </c>
      <c r="B50" s="121" t="s">
        <v>2703</v>
      </c>
      <c r="C50" s="123" t="s">
        <v>31</v>
      </c>
      <c r="D50" s="120" t="s">
        <v>2701</v>
      </c>
      <c r="E50" s="144">
        <v>40928</v>
      </c>
      <c r="F50" s="144">
        <v>41236</v>
      </c>
      <c r="G50" s="159">
        <f t="shared" si="2"/>
        <v>10.266666666666667</v>
      </c>
      <c r="H50" s="121" t="s">
        <v>2704</v>
      </c>
      <c r="I50" s="113" t="s">
        <v>711</v>
      </c>
      <c r="J50" s="113" t="s">
        <v>729</v>
      </c>
      <c r="K50" s="116">
        <v>27000000</v>
      </c>
      <c r="L50" s="115" t="s">
        <v>1148</v>
      </c>
      <c r="M50" s="117"/>
      <c r="N50" s="115" t="s">
        <v>27</v>
      </c>
      <c r="O50" s="115" t="s">
        <v>1148</v>
      </c>
      <c r="P50" s="78"/>
    </row>
    <row r="51" spans="1:16" s="6" customFormat="1" ht="24.75" customHeight="1" outlineLevel="1" x14ac:dyDescent="0.3">
      <c r="A51" s="142">
        <v>4</v>
      </c>
      <c r="B51" s="121" t="s">
        <v>2686</v>
      </c>
      <c r="C51" s="123" t="s">
        <v>32</v>
      </c>
      <c r="D51" s="120" t="s">
        <v>2685</v>
      </c>
      <c r="E51" s="144">
        <v>42009</v>
      </c>
      <c r="F51" s="144">
        <v>42354</v>
      </c>
      <c r="G51" s="159">
        <f t="shared" ref="G51:G107" si="3">IF(AND(E51&lt;&gt;"",F51&lt;&gt;""),((F51-E51)/30),"")</f>
        <v>11.5</v>
      </c>
      <c r="H51" s="121" t="s">
        <v>2684</v>
      </c>
      <c r="I51" s="120" t="s">
        <v>163</v>
      </c>
      <c r="J51" s="120" t="s">
        <v>183</v>
      </c>
      <c r="K51" s="122">
        <v>62050560</v>
      </c>
      <c r="L51" s="115" t="s">
        <v>1148</v>
      </c>
      <c r="M51" s="117"/>
      <c r="N51" s="115" t="s">
        <v>27</v>
      </c>
      <c r="O51" s="115" t="s">
        <v>26</v>
      </c>
      <c r="P51" s="78"/>
    </row>
    <row r="52" spans="1:16" s="7" customFormat="1" ht="24.75" customHeight="1" outlineLevel="1" x14ac:dyDescent="0.3">
      <c r="A52" s="143">
        <v>5</v>
      </c>
      <c r="B52" s="121" t="s">
        <v>2676</v>
      </c>
      <c r="C52" s="123" t="s">
        <v>31</v>
      </c>
      <c r="D52" s="120" t="s">
        <v>2680</v>
      </c>
      <c r="E52" s="144">
        <v>42401</v>
      </c>
      <c r="F52" s="144">
        <v>42674</v>
      </c>
      <c r="G52" s="159">
        <f t="shared" si="3"/>
        <v>9.1</v>
      </c>
      <c r="H52" s="121" t="s">
        <v>2679</v>
      </c>
      <c r="I52" s="120" t="s">
        <v>711</v>
      </c>
      <c r="J52" s="120" t="s">
        <v>729</v>
      </c>
      <c r="K52" s="122">
        <v>1293716280</v>
      </c>
      <c r="L52" s="115" t="s">
        <v>1148</v>
      </c>
      <c r="M52" s="117"/>
      <c r="N52" s="115" t="s">
        <v>27</v>
      </c>
      <c r="O52" s="115" t="s">
        <v>26</v>
      </c>
      <c r="P52" s="79"/>
    </row>
    <row r="53" spans="1:16" s="7" customFormat="1" ht="24.75" customHeight="1" outlineLevel="1" x14ac:dyDescent="0.3">
      <c r="A53" s="143">
        <v>6</v>
      </c>
      <c r="B53" s="121" t="s">
        <v>2686</v>
      </c>
      <c r="C53" s="123" t="s">
        <v>32</v>
      </c>
      <c r="D53" s="120" t="s">
        <v>2687</v>
      </c>
      <c r="E53" s="144">
        <v>42745</v>
      </c>
      <c r="F53" s="144">
        <v>43084</v>
      </c>
      <c r="G53" s="159">
        <f t="shared" si="3"/>
        <v>11.3</v>
      </c>
      <c r="H53" s="121" t="s">
        <v>2688</v>
      </c>
      <c r="I53" s="120" t="s">
        <v>163</v>
      </c>
      <c r="J53" s="120" t="s">
        <v>183</v>
      </c>
      <c r="K53" s="122">
        <v>89548200</v>
      </c>
      <c r="L53" s="115" t="s">
        <v>1148</v>
      </c>
      <c r="M53" s="117"/>
      <c r="N53" s="115" t="s">
        <v>27</v>
      </c>
      <c r="O53" s="115" t="s">
        <v>26</v>
      </c>
      <c r="P53" s="79"/>
    </row>
    <row r="54" spans="1:16" s="7" customFormat="1" ht="24.75" customHeight="1" outlineLevel="1" x14ac:dyDescent="0.3">
      <c r="A54" s="143">
        <v>7</v>
      </c>
      <c r="B54" s="121" t="s">
        <v>2683</v>
      </c>
      <c r="C54" s="123" t="s">
        <v>31</v>
      </c>
      <c r="D54" s="120" t="s">
        <v>2689</v>
      </c>
      <c r="E54" s="144">
        <v>43085</v>
      </c>
      <c r="F54" s="144">
        <v>43312</v>
      </c>
      <c r="G54" s="159">
        <f t="shared" si="3"/>
        <v>7.5666666666666664</v>
      </c>
      <c r="H54" s="121" t="s">
        <v>2690</v>
      </c>
      <c r="I54" s="113" t="s">
        <v>208</v>
      </c>
      <c r="J54" s="113" t="s">
        <v>217</v>
      </c>
      <c r="K54" s="122">
        <v>2171972503</v>
      </c>
      <c r="L54" s="115" t="s">
        <v>1148</v>
      </c>
      <c r="M54" s="117"/>
      <c r="N54" s="115" t="s">
        <v>27</v>
      </c>
      <c r="O54" s="115" t="s">
        <v>26</v>
      </c>
      <c r="P54" s="79"/>
    </row>
    <row r="55" spans="1:16" s="7" customFormat="1" ht="24.75" customHeight="1" outlineLevel="1" x14ac:dyDescent="0.3">
      <c r="A55" s="143">
        <v>8</v>
      </c>
      <c r="B55" s="121" t="s">
        <v>2683</v>
      </c>
      <c r="C55" s="112" t="s">
        <v>31</v>
      </c>
      <c r="D55" s="120" t="s">
        <v>2689</v>
      </c>
      <c r="E55" s="144">
        <v>43085</v>
      </c>
      <c r="F55" s="144">
        <v>43312</v>
      </c>
      <c r="G55" s="159">
        <f t="shared" si="3"/>
        <v>7.5666666666666664</v>
      </c>
      <c r="H55" s="121" t="s">
        <v>2690</v>
      </c>
      <c r="I55" s="120" t="s">
        <v>208</v>
      </c>
      <c r="J55" s="120" t="s">
        <v>251</v>
      </c>
      <c r="K55" s="122">
        <v>2171972503</v>
      </c>
      <c r="L55" s="115" t="s">
        <v>1148</v>
      </c>
      <c r="M55" s="117"/>
      <c r="N55" s="115" t="s">
        <v>27</v>
      </c>
      <c r="O55" s="115" t="s">
        <v>26</v>
      </c>
      <c r="P55" s="79"/>
    </row>
    <row r="56" spans="1:16" s="7" customFormat="1" ht="24.75" customHeight="1" outlineLevel="1" x14ac:dyDescent="0.3">
      <c r="A56" s="143">
        <v>9</v>
      </c>
      <c r="B56" s="121" t="s">
        <v>2683</v>
      </c>
      <c r="C56" s="112" t="s">
        <v>31</v>
      </c>
      <c r="D56" s="120" t="s">
        <v>2691</v>
      </c>
      <c r="E56" s="144">
        <v>43313</v>
      </c>
      <c r="F56" s="144">
        <v>43404</v>
      </c>
      <c r="G56" s="159">
        <f t="shared" si="3"/>
        <v>3.0333333333333332</v>
      </c>
      <c r="H56" s="121" t="s">
        <v>2690</v>
      </c>
      <c r="I56" s="120" t="s">
        <v>208</v>
      </c>
      <c r="J56" s="120" t="s">
        <v>217</v>
      </c>
      <c r="K56" s="118">
        <v>1146716479</v>
      </c>
      <c r="L56" s="123" t="s">
        <v>1148</v>
      </c>
      <c r="M56" s="117"/>
      <c r="N56" s="123" t="s">
        <v>1151</v>
      </c>
      <c r="O56" s="123" t="s">
        <v>26</v>
      </c>
      <c r="P56" s="79"/>
    </row>
    <row r="57" spans="1:16" s="7" customFormat="1" ht="24.75" customHeight="1" outlineLevel="1" x14ac:dyDescent="0.3">
      <c r="A57" s="143">
        <v>10</v>
      </c>
      <c r="B57" s="121" t="s">
        <v>2683</v>
      </c>
      <c r="C57" s="65" t="s">
        <v>31</v>
      </c>
      <c r="D57" s="120" t="s">
        <v>2691</v>
      </c>
      <c r="E57" s="144">
        <v>43313</v>
      </c>
      <c r="F57" s="144">
        <v>43404</v>
      </c>
      <c r="G57" s="159">
        <f t="shared" si="3"/>
        <v>3.0333333333333332</v>
      </c>
      <c r="H57" s="121" t="s">
        <v>2690</v>
      </c>
      <c r="I57" s="120" t="s">
        <v>208</v>
      </c>
      <c r="J57" s="120" t="s">
        <v>251</v>
      </c>
      <c r="K57" s="118">
        <v>1146716479</v>
      </c>
      <c r="L57" s="123" t="s">
        <v>1148</v>
      </c>
      <c r="M57" s="117"/>
      <c r="N57" s="123" t="s">
        <v>1151</v>
      </c>
      <c r="O57" s="123" t="s">
        <v>26</v>
      </c>
      <c r="P57" s="79"/>
    </row>
    <row r="58" spans="1:16" s="7" customFormat="1" ht="24.75" customHeight="1" outlineLevel="1" x14ac:dyDescent="0.3">
      <c r="A58" s="143">
        <v>11</v>
      </c>
      <c r="B58" s="121" t="s">
        <v>2683</v>
      </c>
      <c r="C58" s="123" t="s">
        <v>31</v>
      </c>
      <c r="D58" s="120" t="s">
        <v>2696</v>
      </c>
      <c r="E58" s="144">
        <v>43404</v>
      </c>
      <c r="F58" s="144">
        <v>43443</v>
      </c>
      <c r="G58" s="159">
        <f t="shared" si="3"/>
        <v>1.3</v>
      </c>
      <c r="H58" s="121" t="s">
        <v>2690</v>
      </c>
      <c r="I58" s="120" t="s">
        <v>208</v>
      </c>
      <c r="J58" s="120" t="s">
        <v>217</v>
      </c>
      <c r="K58" s="118">
        <v>379635921</v>
      </c>
      <c r="L58" s="123" t="s">
        <v>1148</v>
      </c>
      <c r="M58" s="117"/>
      <c r="N58" s="123" t="s">
        <v>1151</v>
      </c>
      <c r="O58" s="123" t="s">
        <v>1148</v>
      </c>
      <c r="P58" s="79"/>
    </row>
    <row r="59" spans="1:16" s="7" customFormat="1" ht="24.75" customHeight="1" outlineLevel="1" x14ac:dyDescent="0.3">
      <c r="A59" s="143">
        <v>12</v>
      </c>
      <c r="B59" s="121" t="s">
        <v>2683</v>
      </c>
      <c r="C59" s="123" t="s">
        <v>31</v>
      </c>
      <c r="D59" s="120" t="s">
        <v>2696</v>
      </c>
      <c r="E59" s="144">
        <v>43404</v>
      </c>
      <c r="F59" s="144">
        <v>43443</v>
      </c>
      <c r="G59" s="159">
        <f t="shared" si="3"/>
        <v>1.3</v>
      </c>
      <c r="H59" s="121" t="s">
        <v>2690</v>
      </c>
      <c r="I59" s="120" t="s">
        <v>208</v>
      </c>
      <c r="J59" s="120" t="s">
        <v>251</v>
      </c>
      <c r="K59" s="118">
        <v>379635921</v>
      </c>
      <c r="L59" s="123" t="s">
        <v>1148</v>
      </c>
      <c r="M59" s="117"/>
      <c r="N59" s="123" t="s">
        <v>1151</v>
      </c>
      <c r="O59" s="123" t="s">
        <v>1148</v>
      </c>
      <c r="P59" s="79"/>
    </row>
    <row r="60" spans="1:16" s="7" customFormat="1" ht="24.75" customHeight="1" outlineLevel="1" x14ac:dyDescent="0.3">
      <c r="A60" s="143">
        <v>13</v>
      </c>
      <c r="B60" s="121" t="s">
        <v>2683</v>
      </c>
      <c r="C60" s="123" t="s">
        <v>31</v>
      </c>
      <c r="D60" s="120" t="s">
        <v>2697</v>
      </c>
      <c r="E60" s="144">
        <v>43486</v>
      </c>
      <c r="F60" s="144">
        <v>43814</v>
      </c>
      <c r="G60" s="159">
        <f t="shared" si="3"/>
        <v>10.933333333333334</v>
      </c>
      <c r="H60" s="121" t="s">
        <v>2698</v>
      </c>
      <c r="I60" s="120" t="s">
        <v>208</v>
      </c>
      <c r="J60" s="120" t="s">
        <v>217</v>
      </c>
      <c r="K60" s="122">
        <v>4103948457</v>
      </c>
      <c r="L60" s="123" t="s">
        <v>1148</v>
      </c>
      <c r="M60" s="117"/>
      <c r="N60" s="123" t="s">
        <v>1151</v>
      </c>
      <c r="O60" s="123" t="s">
        <v>1148</v>
      </c>
      <c r="P60" s="79"/>
    </row>
    <row r="61" spans="1:16" s="7" customFormat="1" ht="24.75" customHeight="1" outlineLevel="1" x14ac:dyDescent="0.3">
      <c r="A61" s="143">
        <v>14</v>
      </c>
      <c r="B61" s="121" t="s">
        <v>2683</v>
      </c>
      <c r="C61" s="123" t="s">
        <v>31</v>
      </c>
      <c r="D61" s="120" t="s">
        <v>2697</v>
      </c>
      <c r="E61" s="144">
        <v>43486</v>
      </c>
      <c r="F61" s="144">
        <v>43814</v>
      </c>
      <c r="G61" s="159">
        <f t="shared" si="3"/>
        <v>10.933333333333334</v>
      </c>
      <c r="H61" s="121" t="s">
        <v>2682</v>
      </c>
      <c r="I61" s="120" t="s">
        <v>208</v>
      </c>
      <c r="J61" s="120" t="s">
        <v>251</v>
      </c>
      <c r="K61" s="122">
        <v>4103948457</v>
      </c>
      <c r="L61" s="123" t="s">
        <v>1148</v>
      </c>
      <c r="M61" s="117"/>
      <c r="N61" s="123" t="s">
        <v>1151</v>
      </c>
      <c r="O61" s="123" t="s">
        <v>1148</v>
      </c>
      <c r="P61" s="79"/>
    </row>
    <row r="62" spans="1:16" s="7" customFormat="1" ht="24.75" customHeight="1" outlineLevel="1" x14ac:dyDescent="0.3">
      <c r="A62" s="143">
        <v>15</v>
      </c>
      <c r="B62" s="121" t="s">
        <v>2683</v>
      </c>
      <c r="C62" s="123" t="s">
        <v>31</v>
      </c>
      <c r="D62" s="120" t="s">
        <v>2681</v>
      </c>
      <c r="E62" s="144">
        <v>43885</v>
      </c>
      <c r="F62" s="144">
        <v>44196</v>
      </c>
      <c r="G62" s="159">
        <f t="shared" si="3"/>
        <v>10.366666666666667</v>
      </c>
      <c r="H62" s="121" t="s">
        <v>2682</v>
      </c>
      <c r="I62" s="120" t="s">
        <v>208</v>
      </c>
      <c r="J62" s="120" t="s">
        <v>217</v>
      </c>
      <c r="K62" s="122">
        <v>3147195347</v>
      </c>
      <c r="L62" s="123" t="s">
        <v>1148</v>
      </c>
      <c r="M62" s="117"/>
      <c r="N62" s="123" t="s">
        <v>1151</v>
      </c>
      <c r="O62" s="123" t="s">
        <v>1148</v>
      </c>
      <c r="P62" s="79"/>
    </row>
    <row r="63" spans="1:16" s="7" customFormat="1" ht="24.75" customHeight="1" outlineLevel="1" x14ac:dyDescent="0.3">
      <c r="A63" s="143">
        <v>16</v>
      </c>
      <c r="B63" s="121" t="s">
        <v>2683</v>
      </c>
      <c r="C63" s="123" t="s">
        <v>31</v>
      </c>
      <c r="D63" s="63" t="s">
        <v>2708</v>
      </c>
      <c r="E63" s="144">
        <v>43805</v>
      </c>
      <c r="F63" s="144">
        <v>44170</v>
      </c>
      <c r="G63" s="159">
        <f t="shared" si="3"/>
        <v>12.166666666666666</v>
      </c>
      <c r="H63" s="64" t="s">
        <v>2707</v>
      </c>
      <c r="I63" s="120" t="s">
        <v>208</v>
      </c>
      <c r="J63" s="63" t="s">
        <v>251</v>
      </c>
      <c r="K63" s="66">
        <v>3080048090</v>
      </c>
      <c r="L63" s="123" t="s">
        <v>1148</v>
      </c>
      <c r="M63" s="117"/>
      <c r="N63" s="123" t="s">
        <v>1151</v>
      </c>
      <c r="O63" s="123" t="s">
        <v>1148</v>
      </c>
      <c r="P63" s="79"/>
    </row>
    <row r="64" spans="1:16" s="7" customFormat="1" ht="24.75" customHeight="1" outlineLevel="1" x14ac:dyDescent="0.3">
      <c r="A64" s="143">
        <v>17</v>
      </c>
      <c r="B64" s="121" t="s">
        <v>2683</v>
      </c>
      <c r="C64" s="123" t="s">
        <v>31</v>
      </c>
      <c r="D64" s="120" t="s">
        <v>2708</v>
      </c>
      <c r="E64" s="144">
        <v>43805</v>
      </c>
      <c r="F64" s="144">
        <v>44170</v>
      </c>
      <c r="G64" s="159">
        <f t="shared" si="3"/>
        <v>12.166666666666666</v>
      </c>
      <c r="H64" s="121" t="s">
        <v>2707</v>
      </c>
      <c r="I64" s="120" t="s">
        <v>208</v>
      </c>
      <c r="J64" s="63" t="s">
        <v>251</v>
      </c>
      <c r="K64" s="122">
        <v>3080048090</v>
      </c>
      <c r="L64" s="123" t="s">
        <v>1148</v>
      </c>
      <c r="M64" s="117"/>
      <c r="N64" s="123" t="s">
        <v>1151</v>
      </c>
      <c r="O64" s="123" t="s">
        <v>1148</v>
      </c>
      <c r="P64" s="79"/>
    </row>
    <row r="65" spans="1:16" s="7" customFormat="1" ht="24.75" customHeight="1" outlineLevel="1" x14ac:dyDescent="0.3">
      <c r="A65" s="143">
        <v>18</v>
      </c>
      <c r="B65" s="121" t="s">
        <v>2683</v>
      </c>
      <c r="C65" s="123" t="s">
        <v>31</v>
      </c>
      <c r="D65" s="120" t="s">
        <v>2708</v>
      </c>
      <c r="E65" s="144">
        <v>43805</v>
      </c>
      <c r="F65" s="144">
        <v>44170</v>
      </c>
      <c r="G65" s="159">
        <f t="shared" si="3"/>
        <v>12.166666666666666</v>
      </c>
      <c r="H65" s="121" t="s">
        <v>2707</v>
      </c>
      <c r="I65" s="120" t="s">
        <v>208</v>
      </c>
      <c r="J65" s="63" t="s">
        <v>229</v>
      </c>
      <c r="K65" s="122">
        <v>3080048090</v>
      </c>
      <c r="L65" s="123" t="s">
        <v>1148</v>
      </c>
      <c r="M65" s="117"/>
      <c r="N65" s="123" t="s">
        <v>1151</v>
      </c>
      <c r="O65" s="123" t="s">
        <v>1148</v>
      </c>
      <c r="P65" s="79"/>
    </row>
    <row r="66" spans="1:16" s="7" customFormat="1" ht="24.75" customHeight="1" outlineLevel="1" x14ac:dyDescent="0.3">
      <c r="A66" s="143">
        <v>19</v>
      </c>
      <c r="B66" s="121" t="s">
        <v>2683</v>
      </c>
      <c r="C66" s="123" t="s">
        <v>31</v>
      </c>
      <c r="D66" s="120" t="s">
        <v>2708</v>
      </c>
      <c r="E66" s="144">
        <v>43805</v>
      </c>
      <c r="F66" s="144">
        <v>44170</v>
      </c>
      <c r="G66" s="159">
        <f t="shared" si="3"/>
        <v>12.166666666666666</v>
      </c>
      <c r="H66" s="121" t="s">
        <v>2707</v>
      </c>
      <c r="I66" s="120" t="s">
        <v>208</v>
      </c>
      <c r="J66" s="63" t="s">
        <v>227</v>
      </c>
      <c r="K66" s="122">
        <v>3080048090</v>
      </c>
      <c r="L66" s="123" t="s">
        <v>1148</v>
      </c>
      <c r="M66" s="117"/>
      <c r="N66" s="123" t="s">
        <v>1151</v>
      </c>
      <c r="O66" s="123" t="s">
        <v>1148</v>
      </c>
      <c r="P66" s="79"/>
    </row>
    <row r="67" spans="1:16" s="7" customFormat="1" ht="24.75" customHeight="1" outlineLevel="1" x14ac:dyDescent="0.3">
      <c r="A67" s="143">
        <v>20</v>
      </c>
      <c r="B67" s="121" t="s">
        <v>2683</v>
      </c>
      <c r="C67" s="123" t="s">
        <v>31</v>
      </c>
      <c r="D67" s="120" t="s">
        <v>2708</v>
      </c>
      <c r="E67" s="144">
        <v>43805</v>
      </c>
      <c r="F67" s="144">
        <v>44170</v>
      </c>
      <c r="G67" s="159">
        <f t="shared" si="3"/>
        <v>12.166666666666666</v>
      </c>
      <c r="H67" s="121" t="s">
        <v>2707</v>
      </c>
      <c r="I67" s="120" t="s">
        <v>208</v>
      </c>
      <c r="J67" s="63" t="s">
        <v>222</v>
      </c>
      <c r="K67" s="122">
        <v>3080048090</v>
      </c>
      <c r="L67" s="123" t="s">
        <v>1148</v>
      </c>
      <c r="M67" s="117"/>
      <c r="N67" s="123" t="s">
        <v>1151</v>
      </c>
      <c r="O67" s="123" t="s">
        <v>1148</v>
      </c>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2681</v>
      </c>
      <c r="E114" s="144">
        <v>43885</v>
      </c>
      <c r="F114" s="144">
        <v>44196</v>
      </c>
      <c r="G114" s="159">
        <f>IF(AND(E114&lt;&gt;"",F114&lt;&gt;""),((F114-E114)/30),"")</f>
        <v>10.366666666666667</v>
      </c>
      <c r="H114" s="121" t="s">
        <v>2682</v>
      </c>
      <c r="I114" s="120" t="s">
        <v>208</v>
      </c>
      <c r="J114" s="120" t="s">
        <v>217</v>
      </c>
      <c r="K114" s="122">
        <v>3147195347</v>
      </c>
      <c r="L114" s="100">
        <f>+IF(AND(K114&gt;0,O114="Ejecución"),(K114/877802)*Tabla28[[#This Row],[% participación]],IF(AND(K114&gt;0,O114&lt;&gt;"Ejecución"),"-",""))</f>
        <v>3585.3134841342353</v>
      </c>
      <c r="M114" s="123" t="s">
        <v>1148</v>
      </c>
      <c r="N114" s="172">
        <v>1</v>
      </c>
      <c r="O114" s="161" t="s">
        <v>1150</v>
      </c>
      <c r="P114" s="78"/>
    </row>
    <row r="115" spans="1:16" s="6" customFormat="1" ht="24.75" customHeight="1" x14ac:dyDescent="0.3">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75690433.679999992</v>
      </c>
      <c r="F185" s="92"/>
      <c r="G185" s="93"/>
      <c r="H185" s="88"/>
      <c r="I185" s="90" t="s">
        <v>2627</v>
      </c>
      <c r="J185" s="165">
        <f>+SUM(M179:M183)</f>
        <v>0.02</v>
      </c>
      <c r="K185" s="235" t="s">
        <v>2628</v>
      </c>
      <c r="L185" s="235"/>
      <c r="M185" s="94">
        <f>+J185*(SUM(K20:K35))</f>
        <v>50460289.120000005</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42335</v>
      </c>
      <c r="D193" s="5"/>
      <c r="E193" s="125">
        <v>2032</v>
      </c>
      <c r="F193" s="5"/>
      <c r="G193" s="5"/>
      <c r="H193" s="146" t="s">
        <v>2692</v>
      </c>
      <c r="J193" s="5"/>
      <c r="K193" s="126">
        <v>38092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2705</v>
      </c>
      <c r="J211" s="27" t="s">
        <v>2622</v>
      </c>
      <c r="K211" s="147" t="s">
        <v>2706</v>
      </c>
      <c r="L211" s="21"/>
      <c r="M211" s="21"/>
      <c r="N211" s="21"/>
      <c r="O211" s="8"/>
    </row>
    <row r="212" spans="1:15" x14ac:dyDescent="0.3">
      <c r="A212" s="9"/>
      <c r="B212" s="27" t="s">
        <v>2619</v>
      </c>
      <c r="C212" s="146"/>
      <c r="D212" s="21"/>
      <c r="G212" s="27" t="s">
        <v>2621</v>
      </c>
      <c r="H212" s="147" t="s">
        <v>2693</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2020-11-20T15:12:35Z</cp:lastPrinted>
  <dcterms:created xsi:type="dcterms:W3CDTF">2020-10-14T21:57:42Z</dcterms:created>
  <dcterms:modified xsi:type="dcterms:W3CDTF">2020-12-30T02:04:58Z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