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<sst xmlns="http://schemas.openxmlformats.org/spreadsheetml/2006/main" count="3428" uniqueCount="2745">
  <si>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</si>
  <si>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</si>
  <si>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</si>
  <si>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</si>
  <si>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</si>
  <si>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</si>
  <si>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</si>
  <si>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</si>
  <si>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</si>
  <si>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</si>
  <si>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</si>
  <si>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</si>
  <si>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</si>
  <si>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</si>
  <si>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</si>
  <si>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</si>
  <si>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</si>
  <si>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</si>
  <si>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</si>
  <si>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</si>
  <si>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</si>
  <si>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</si>
  <si>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</si>
  <si>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</si>
  <si>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</si>
  <si>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</si>
  <si>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</si>
  <si>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</si>
  <si>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</si>
  <si>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</si>
  <si>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</si>
  <si>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</si>
  <si>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</si>
  <si>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</si>
  <si>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</si>
  <si>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</si>
  <si>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</si>
  <si>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</si>
  <si>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</si>
  <si>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</si>
  <si>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</si>
  <si>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</si>
  <si>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</si>
  <si>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</si>
  <si>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</si>
  <si>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</si>
  <si>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</si>
  <si>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</si>
  <si>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</si>
  <si>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</si>
  <si>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</si>
  <si>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</si>
  <si>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</si>
  <si>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</si>
  <si>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</si>
  <si>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</si>
  <si>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</si>
  <si>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</si>
  <si>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</si>
  <si>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</si>
  <si>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</si>
  <si>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</si>
  <si>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</si>
  <si>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</si>
  <si>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</si>
  <si>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</si>
  <si>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</si>
  <si>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</si>
  <si>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</si>
  <si>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</si>
  <si>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</si>
  <si>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</si>
  <si>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</si>
  <si>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</si>
  <si>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</si>
  <si>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</si>
  <si>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</si>
  <si>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</si>
  <si>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</si>
  <si>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</si>
  <si>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</si>
  <si>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</si>
  <si>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</si>
  <si>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</si>
  <si>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</si>
  <si>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</si>
  <si>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</si>
  <si>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</si>
  <si>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</si>
  <si>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</si>
  <si>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</si>
  <si>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</si>
  <si>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</si>
  <si>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</si>
  <si>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</si>
  <si>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</si>
  <si>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</si>
  <si>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</si>
  <si>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</si>
  <si>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</si>
  <si>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</si>
  <si>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</si>
  <si>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</si>
  <si>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</si>
  <si>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</si>
  <si>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</si>
  <si>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</si>
  <si>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</si>
  <si>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</si>
  <si>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</si>
  <si>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</si>
  <si>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</si>
  <si>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</si>
  <si>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</si>
  <si>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</si>
  <si>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</si>
  <si>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</si>
  <si>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</si>
  <si>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</si>
  <si>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</si>
  <si>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</si>
  <si>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</si>
  <si>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</si>
  <si>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</si>
  <si>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</si>
  <si>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</si>
  <si>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</si>
  <si>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</si>
  <si>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</si>
  <si>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</si>
  <si>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</si>
  <si>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</si>
  <si>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</si>
  <si>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</si>
  <si>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</si>
  <si>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</si>
  <si>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</si>
  <si>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</si>
  <si>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</si>
  <si>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</si>
  <si>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</si>
  <si>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</si>
  <si>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</si>
  <si>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</si>
  <si>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</si>
  <si>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</si>
  <si>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</si>
  <si>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</si>
  <si>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</si>
  <si>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</si>
  <si>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</si>
  <si>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</si>
  <si>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</si>
  <si>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</si>
  <si>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</si>
  <si>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</si>
  <si>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</si>
  <si>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</si>
  <si>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</si>
  <si>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</si>
  <si>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</si>
  <si>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</si>
  <si>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</si>
  <si>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</si>
  <si>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</si>
  <si>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</si>
  <si>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</si>
  <si>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</si>
  <si>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</si>
  <si>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</si>
  <si>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</si>
  <si>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</si>
  <si>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</si>
  <si>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</si>
  <si>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</si>
  <si>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</si>
  <si>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</si>
  <si>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</si>
  <si>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</si>
  <si>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</si>
  <si>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</si>
  <si>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</si>
  <si>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</si>
  <si>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</si>
  <si>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</si>
  <si>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</si>
  <si>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</si>
  <si>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</si>
  <si>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</si>
  <si>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</si>
  <si>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</si>
  <si>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</si>
  <si>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</si>
  <si>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</si>
  <si>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</si>
  <si>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</si>
  <si>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</si>
  <si>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</si>
  <si>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</si>
  <si>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</si>
  <si>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</si>
  <si>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</si>
  <si>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</si>
  <si>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</si>
  <si>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</si>
  <si>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</si>
  <si>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</si>
  <si>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</si>
  <si>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</si>
  <si>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</si>
  <si>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</si>
  <si>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</si>
  <si>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</si>
  <si>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</si>
  <si>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</si>
  <si>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</si>
  <si>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</si>
  <si>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</si>
  <si>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</si>
  <si>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</si>
  <si>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</si>
  <si>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</si>
  <si>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</si>
  <si>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</si>
  <si>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</si>
  <si>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</si>
  <si>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</si>
  <si>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</si>
  <si>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</si>
  <si>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</si>
  <si>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</si>
  <si>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</si>
  <si>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</si>
  <si>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</si>
  <si>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</si>
  <si>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</si>
  <si>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</si>
  <si>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</si>
  <si>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</si>
  <si>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</si>
  <si>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</si>
  <si>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</si>
  <si>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</si>
  <si>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</si>
  <si>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</si>
  <si>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</si>
  <si>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</si>
  <si>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</si>
  <si>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</si>
  <si>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</si>
  <si>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</si>
  <si>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</si>
  <si>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</si>
  <si>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</si>
  <si>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</si>
  <si>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</si>
  <si>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</si>
  <si>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</si>
  <si>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</si>
  <si>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</si>
  <si>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</si>
  <si>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</si>
  <si>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</si>
  <si>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</si>
  <si>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</si>
  <si>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</si>
  <si>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</si>
  <si>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</si>
  <si>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</si>
  <si>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</si>
  <si>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</si>
  <si>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</si>
  <si>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</si>
  <si>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</si>
  <si>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</si>
  <si>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</si>
  <si>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</si>
  <si>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</si>
  <si>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</si>
  <si>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</si>
  <si>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</si>
  <si>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</si>
  <si>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</si>
  <si>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</si>
  <si>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</si>
  <si>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</si>
  <si>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</si>
  <si>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</si>
  <si>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</si>
  <si>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</si>
  <si>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</si>
  <si>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</si>
  <si>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</si>
  <si>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</si>
  <si>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</si>
  <si>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</si>
  <si>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</si>
  <si>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</si>
  <si>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</si>
  <si>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</si>
  <si>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</si>
  <si>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</si>
  <si>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</si>
  <si>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</si>
  <si>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</si>
  <si>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</si>
  <si>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</si>
  <si>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</si>
  <si>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</si>
  <si>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</si>
  <si>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</si>
  <si>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</si>
  <si>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</si>
  <si>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</si>
  <si>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</si>
  <si>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</si>
  <si>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</si>
  <si>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</si>
  <si>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</si>
  <si>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</si>
  <si>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</si>
  <si>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</si>
  <si>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</si>
  <si>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</si>
  <si>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</si>
  <si>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</si>
  <si>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</si>
  <si>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</si>
  <si>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</si>
  <si>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</si>
  <si>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</si>
  <si>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</si>
  <si>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</si>
  <si>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</si>
  <si>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</si>
  <si>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</si>
  <si>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</si>
  <si>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</si>
  <si>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</si>
  <si>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</si>
  <si>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</si>
  <si>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</si>
  <si>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</si>
  <si>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</si>
  <si>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</si>
  <si>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</si>
  <si>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</si>
  <si>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</si>
  <si>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</si>
  <si>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</si>
  <si>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</si>
  <si>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</si>
  <si>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</si>
  <si>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</si>
  <si>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</si>
  <si>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</si>
  <si>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</si>
  <si>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</si>
  <si>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</si>
  <si>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</si>
  <si>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</si>
  <si>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</si>
  <si>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</si>
  <si>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</si>
  <si>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</si>
  <si>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</si>
  <si>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</si>
  <si>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</si>
  <si>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</si>
  <si>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</si>
  <si>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</si>
  <si>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</si>
  <si>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</si>
  <si>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</si>
  <si>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</si>
  <si>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</si>
  <si>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</si>
  <si>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</si>
  <si>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</si>
  <si>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</si>
  <si>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</si>
  <si>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</si>
  <si>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</si>
  <si>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</si>
  <si>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</si>
  <si>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</si>
  <si>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</si>
  <si>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</si>
  <si>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</si>
  <si>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</si>
  <si>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</si>
  <si>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</si>
  <si>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</si>
  <si>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</si>
  <si>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</si>
  <si>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</si>
  <si>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</si>
  <si>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</si>
  <si>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</si>
  <si>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</si>
  <si>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</si>
  <si>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</si>
  <si>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</si>
  <si>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</si>
  <si>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</si>
  <si>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</si>
  <si>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</si>
  <si>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</si>
  <si>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</si>
  <si>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</si>
  <si>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</si>
  <si>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</si>
  <si>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</si>
  <si>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</si>
  <si>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</si>
  <si>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</si>
  <si>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</si>
  <si>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</si>
  <si>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</si>
  <si>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</si>
  <si>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</si>
  <si>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</si>
  <si>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</si>
  <si>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</si>
  <si>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</si>
  <si>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</si>
  <si>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</si>
  <si>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</si>
  <si>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</si>
  <si>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</si>
  <si>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</si>
  <si>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</si>
  <si>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</si>
  <si>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</si>
  <si>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</si>
  <si>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</si>
  <si>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</si>
  <si>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</si>
  <si>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</si>
  <si>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</si>
  <si>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</si>
  <si>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</si>
  <si>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</si>
  <si>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</si>
  <si>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</si>
  <si>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</si>
  <si>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</si>
  <si>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</si>
  <si>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</si>
  <si>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</si>
  <si>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</si>
  <si>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</si>
  <si>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</si>
  <si>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</si>
  <si>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</si>
  <si>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</si>
  <si>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</si>
  <si>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</si>
  <si>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</si>
  <si>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</si>
  <si>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</si>
  <si>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</si>
  <si>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</si>
  <si>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</si>
  <si>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</si>
  <si>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</si>
  <si>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</si>
  <si>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</si>
  <si>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</si>
  <si>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</si>
  <si>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</si>
  <si>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</si>
  <si>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</si>
  <si>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</si>
  <si>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</si>
  <si>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</si>
  <si>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</si>
  <si>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</si>
  <si>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</si>
  <si>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</si>
  <si>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</si>
  <si>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</si>
  <si>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</si>
  <si>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</si>
  <si>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</si>
  <si>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</si>
  <si>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</si>
  <si>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</si>
  <si>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</si>
  <si>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</si>
  <si>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</si>
  <si>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</si>
  <si>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</si>
  <si>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</si>
  <si>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</si>
  <si>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</si>
  <si>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</si>
  <si>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</si>
  <si>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</si>
  <si>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</si>
  <si>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</si>
  <si>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</si>
  <si>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</si>
  <si>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</si>
  <si>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</si>
  <si>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</si>
  <si>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</si>
  <si>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</si>
  <si>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</si>
  <si>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</si>
  <si>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</si>
  <si>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</si>
  <si>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</si>
  <si>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</si>
  <si>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</si>
  <si>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</si>
  <si>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</si>
  <si>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</si>
  <si>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</si>
  <si>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</si>
  <si>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</si>
  <si>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</si>
  <si>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</si>
  <si>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</si>
  <si>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</si>
  <si>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</si>
  <si>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</si>
  <si>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</si>
  <si>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</si>
  <si>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</si>
  <si>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</si>
  <si>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</si>
  <si>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</si>
  <si>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</si>
  <si>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</si>
  <si>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</si>
  <si>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</si>
  <si>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</si>
  <si>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</si>
  <si>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</si>
  <si>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</si>
  <si>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</si>
  <si>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</si>
  <si>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</si>
  <si>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</si>
  <si>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</si>
  <si>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</si>
  <si>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</si>
  <si>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</si>
  <si>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</si>
  <si>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</si>
  <si>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</si>
  <si>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</si>
  <si>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</si>
  <si>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</si>
  <si>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</si>
  <si>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</si>
  <si>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</si>
  <si>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</si>
  <si>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</si>
  <si>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</si>
  <si>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</si>
  <si>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</si>
  <si>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</si>
  <si>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</si>
  <si>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</si>
  <si>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</si>
  <si>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</si>
  <si>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</si>
  <si>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</si>
  <si>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</si>
  <si>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</si>
  <si>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</si>
  <si>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</si>
  <si>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</si>
  <si>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</si>
  <si>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</si>
  <si>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</si>
  <si>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</si>
  <si>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</si>
  <si>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</si>
  <si>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</si>
  <si>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</si>
  <si>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</si>
  <si>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</si>
  <si>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</si>
  <si>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</si>
  <si>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</si>
  <si>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</si>
  <si>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</si>
  <si>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</si>
  <si>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</si>
  <si>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</si>
  <si>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</si>
  <si>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</si>
  <si>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</si>
  <si>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</si>
  <si>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</si>
  <si>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</si>
  <si>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</si>
  <si>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</si>
  <si>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</si>
  <si>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</si>
  <si>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</si>
  <si>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</si>
  <si>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</si>
  <si>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</si>
  <si>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</si>
  <si>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</si>
  <si>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</si>
  <si>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</si>
  <si>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</si>
  <si>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</si>
  <si>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</si>
  <si>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</si>
  <si>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</si>
  <si>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</si>
  <si>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</si>
  <si>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</si>
  <si>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</si>
  <si>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</si>
  <si>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</si>
  <si>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</si>
  <si>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</si>
  <si>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</si>
  <si>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</si>
  <si>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</si>
  <si>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</si>
  <si>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</si>
  <si>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</si>
  <si>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</si>
  <si>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</si>
  <si>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</si>
  <si>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</si>
  <si>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</si>
  <si>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</si>
  <si>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</si>
  <si>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</si>
  <si>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</si>
  <si>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</si>
  <si>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</si>
  <si>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</si>
  <si>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</si>
  <si>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</si>
  <si>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</si>
  <si>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</si>
  <si>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</si>
  <si>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</si>
  <si>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</si>
  <si>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</si>
  <si>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</si>
  <si>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</si>
  <si>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</si>
  <si>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</si>
  <si>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</si>
  <si>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</si>
  <si>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</si>
  <si>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</si>
  <si>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</si>
  <si>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</si>
  <si>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</si>
  <si>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</si>
  <si>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</si>
  <si>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</si>
  <si>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</si>
  <si>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</si>
  <si>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</si>
  <si>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</si>
  <si>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</si>
  <si>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</si>
  <si>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</si>
  <si>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</si>
  <si>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</si>
  <si>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</si>
  <si>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</si>
  <si>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</si>
  <si>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</si>
  <si>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</si>
  <si>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</si>
  <si>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</si>
  <si>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</si>
  <si>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</si>
  <si>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</si>
  <si>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</si>
  <si>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</si>
  <si>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</si>
  <si>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</si>
  <si>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</si>
  <si>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</si>
  <si>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</si>
  <si>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</si>
  <si>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</si>
  <si>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</si>
  <si>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</si>
  <si>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</si>
  <si>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</si>
  <si>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</si>
  <si>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</si>
  <si>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</si>
  <si>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</si>
  <si>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</si>
  <si>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</si>
  <si>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</si>
  <si>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</si>
  <si>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</si>
  <si>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</si>
  <si>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</si>
  <si>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</si>
  <si>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</si>
  <si>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</si>
  <si>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</si>
  <si>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</si>
  <si>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</si>
  <si>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</si>
  <si>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</si>
  <si>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</si>
  <si>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</si>
  <si>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</si>
  <si>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</si>
  <si>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</si>
  <si>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</si>
  <si>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</si>
  <si>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</si>
  <si>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</si>
  <si>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</si>
  <si>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</si>
  <si>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</si>
  <si>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</si>
  <si>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</si>
  <si>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</si>
  <si>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</si>
  <si>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</si>
  <si>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</si>
  <si>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</si>
  <si>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</si>
  <si>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</si>
  <si>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</si>
  <si>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</si>
  <si>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</si>
  <si>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</si>
  <si>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</si>
  <si>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</si>
  <si>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</si>
  <si>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</si>
  <si>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</si>
  <si>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</si>
  <si>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</si>
  <si>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</si>
  <si>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</si>
  <si>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</si>
  <si>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</si>
  <si>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</si>
  <si>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</si>
  <si>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</si>
  <si>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</si>
  <si>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</si>
  <si>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</si>
  <si>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</si>
  <si>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</si>
  <si>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</si>
  <si>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</si>
  <si>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</si>
  <si>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</si>
  <si>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</si>
  <si>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</si>
  <si>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</si>
  <si>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</si>
  <si>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</si>
  <si>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</si>
  <si>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</si>
  <si>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</si>
  <si>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</si>
  <si>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</si>
  <si>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</si>
  <si>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</si>
  <si>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</si>
  <si>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</si>
  <si>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</si>
  <si>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</si>
  <si>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</si>
  <si>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</si>
  <si>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</si>
  <si>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</si>
  <si>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</si>
  <si>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</si>
  <si>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</si>
  <si>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</si>
  <si>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</si>
  <si>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</si>
  <si>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</si>
  <si>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</si>
  <si>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</si>
  <si>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</si>
  <si>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</si>
  <si>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</si>
  <si>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</si>
  <si>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</si>
  <si>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</si>
  <si>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</si>
  <si>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</si>
  <si>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</si>
  <si>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</si>
  <si>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</si>
  <si>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</si>
  <si>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</si>
  <si>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</si>
  <si>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</si>
  <si>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</si>
  <si>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</si>
  <si>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</si>
  <si>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</si>
  <si>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</si>
  <si>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</si>
  <si>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</si>
  <si>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</si>
  <si>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</si>
  <si>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</si>
  <si>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</si>
  <si>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</si>
  <si>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</si>
  <si>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</si>
  <si>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</si>
  <si>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</si>
  <si>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</si>
  <si>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</si>
  <si>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</si>
  <si>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</si>
  <si>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</si>
  <si>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</si>
  <si>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</si>
  <si>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</si>
  <si>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</si>
  <si>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</si>
  <si>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</si>
  <si>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</si>
  <si>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</si>
  <si>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</si>
  <si>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</si>
  <si>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</si>
  <si>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</si>
  <si>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</si>
  <si>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</si>
  <si>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</si>
  <si>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</si>
  <si>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</si>
  <si>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</si>
  <si>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</si>
  <si>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</si>
  <si>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</si>
  <si>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</si>
  <si>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</si>
  <si>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</si>
  <si>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</si>
  <si>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</si>
  <si>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</si>
  <si>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</si>
  <si>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</si>
  <si>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</si>
  <si>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</si>
  <si>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</si>
  <si>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</si>
  <si>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</si>
  <si>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</si>
  <si>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</si>
  <si>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</si>
  <si>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</si>
  <si>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</si>
  <si>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</si>
  <si>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</si>
  <si>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</si>
  <si>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</si>
  <si>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</si>
  <si>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</si>
  <si>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</si>
  <si>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</si>
  <si>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</si>
  <si>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</si>
  <si>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</si>
  <si>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</si>
  <si>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</si>
  <si>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</si>
  <si>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</si>
  <si>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</si>
  <si>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</si>
  <si>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</si>
  <si>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</si>
  <si>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</si>
  <si>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</si>
  <si>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</si>
  <si>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</si>
  <si>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</si>
  <si>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</si>
  <si>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</si>
  <si>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</si>
  <si>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</si>
  <si>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</si>
  <si>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</si>
  <si>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</si>
  <si>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</si>
  <si>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</si>
  <si>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</si>
  <si>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</si>
  <si>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</si>
  <si>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</si>
  <si>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</si>
  <si>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</si>
  <si>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</si>
  <si>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</si>
  <si>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</si>
  <si>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</si>
  <si>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</si>
  <si>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</si>
  <si>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</si>
  <si>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</si>
  <si>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</si>
  <si>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</si>
  <si>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</si>
  <si>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</si>
  <si>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</si>
  <si>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</si>
  <si>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</si>
  <si>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</si>
  <si>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</si>
  <si>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</si>
  <si>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</si>
  <si>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</si>
  <si>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</si>
  <si>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</si>
  <si>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</si>
  <si>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</si>
  <si>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</si>
  <si>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</si>
  <si>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</si>
  <si>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</si>
  <si>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</si>
  <si>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</si>
  <si>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</si>
  <si>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</si>
  <si>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</si>
  <si>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</si>
  <si>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</si>
  <si>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</si>
  <si>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</si>
  <si>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</si>
  <si>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</si>
  <si>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</si>
  <si>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</si>
  <si>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</si>
  <si>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</si>
  <si>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</si>
  <si>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</si>
  <si>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</si>
  <si>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</si>
  <si>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</si>
  <si>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</si>
  <si>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</si>
  <si>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</si>
  <si>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</si>
  <si>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</si>
  <si>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</si>
  <si>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</si>
  <si>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</si>
  <si>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</si>
  <si>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</si>
  <si>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</si>
  <si>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</si>
  <si>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</si>
  <si>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</si>
  <si>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</si>
  <si>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</si>
  <si>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</si>
  <si>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</si>
  <si>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</si>
  <si>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</si>
  <si>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</si>
  <si>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</si>
  <si>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</si>
  <si>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</si>
  <si>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</si>
  <si>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</si>
  <si>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</si>
  <si>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</si>
  <si>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</si>
  <si>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</si>
  <si>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</si>
  <si>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</si>
  <si>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</si>
  <si>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</si>
  <si>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</si>
  <si>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</si>
  <si>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</si>
  <si>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</si>
  <si>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</si>
  <si>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</si>
  <si>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</si>
  <si>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</si>
  <si>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</si>
  <si>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</si>
  <si>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</si>
  <si>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</si>
  <si>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</si>
  <si>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</si>
  <si>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</si>
  <si>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</si>
  <si>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</si>
  <si>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</si>
  <si>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</si>
  <si>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</si>
  <si>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</si>
  <si>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</si>
  <si>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</si>
  <si>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</si>
  <si>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</si>
  <si>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</si>
  <si>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</si>
  <si>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</si>
  <si>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</si>
  <si>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</si>
  <si>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</si>
  <si>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</si>
  <si>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</si>
  <si>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</si>
  <si>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</si>
  <si>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</si>
  <si>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</si>
  <si>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</si>
  <si>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</si>
  <si>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</si>
  <si>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</si>
  <si>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</si>
  <si>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</si>
  <si>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</si>
  <si>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</si>
  <si>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</si>
  <si>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</si>
  <si>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</si>
  <si>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</si>
  <si>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</si>
  <si>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</si>
  <si>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</si>
  <si>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</si>
  <si>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</si>
  <si>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</si>
  <si>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</si>
  <si>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</si>
  <si>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</si>
  <si>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</si>
  <si>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</si>
  <si>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</si>
  <si>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</si>
  <si>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</si>
  <si>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</si>
  <si>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</si>
  <si>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</si>
  <si>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</si>
  <si>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</si>
  <si>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</si>
  <si>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</si>
  <si>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</si>
  <si>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</si>
  <si>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</si>
  <si>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</si>
  <si>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</si>
  <si>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</si>
  <si>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</si>
  <si>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</si>
  <si>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</si>
  <si>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</si>
  <si>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</si>
  <si>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</si>
  <si>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</si>
  <si>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</si>
  <si>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</si>
  <si>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</si>
  <si>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</si>
  <si>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</si>
  <si>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</si>
  <si>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</si>
  <si>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</si>
  <si>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</si>
  <si>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</si>
  <si>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</si>
  <si>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</si>
  <si>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</si>
  <si>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</si>
  <si>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</si>
  <si>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</si>
  <si>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</si>
  <si>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</si>
  <si>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</si>
  <si>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</si>
  <si>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</si>
  <si>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</si>
  <si>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</si>
  <si>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</si>
  <si>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</si>
  <si>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</si>
  <si>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</si>
  <si>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</si>
  <si>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</si>
  <si>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</si>
  <si>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</si>
  <si>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</si>
  <si>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</si>
  <si>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</si>
  <si>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</si>
  <si>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</si>
  <si>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</si>
  <si>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</si>
  <si>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</si>
  <si>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</si>
  <si>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</si>
  <si>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</si>
  <si>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</si>
  <si>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</si>
  <si>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</si>
  <si>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</si>
  <si>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</si>
  <si>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</si>
  <si>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</si>
  <si>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</si>
  <si>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</si>
  <si>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</si>
  <si>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</si>
  <si>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</si>
  <si>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</si>
  <si>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</si>
  <si>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</si>
  <si>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</si>
  <si>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</si>
  <si>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</si>
  <si>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</si>
  <si>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</si>
  <si>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</si>
  <si>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</si>
  <si>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</si>
  <si>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</si>
  <si>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</si>
  <si>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</si>
  <si>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</si>
  <si>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</si>
  <si>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</si>
  <si>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</si>
  <si>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</si>
  <si>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</si>
  <si>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</si>
  <si>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</si>
  <si>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</si>
  <si>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</si>
  <si>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</si>
  <si>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</si>
  <si>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</si>
  <si>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</si>
  <si>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</si>
  <si>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</si>
  <si>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</si>
  <si>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</si>
  <si>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</si>
  <si>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</si>
  <si>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</si>
  <si>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</si>
  <si>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</si>
  <si>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</si>
  <si>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</si>
  <si>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</si>
  <si>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</si>
  <si>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</si>
  <si>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</si>
  <si>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</si>
  <si>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</si>
  <si>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</si>
  <si>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</si>
  <si>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</si>
  <si>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</si>
  <si>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</si>
  <si>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</si>
  <si>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</si>
  <si>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</si>
  <si>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</si>
  <si>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</si>
  <si>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</si>
  <si>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</si>
  <si>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</si>
  <si>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</si>
  <si>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</si>
  <si>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</si>
  <si>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</si>
  <si>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</si>
  <si>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</si>
  <si>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</si>
  <si>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</si>
  <si>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</si>
  <si>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</si>
  <si>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</si>
  <si>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</si>
  <si>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</si>
  <si>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</si>
  <si>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</si>
  <si>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</si>
  <si>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</si>
  <si>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</si>
  <si>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</si>
  <si>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</si>
  <si>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</si>
  <si>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</si>
  <si>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</si>
  <si>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</si>
  <si>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</si>
  <si>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</si>
  <si>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</si>
  <si>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</si>
  <si>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</si>
  <si>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</si>
  <si>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</si>
  <si>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</si>
  <si>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</si>
  <si>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</si>
  <si>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</si>
  <si>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</si>
  <si>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</si>
  <si>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</si>
  <si>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</si>
  <si>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</si>
  <si>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</si>
  <si>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</si>
  <si>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</si>
  <si>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</si>
  <si>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</si>
  <si>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</si>
  <si>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</si>
  <si>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</si>
  <si>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</si>
  <si>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</si>
  <si>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</si>
  <si>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</si>
  <si>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</si>
  <si>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</si>
  <si>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</si>
  <si>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</si>
  <si>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</si>
  <si>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</si>
  <si>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</si>
  <si>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</si>
  <si>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</si>
  <si>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</si>
  <si>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</si>
  <si>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</si>
  <si>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</si>
  <si>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</si>
  <si>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</si>
  <si>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</si>
  <si>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</si>
  <si>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</si>
  <si>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</si>
  <si>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</si>
  <si>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</si>
  <si>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</si>
  <si>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</si>
  <si>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</si>
  <si>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</si>
  <si>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</si>
  <si>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</si>
  <si>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</si>
  <si>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</si>
  <si>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</si>
  <si>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</si>
  <si>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</si>
  <si>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</si>
  <si>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</si>
  <si>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</si>
  <si>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</si>
  <si>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</si>
  <si>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</si>
  <si>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</si>
  <si>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</si>
  <si>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</si>
  <si>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</si>
  <si>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</si>
  <si>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</si>
  <si>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</si>
  <si>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</si>
  <si>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</si>
  <si>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</si>
  <si>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</si>
  <si>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</si>
  <si>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</si>
  <si>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</si>
  <si>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</si>
  <si>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</si>
  <si>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</si>
  <si>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</si>
  <si>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</si>
  <si>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</si>
  <si>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</si>
  <si>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</si>
  <si>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</si>
  <si>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</si>
  <si>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</si>
  <si>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</si>
  <si>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</si>
  <si>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</si>
  <si>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</si>
  <si>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</si>
  <si>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</si>
  <si>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</si>
  <si>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</si>
  <si>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</si>
  <si>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</si>
  <si>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</si>
  <si>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</si>
  <si>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</si>
  <si>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</si>
  <si>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</si>
  <si>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</si>
  <si>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</si>
  <si>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</si>
  <si>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</si>
  <si>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</si>
  <si>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</si>
  <si>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</si>
  <si>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</si>
  <si>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</si>
  <si>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</si>
  <si>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</si>
  <si>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</si>
  <si>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</si>
  <si>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</si>
  <si>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</si>
  <si>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</si>
  <si>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</si>
  <si>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</si>
  <si>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</si>
  <si>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</si>
  <si>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</si>
  <si>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</si>
  <si>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</si>
  <si>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</si>
  <si>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</si>
  <si>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</si>
  <si>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</si>
  <si>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</si>
  <si>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</si>
  <si>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</si>
  <si>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</si>
  <si>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</si>
  <si>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</si>
  <si>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</si>
  <si>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</si>
  <si>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</si>
  <si>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</si>
  <si>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</si>
  <si>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</si>
  <si>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</si>
  <si>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</si>
  <si>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</si>
  <si>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</si>
  <si>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</si>
  <si>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</si>
  <si>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</si>
  <si>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</si>
  <si>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</si>
  <si>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</si>
  <si>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</si>
  <si>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</si>
  <si>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</si>
  <si>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</si>
  <si>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</si>
  <si>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</si>
  <si>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</si>
  <si>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</si>
  <si>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</si>
  <si>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</si>
  <si>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</si>
  <si>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</si>
  <si>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</si>
  <si>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</si>
  <si>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</si>
  <si>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</si>
  <si>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</si>
  <si>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</si>
  <si>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</si>
  <si>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</si>
  <si>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</si>
  <si>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</si>
  <si>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</si>
  <si>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</si>
  <si>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</si>
  <si>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</si>
  <si>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</si>
  <si>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</si>
  <si>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</si>
  <si>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</si>
  <si>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</si>
  <si>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</si>
  <si>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</si>
  <si>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</si>
  <si>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</si>
  <si>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</si>
  <si>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</si>
  <si>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</si>
  <si>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</si>
  <si>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</si>
  <si>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</si>
  <si>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</si>
  <si>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</si>
  <si>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</si>
  <si>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</si>
  <si>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</si>
  <si>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</si>
  <si>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</si>
  <si>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</si>
  <si>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</si>
  <si>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</si>
  <si>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</si>
  <si>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</si>
  <si>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</si>
  <si>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</si>
  <si>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</si>
  <si>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</si>
  <si>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</si>
  <si>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</si>
  <si>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</si>
  <si>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</si>
  <si>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</si>
  <si>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</si>
  <si>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</si>
  <si>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</si>
  <si>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</si>
  <si>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</si>
  <si>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</si>
  <si>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</si>
  <si>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</si>
  <si>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</si>
  <si>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</si>
  <si>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</si>
  <si>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</si>
  <si>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</si>
  <si>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</si>
  <si>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</si>
  <si>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</si>
  <si>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</si>
  <si>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</si>
  <si>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</si>
  <si>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</si>
  <si>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</si>
  <si>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</si>
  <si>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</si>
  <si>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</si>
  <si>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</si>
  <si>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</si>
  <si>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</si>
  <si>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</si>
  <si>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</si>
  <si>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</si>
  <si>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</si>
  <si>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</si>
  <si>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</si>
  <si>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</si>
  <si>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</si>
  <si>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</si>
  <si>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</si>
  <si>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</si>
  <si>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</si>
  <si>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</si>
  <si>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</si>
  <si>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</si>
  <si>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</si>
  <si>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</si>
  <si>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</si>
  <si>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</si>
  <si>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</si>
  <si>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</si>
  <si>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</si>
  <si>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</si>
  <si>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</si>
  <si>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</si>
  <si>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</si>
  <si>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</si>
  <si>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</si>
  <si>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</si>
  <si>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</si>
  <si>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</si>
  <si>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</si>
  <si>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</si>
  <si>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</si>
  <si>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</si>
  <si>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</si>
  <si>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</si>
  <si>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</si>
  <si>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</si>
  <si>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</si>
  <si>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</si>
  <si>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</si>
  <si>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</si>
  <si>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</si>
  <si>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</si>
  <si>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</si>
  <si>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</si>
  <si>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</si>
  <si>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</si>
  <si>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</si>
  <si>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</si>
  <si>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</si>
  <si>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</si>
  <si>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</si>
  <si>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</si>
  <si>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</si>
  <si>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</si>
  <si>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</si>
  <si>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</si>
  <si>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</si>
  <si>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</si>
  <si>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</si>
  <si>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</si>
  <si>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</si>
  <si>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</si>
  <si>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</si>
  <si>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</si>
  <si>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</si>
  <si>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</si>
  <si>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</si>
  <si>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</si>
  <si>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</si>
  <si>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</si>
  <si>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</si>
  <si>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</si>
  <si>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</si>
  <si>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</si>
  <si>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</si>
  <si>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</si>
  <si>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</si>
  <si>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</si>
  <si>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</si>
  <si>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</si>
  <si>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</si>
  <si>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</si>
  <si>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</si>
  <si>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</si>
  <si>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</si>
  <si>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</si>
  <si>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</si>
  <si>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</si>
  <si>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</si>
  <si>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</si>
  <si>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</si>
  <si>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</si>
  <si>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</si>
  <si>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</si>
  <si>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</si>
  <si>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</si>
  <si>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</si>
  <si>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</si>
  <si>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</si>
  <si>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</si>
  <si>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</si>
  <si>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</si>
  <si>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</si>
  <si>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</si>
  <si>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</si>
  <si>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</si>
  <si>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</si>
  <si>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</si>
  <si>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</si>
  <si>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</si>
  <si>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</si>
  <si>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</si>
  <si>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</si>
  <si>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</si>
  <si>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</si>
  <si>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</si>
  <si>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</si>
  <si>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</si>
  <si>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</si>
  <si>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</si>
  <si>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</si>
  <si>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</si>
  <si>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</si>
  <si>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</si>
  <si>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</si>
  <si>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</si>
  <si>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</si>
  <si>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</si>
  <si>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</si>
  <si>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</si>
  <si>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</si>
  <si>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</si>
  <si>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</si>
  <si>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</si>
  <si>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</si>
  <si>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</si>
  <si>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</si>
  <si>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</si>
  <si>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</si>
  <si>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</si>
  <si>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</si>
  <si>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</si>
  <si>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</si>
  <si>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</si>
  <si>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</si>
  <si>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</si>
  <si>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</si>
  <si>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</si>
  <si>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</si>
  <si>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</si>
  <si>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</si>
  <si>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</si>
  <si>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</si>
  <si>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</si>
  <si>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</si>
  <si>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</si>
  <si>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</si>
  <si>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</si>
  <si>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</si>
  <si>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</si>
  <si>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</si>
  <si>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</si>
  <si>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</si>
  <si>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</si>
  <si>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</si>
  <si>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</si>
  <si>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</si>
  <si>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</si>
  <si>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</si>
  <si>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</si>
  <si>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</si>
  <si>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</si>
  <si>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</si>
  <si>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</si>
  <si>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</si>
  <si>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</si>
  <si>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</si>
  <si>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</si>
  <si>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</si>
  <si>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</si>
  <si>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</si>
  <si>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</si>
  <si>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</si>
  <si>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</si>
  <si>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</si>
  <si>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</si>
  <si>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</si>
  <si>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</si>
  <si>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</si>
  <si>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</si>
  <si>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</si>
  <si>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</si>
  <si>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</si>
  <si>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</si>
  <si>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</si>
  <si>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</si>
  <si>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</si>
  <si>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</si>
  <si>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</si>
  <si>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</si>
  <si>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</si>
  <si>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</si>
  <si>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</si>
  <si>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</si>
  <si>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</si>
  <si>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</si>
  <si>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</si>
  <si>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</si>
  <si>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</si>
  <si>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</si>
  <si>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</si>
  <si>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</si>
  <si>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</si>
  <si>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</si>
  <si>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</si>
  <si>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</si>
  <si>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</si>
  <si>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</si>
  <si>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</si>
  <si>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</si>
  <si>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</si>
  <si>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</si>
  <si>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</si>
  <si>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</si>
  <si>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</si>
  <si>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</si>
  <si>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</si>
  <si>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</si>
  <si>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</si>
  <si>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</si>
  <si>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</si>
  <si>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</si>
  <si>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</si>
  <si>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</si>
  <si>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</si>
  <si>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</si>
  <si>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</si>
  <si>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</si>
  <si>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</si>
  <si>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</si>
  <si>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</si>
  <si>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</si>
  <si>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</si>
  <si>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</si>
  <si>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</si>
  <si>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</si>
  <si>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</si>
  <si>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</si>
  <si>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</si>
  <si>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</si>
  <si>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</si>
  <si>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</si>
  <si>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</si>
  <si>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</si>
  <si>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</si>
  <si>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</si>
  <si>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</si>
  <si>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</si>
  <si>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</si>
  <si>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</si>
  <si>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</si>
  <si>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</si>
  <si>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</si>
  <si>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</si>
  <si>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</si>
  <si>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</si>
  <si>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</si>
  <si>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</si>
  <si>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</si>
  <si>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</si>
  <si>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</si>
  <si>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</si>
  <si>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</si>
  <si>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</si>
  <si>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</si>
  <si>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</si>
  <si>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</si>
  <si>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</si>
  <si>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</si>
  <si>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</si>
  <si>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</si>
  <si>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</si>
  <si>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</si>
  <si>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</si>
  <si>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</si>
  <si>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</si>
  <si>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</si>
  <si>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</si>
  <si>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</si>
  <si>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</si>
  <si>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</si>
  <si>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</si>
  <si>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</si>
  <si>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</si>
  <si>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</si>
  <si>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</si>
  <si>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</si>
  <si>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</si>
  <si>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</si>
  <si>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</si>
  <si>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</si>
  <si>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</si>
  <si>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</si>
  <si>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</si>
  <si>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</si>
  <si>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</si>
  <si>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</si>
  <si>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</si>
  <si>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</si>
  <si>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</si>
  <si>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</si>
  <si>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</si>
  <si>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</si>
  <si>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</si>
  <si>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</si>
  <si>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</si>
  <si>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</si>
  <si>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</si>
  <si>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</si>
  <si>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</si>
  <si>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</si>
  <si>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</si>
  <si>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</si>
  <si>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</si>
  <si>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</si>
  <si>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</si>
  <si>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</si>
  <si>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</si>
  <si>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</si>
  <si>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</si>
  <si>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</si>
  <si>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</si>
  <si>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</si>
  <si>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</si>
  <si>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</si>
  <si>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</si>
  <si>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</si>
  <si>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</si>
  <si>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</si>
  <si>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</si>
  <si>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</si>
  <si>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</si>
  <si>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</si>
  <si>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</si>
  <si>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</si>
  <si>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</si>
  <si>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</si>
  <si>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</si>
  <si>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</si>
  <si>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</si>
  <si>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</si>
  <si>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</si>
  <si>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</si>
  <si>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</si>
  <si>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</si>
  <si>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</si>
  <si>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</si>
  <si>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</si>
  <si>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</si>
  <si>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</si>
  <si>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</si>
  <si>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</si>
  <si>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</si>
  <si>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</si>
  <si>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</si>
  <si>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</si>
  <si>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</si>
  <si>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</si>
  <si>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</si>
  <si>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</si>
  <si>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</si>
  <si>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</si>
  <si>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</si>
  <si>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</si>
  <si>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</si>
  <si>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</si>
  <si>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</si>
  <si>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</si>
  <si>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</si>
  <si>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</si>
  <si>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</si>
  <si>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</si>
  <si>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</si>
  <si>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</si>
  <si>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</si>
  <si>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</si>
  <si>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</si>
  <si>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</si>
  <si>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</si>
  <si>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</si>
  <si>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</si>
  <si>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</si>
  <si>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</si>
  <si>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</si>
  <si>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</si>
  <si>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</si>
  <si>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</si>
  <si>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</si>
  <si>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</si>
  <si>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</si>
  <si>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</si>
  <si>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</si>
  <si>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</si>
  <si>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</si>
  <si>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</si>
  <si>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</si>
  <si>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</si>
  <si>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</si>
  <si>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</si>
  <si>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</si>
  <si>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</si>
  <si>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</si>
  <si>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</si>
  <si>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</si>
  <si>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</si>
  <si>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</si>
  <si>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</si>
  <si>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</si>
  <si>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</si>
  <si>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</si>
  <si>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</si>
  <si>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</si>
  <si>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</si>
  <si>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</si>
  <si>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</si>
  <si>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</si>
  <si>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</si>
  <si>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</si>
  <si>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</si>
  <si>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</si>
  <si>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</si>
  <si>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</si>
  <si>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</si>
  <si>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</si>
  <si>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</si>
  <si>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</si>
  <si>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</si>
  <si>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</si>
  <si>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</si>
  <si>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</si>
  <si>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</si>
  <si>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</si>
  <si>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</si>
  <si>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</si>
  <si>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</si>
  <si>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</si>
  <si>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</si>
  <si>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</si>
  <si>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</si>
  <si>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</si>
  <si>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</si>
  <si>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</si>
  <si>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</si>
  <si>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</si>
  <si>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</si>
  <si>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</si>
  <si>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</si>
  <si>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</si>
  <si>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</si>
  <si>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</si>
  <si>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</si>
  <si>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</si>
  <si>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</si>
  <si>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</si>
  <si>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</si>
  <si>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</si>
  <si>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</si>
  <si>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</si>
  <si>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</si>
  <si>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</si>
  <si>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</si>
  <si>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</si>
  <si>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</si>
  <si>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</si>
  <si>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</si>
  <si>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</si>
  <si>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</si>
  <si>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</si>
  <si>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</si>
  <si>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</si>
  <si>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</si>
  <si>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</si>
  <si>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</si>
  <si>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</si>
  <si>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</si>
  <si>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</si>
  <si>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</si>
  <si>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</si>
  <si>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</si>
  <si>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</si>
  <si>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</si>
  <si>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</si>
  <si>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</si>
  <si>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</si>
  <si>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</si>
  <si>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</si>
  <si>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</si>
  <si>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</si>
  <si>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</si>
  <si>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</si>
  <si>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</si>
  <si>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</si>
  <si>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</si>
  <si>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</si>
  <si>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</si>
  <si>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</si>
  <si>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</si>
  <si>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</si>
  <si>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</si>
  <si>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</si>
  <si>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</si>
  <si>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</si>
  <si>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</si>
  <si>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</si>
  <si>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</si>
  <si>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</si>
  <si>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</si>
  <si>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</si>
  <si>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</si>
  <si>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</si>
  <si>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</si>
  <si>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</si>
  <si>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</si>
  <si>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</si>
  <si>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</si>
  <si>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</si>
  <si>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</si>
  <si>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</si>
  <si>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</si>
  <si>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</si>
  <si>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</si>
  <si>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</si>
  <si>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</si>
  <si>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</si>
  <si>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</si>
  <si>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</si>
  <si>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</si>
  <si>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</si>
  <si>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</si>
  <si>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</si>
  <si>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</si>
  <si>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</si>
  <si>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</si>
  <si>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</si>
  <si>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</si>
  <si>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</si>
  <si>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</si>
  <si>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</si>
  <si>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</si>
  <si>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</si>
  <si>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</si>
  <si>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</si>
  <si>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</si>
  <si>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</si>
  <si>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</si>
  <si>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</si>
  <si>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</si>
  <si>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</si>
  <si>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</si>
  <si>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</si>
  <si>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</si>
  <si>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</si>
  <si>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</si>
  <si>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</si>
  <si>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</si>
  <si>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</si>
  <si>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</si>
  <si>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</si>
  <si>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</si>
  <si>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</si>
  <si>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</si>
  <si>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</si>
  <si>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</si>
  <si>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</si>
  <si>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</si>
  <si>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</si>
  <si>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</si>
  <si>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</si>
  <si>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</si>
  <si>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</si>
  <si>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</si>
  <si>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</si>
  <si>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</si>
  <si>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</si>
  <si>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</si>
  <si>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</si>
  <si>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</si>
  <si>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</si>
  <si>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</si>
  <si>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</si>
  <si>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</si>
  <si>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</si>
  <si>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</si>
  <si>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</si>
  <si>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</si>
  <si>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</si>
  <si>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</si>
  <si>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</si>
  <si>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</si>
  <si>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</si>
  <si>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</si>
  <si>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</si>
  <si>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</si>
  <si>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</si>
  <si>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</si>
  <si>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</si>
  <si>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</si>
  <si>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</si>
  <si>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</si>
  <si>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</si>
  <si>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</si>
  <si>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</si>
  <si>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</si>
  <si>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</si>
  <si>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</si>
  <si>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</si>
  <si>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</si>
  <si>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</si>
  <si>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</si>
  <si>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</si>
  <si>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</si>
  <si>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</si>
  <si>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</si>
  <si>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</si>
  <si>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</si>
  <si>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</si>
  <si>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</si>
  <si>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</si>
  <si>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</si>
  <si>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</si>
  <si>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</si>
  <si>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</si>
  <si>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</si>
  <si>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</si>
  <si>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</si>
  <si>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</si>
  <si>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</si>
  <si>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</si>
  <si>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</si>
  <si>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</si>
  <si>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</si>
  <si>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</si>
  <si>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</si>
  <si>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</si>
  <si>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</si>
  <si>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</si>
  <si>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</si>
  <si>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</si>
  <si>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</si>
  <si>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</si>
  <si>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</si>
  <si>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</si>
  <si>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</si>
  <si>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</si>
  <si>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</si>
  <si>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</si>
  <si>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</si>
  <si>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</si>
  <si>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</si>
  <si>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</si>
  <si>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</si>
  <si>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</si>
  <si>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</si>
  <si>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</si>
  <si>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</si>
  <si>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</si>
  <si>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</si>
  <si>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</si>
  <si>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</si>
  <si>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</si>
  <si>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</si>
  <si>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</si>
  <si>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</si>
  <si>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</si>
  <si>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</si>
  <si>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</si>
  <si>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</si>
  <si>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</si>
  <si>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</si>
  <si>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</si>
  <si>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</si>
  <si>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</si>
  <si>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</si>
  <si>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</si>
  <si>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</si>
  <si>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</si>
  <si>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</si>
  <si>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</si>
  <si>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</si>
  <si>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</si>
  <si>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</si>
  <si>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</si>
  <si>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</si>
  <si>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</si>
  <si>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</si>
  <si>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</si>
  <si>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</si>
  <si>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</si>
  <si>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</si>
  <si>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</si>
  <si>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</si>
  <si>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</si>
  <si>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</si>
  <si>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</si>
  <si>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</si>
  <si>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</si>
  <si>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</si>
  <si>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</si>
  <si>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</si>
  <si>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</si>
  <si>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</si>
  <si>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</si>
  <si>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</si>
  <si>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</si>
  <si>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</si>
  <si>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</si>
  <si>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</si>
  <si>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</si>
  <si>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</si>
  <si>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</si>
  <si>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</si>
  <si>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</si>
  <si>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</si>
  <si>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</si>
  <si>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</si>
  <si>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</si>
  <si>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</si>
  <si>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</si>
  <si>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</si>
  <si>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</si>
  <si>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</si>
  <si>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</si>
  <si>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</si>
  <si>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</si>
  <si>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</si>
  <si>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</si>
  <si>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</si>
  <si>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</si>
  <si>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</si>
  <si>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</si>
  <si>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</si>
  <si>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</si>
  <si>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</si>
  <si>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</si>
  <si>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</si>
  <si>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</si>
  <si>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</si>
  <si>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</si>
  <si>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</si>
  <si>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</si>
  <si>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</si>
  <si>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</si>
  <si>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</si>
  <si>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</si>
  <si>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</si>
  <si>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</si>
  <si>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</si>
  <si>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</si>
  <si>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</si>
  <si>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</si>
  <si>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</si>
  <si>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</si>
  <si>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</si>
  <si>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</si>
  <si>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</si>
  <si>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</si>
  <si>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</si>
  <si>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</si>
  <si>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</si>
  <si>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</si>
  <si>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</si>
  <si>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</si>
  <si>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</si>
  <si>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</si>
  <si>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</si>
  <si>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</si>
  <si>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</si>
  <si>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</si>
  <si>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</si>
  <si>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</si>
  <si>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</si>
  <si>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</si>
  <si>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</si>
  <si>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</si>
  <si>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</si>
  <si>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</si>
  <si>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</si>
  <si>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</si>
  <si>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</si>
  <si>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</si>
  <si>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</si>
  <si>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</si>
  <si>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</si>
  <si>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</si>
  <si>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</si>
  <si>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</si>
  <si>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</si>
  <si>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</si>
  <si>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</si>
  <si>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</si>
  <si>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</si>
  <si>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</si>
  <si>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</si>
  <si>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</si>
  <si>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</si>
  <si>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</si>
  <si>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</si>
  <si>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</si>
  <si>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</si>
  <si>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</si>
  <si>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</si>
  <si>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</si>
  <si>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</si>
  <si>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</si>
  <si>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</si>
  <si>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</si>
  <si>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</si>
  <si>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</si>
  <si>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</si>
  <si>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</si>
  <si>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</si>
  <si>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</si>
  <si>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</si>
  <si>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</si>
  <si>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</si>
  <si>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</si>
  <si>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</si>
  <si>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</si>
  <si>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</si>
  <si>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</si>
  <si>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</si>
  <si>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</si>
  <si>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</si>
  <si>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</si>
  <si>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</si>
  <si>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</si>
  <si>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</si>
  <si>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</si>
  <si>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</si>
  <si>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</si>
  <si>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</si>
  <si>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</si>
  <si>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</si>
  <si>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</si>
  <si>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</si>
  <si>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</si>
  <si>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</si>
  <si>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</si>
  <si>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</si>
  <si>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</si>
  <si>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</si>
  <si>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</si>
  <si>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</si>
  <si>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</si>
  <si>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</si>
  <si>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</si>
  <si>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</si>
  <si>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</si>
  <si>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</si>
  <si>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</si>
  <si>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</si>
  <si>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</si>
  <si>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</si>
  <si>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</si>
  <si>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</si>
  <si>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</si>
  <si>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</si>
  <si>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</si>
  <si>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</si>
  <si>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</si>
  <si>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</si>
  <si>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</si>
  <si>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</si>
  <si>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</si>
  <si>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</si>
  <si>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</si>
  <si>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</si>
  <si>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</si>
  <si>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</si>
  <si>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</si>
  <si>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</si>
  <si>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</si>
  <si>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</si>
  <si>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</si>
  <si>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</si>
  <si>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</si>
  <si>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</si>
  <si>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</si>
  <si>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</si>
  <si>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</si>
  <si>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</si>
  <si>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</si>
  <si>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</si>
  <si>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</si>
  <si>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</si>
  <si>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</si>
  <si>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</si>
  <si>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</si>
  <si>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</si>
  <si>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</si>
  <si>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</si>
  <si>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</si>
  <si>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</si>
  <si>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</si>
  <si>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</si>
  <si>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</si>
  <si>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</si>
  <si>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</si>
  <si>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</si>
  <si>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</si>
  <si>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</si>
  <si>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</si>
  <si>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</si>
  <si>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</si>
  <si>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</si>
  <si>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</si>
  <si>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</si>
  <si>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</si>
  <si>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</si>
  <si>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</si>
  <si>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</si>
  <si>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</si>
  <si>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</si>
  <si>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</si>
  <si>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</si>
  <si>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</si>
  <si>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</si>
  <si>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</si>
  <si>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</si>
  <si>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</si>
  <si>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</si>
  <si>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</si>
  <si>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</si>
  <si>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</si>
  <si>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</si>
  <si>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</si>
  <si>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</si>
  <si>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</si>
  <si>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</si>
  <si>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</si>
  <si>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</si>
  <si>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</si>
  <si>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</si>
  <si>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</si>
  <si>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</si>
  <si>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</si>
  <si>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</si>
  <si>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</si>
  <si>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</si>
  <si>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</si>
  <si>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</si>
  <si>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</si>
  <si>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</si>
  <si>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</si>
  <si>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</si>
  <si>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</si>
  <si>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</si>
  <si>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</si>
  <si>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</si>
  <si>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</si>
  <si>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</si>
  <si>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</si>
  <si>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</si>
  <si>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</si>
  <si>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</si>
  <si>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</si>
  <si>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</si>
  <si>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</si>
  <si>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</si>
  <si>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</si>
  <si>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</si>
  <si>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</si>
  <si>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</si>
  <si>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</si>
  <si>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</si>
  <si>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</si>
  <si>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</si>
  <si>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</si>
  <si>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</si>
  <si>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</si>
  <si>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</si>
  <si>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</si>
  <si>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</si>
  <si>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</si>
  <si>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</si>
  <si>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</si>
  <si>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</si>
  <si>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</si>
  <si>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</si>
  <si>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</si>
  <si>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</si>
  <si>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</si>
  <si>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</si>
  <si>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</si>
  <si>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</si>
  <si>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</si>
  <si>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</si>
  <si>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</si>
  <si>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</si>
  <si>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</si>
  <si>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</si>
  <si>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</si>
  <si>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</si>
  <si>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</si>
  <si>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</si>
  <si>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</si>
  <si>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</si>
  <si>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</si>
  <si>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</si>
  <si>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</si>
  <si>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</si>
  <si>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</si>
  <si>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</si>
  <si>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</si>
  <si>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</si>
  <si>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</si>
  <si>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</si>
  <si>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</si>
  <si>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</si>
  <si>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</si>
  <si>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</si>
  <si>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</si>
  <si>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</si>
  <si>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</si>
  <si>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</si>
  <si>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</si>
  <si>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</si>
  <si>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</si>
  <si>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</si>
  <si>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</si>
  <si>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</si>
  <si>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</si>
  <si>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</si>
  <si>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</si>
  <si>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</si>
  <si>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</si>
  <si>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</si>
  <si>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</si>
  <si>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</si>
  <si>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</si>
  <si>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</si>
  <si>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</si>
  <si>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</si>
  <si>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</si>
  <si>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</si>
  <si>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</si>
  <si>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</si>
  <si>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</si>
  <si>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</si>
  <si>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</si>
  <si>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</si>
  <si>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</si>
  <si>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</si>
  <si>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</si>
  <si>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</si>
  <si>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</si>
  <si>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</si>
  <si>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</si>
  <si>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</si>
  <si>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</si>
  <si>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</si>
  <si>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</si>
  <si>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</si>
  <si>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</si>
  <si>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</si>
  <si>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</si>
  <si>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</si>
  <si>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</si>
  <si>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</si>
  <si>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</si>
  <si>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</si>
  <si>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</si>
  <si>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</si>
  <si>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</si>
  <si>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</si>
  <si>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</si>
  <si>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</si>
  <si>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</si>
  <si>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</si>
  <si>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</si>
  <si>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</si>
  <si>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</si>
  <si>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</si>
  <si>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</si>
  <si>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</si>
  <si>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</si>
  <si>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</si>
  <si>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</si>
  <si>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</si>
  <si>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</si>
  <si>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</si>
  <si>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</si>
  <si>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</si>
  <si>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</si>
  <si>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</si>
  <si>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</si>
  <si>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</si>
  <si>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</si>
  <si>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</si>
  <si>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</si>
  <si>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</si>
  <si>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</si>
  <si>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</si>
  <si>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</si>
  <si>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</si>
  <si>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</si>
  <si>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</si>
  <si>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</si>
  <si>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</si>
  <si>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</si>
  <si>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</si>
  <si>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</si>
  <si>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</si>
  <si>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</si>
  <si>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</si>
  <si>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</si>
  <si>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</si>
  <si>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</si>
  <si>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</si>
  <si>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</si>
  <si>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</si>
  <si>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</si>
  <si>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</si>
  <si>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</si>
  <si>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</si>
  <si>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</si>
  <si>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</si>
  <si>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</si>
  <si>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</si>
  <si>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</si>
  <si>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</si>
  <si>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</si>
  <si>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</si>
  <si>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</si>
  <si>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</si>
  <si>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</si>
  <si>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</si>
  <si>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</si>
  <si>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</si>
  <si>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</si>
  <si>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</si>
  <si>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</si>
  <si>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</si>
  <si>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</si>
  <si>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</si>
  <si>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</si>
  <si>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</si>
  <si>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</si>
  <si>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</si>
  <si>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</si>
  <si>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</si>
  <si>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</si>
  <si>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</si>
  <si>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</si>
  <si>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</si>
  <si>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</si>
  <si>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</si>
  <si>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</si>
  <si>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</si>
  <si>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</si>
  <si>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</si>
  <si>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</si>
  <si>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</si>
  <si>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</si>
  <si>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</si>
  <si>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</si>
  <si>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</si>
  <si>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</si>
  <si>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</si>
  <si>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</si>
  <si>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</si>
  <si>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</si>
  <si>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</si>
  <si>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</si>
  <si>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</si>
  <si>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</si>
  <si>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</si>
  <si>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</si>
  <si>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</si>
  <si>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</si>
  <si>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</si>
  <si>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</si>
  <si>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</si>
  <si>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</si>
  <si>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</si>
  <si>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</si>
  <si>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</si>
  <si>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</si>
  <si>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</si>
  <si>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</si>
  <si>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</si>
  <si>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</si>
  <si>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</si>
  <si>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</si>
  <si>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</si>
  <si>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</si>
  <si>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</si>
  <si>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</si>
  <si>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</si>
  <si>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</si>
  <si>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</si>
  <si>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</si>
  <si>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</si>
  <si>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</si>
  <si>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</si>
  <si>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</si>
  <si>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</si>
  <si>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</si>
  <si>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</si>
  <si>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</si>
  <si>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</si>
  <si>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</si>
  <si>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</si>
  <si>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</si>
  <si>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</si>
  <si>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</si>
  <si>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</si>
  <si>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</si>
  <si>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</si>
  <si>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</si>
  <si>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</si>
  <si>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</si>
  <si>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MINISTERIO DE EDUCACION NACIONAL</t>
  </si>
  <si>
    <t>FPI 13-218</t>
  </si>
  <si>
    <t>PRESTACION DE SERVICIOS PARA BRINDAR ATENCION INTEGRAL EN EDUCACION INICIAL, CUIDADO Y NUTRICION, A LOS NIÑOS Y NIÑAS MENORES DE CINCO (5) AÑOS DEL SISBEN I Y II O DESPLAZADOS, BENEFICIARIOS DEL PROGRAMA DE ATENCION INTEGRAL A LA PRIMERA INFANCIA - PAIPI -, EN LA MODALIDAD O LAS MODALIDDES DE ATENCION SELECCIONASA(S), SEGUN ANEXO ADJUNTO AL PRESENTE CONVENIO</t>
  </si>
  <si>
    <t>FPI 25-161</t>
  </si>
  <si>
    <t>FONADE</t>
  </si>
  <si>
    <t>2111259</t>
  </si>
  <si>
    <t>PRESTAR ATENCION INTEGRAL EN EDUCACION INICIAL, CUIDADO Y NUTRICION A LOS NIÑOS Y NIÑAS MENORES DE CINCO (5) AÑOS EN CONDICION DE VULNERABILIDAD, VINCULADOS AL PROGRAMA DE ATENCION INTEGRAL A LA PRIMERA INFANCIA - PAIPI, A TRAVES DE PROPUESTAS DE INTERVENCION OPORTUNAS, PERTINENTES Y DE CALIDAD</t>
  </si>
  <si>
    <t>2121735</t>
  </si>
  <si>
    <t>2122652</t>
  </si>
  <si>
    <t>INSTITUTO COLOMBIANO DE BIENESTAR FAMILIAR</t>
  </si>
  <si>
    <t>0741-2012</t>
  </si>
  <si>
    <t>ATENDER A LA PRIMERA INFANCIA EN EL MARCO DE LA ESTRATEGIA "DE CERO A SIEMPRE" DE CONFORMIDAD CON LAS DIRECTRICES, LINEAMIENTOS Y PARAMETROS ESTABLECIDOS POR EL ICBF, ASI COMO REGULAR LAS RELACIONES ENTRE LAS PARTES DERIVADAS DE LA ENTREGA DE APORTES DEL ICBF</t>
  </si>
  <si>
    <t>ALCALDIA MAYOR DE CARTAGENA DE INDIAL</t>
  </si>
  <si>
    <t>74-03</t>
  </si>
  <si>
    <t>AUNAR ESFUERZOS Y RECURSOS TECNICOS,FISICOS, ADMINISTRATIVOS Y ECONOMICOS  ENTRE LAS PARTES PARA ATENDER INTEGRALMENTE EN LA MODALIDAD INSTITUCIONAL A NIÑOS Y NIÑAS EN PRIMERA INFANCIA DE LA CIUDAD DE CARTAGENA, QUE PERTENEZCAN A POBLACION EN CONDICIONES DE VULNERABILIDAD, EN EL MARCO DE LA ESTRATEGIA NACIONAL PARA LA ATENCION A LA PRIMERA INFANCIA "DE CERO A SIEMPRE"</t>
  </si>
  <si>
    <t>0350-2016</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</si>
  <si>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t>
  </si>
  <si>
    <t>0888-2016</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</si>
  <si>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LE SERVICIO CENTROS DE DESARROLLO INFANTIL</t>
  </si>
  <si>
    <t>0727-2016</t>
  </si>
  <si>
    <t>0728-2016</t>
  </si>
  <si>
    <t>0754-2016</t>
  </si>
  <si>
    <t>0448-2017</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</si>
  <si>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EL SERVICIO CENTROS DE DESARROLLO INFANTIL</t>
  </si>
  <si>
    <t>0315-2018</t>
  </si>
  <si>
    <t>0450-2018</t>
  </si>
  <si>
    <t>0418-2017</t>
  </si>
  <si>
    <t>0424-2018</t>
  </si>
  <si>
    <t>0127-2019</t>
  </si>
  <si>
    <t>0069-2019</t>
  </si>
  <si>
    <t>7-89-042-00133-2006-SED</t>
  </si>
  <si>
    <t>PRESTACIOJN DEL SERVICIO PUBLICO EDUCATIVO PARA PREESCOLAR, BASICA Y MEDIA, HASTA POR EL NUMERO DE ESTUDIANTES RELACIONADOS COMO BENEFICIARIOS EN LA BASE DE DATOS DE LA OFICINA DE COBERTURA DE LA SECRETARIA DE EDUCACION DISTRITAL Y CONSIGNADOS EN EL EANEXO 1 DEL PRESENTE CONTRATO EN EL ESTABLECIMIENTO DENOMINADO COLEGIO MODERNO DEL NORTE</t>
  </si>
  <si>
    <t>7-151-019-2007</t>
  </si>
  <si>
    <t>PRESTACION DEL SERVICIO PUBLICO EDUCATIVO PARA PREESCOLAR, BASICA Y MEDIA EN EL ESTABLECIMIENTO EDUCATIVO DENOMINADO COLEGIO MODERNO DEL NORTE HASTA POR EL NUMERO DE 1308 ESTUDIANTES, DE CONFORMIDAD CON LA CAPACIDAD INSTALADA DE LA SEDE PRINCIAPL Y LA SEDE SAN PEDRO MARTIR DEBIDAMENTE APROBADAS POR LA SECRETARIA DE EDUCACION DISTRITAL</t>
  </si>
  <si>
    <t>7-365-090-2008</t>
  </si>
  <si>
    <t>PRESTACION DEL SERVICIO PUBLICO EDUCATIVO PARA PREESCOLAR, BASICA Y MEDIA EN EL ESTABLECIMIENTO EDUCATIVO DENOMINADO COLEGIO MODERNO DEL NORTE HASTA POR EL NUMERO DE 1181 ESTUDIANTES, DE CONFORMIDAD CON LA CAPACIDAD INSTALADA DE LA SEDE PRINCIAPL Y LA SEDE SAN PEDRO MARTIR DEBIDAMENTE APROBADAS POR LA SECRETARIA DE EDUCACION DISTRITAL</t>
  </si>
  <si>
    <t>7-105-101-2009</t>
  </si>
  <si>
    <t>PRESTACION DEL SERVICIO PUBLICO EDUCATIVO PARA PREESCOLAR, BASICA Y MEDIA EN EL ESTABLECIMIENTO EDUCATIVO DENOMINADO COLEGIO MODERNO DEL NORTE HASTA POR EL NUMERO DE 1340 ESTUDIANTES, DE CONFORMIDAD CON LA CAPACIDAD INSTALADA DE LA SEDE PRINCIAPL Y LA SEDE SAN PEDRO MARTIR DEBIDAMENTE APROBADAS POR LA SECRETARIA DE EDUCACION DISTRITAL</t>
  </si>
  <si>
    <t>7-30-179-2010</t>
  </si>
  <si>
    <t>PRESTACION DEL SERVICIO PUBLICO EDUCATIVO PARA PREESCOLAR, BASICA Y MEDIA EN EL ESTABLECIMIENTO EDUCATIVO DENOMINADO COLEGIO MODERNO DEL NORTE HASTA POR EL NUMERO DE 1159 ESTUDIANTES, DE CONFORMIDAD CON LA CAPACIDAD INSTALADA DE LA SEDE PRINCIAPL Y LA SEDE SAN PEDRO MARTIR DEBIDAMENTE APROBADAS POR LA SECRETARIA DE EDUCACION DISTRITAL</t>
  </si>
  <si>
    <t>7-750-192-2011</t>
  </si>
  <si>
    <t>PRESTACION DEL SERVICIO PUBLICO EDUCATIVO PARA PREESCOLAR, BASICA Y MEDIA EN EL ESTABLECIMIENTO EDUCATIVO DENOMINADO COLEGIO MODERNO DEL NORTE HASTA POR EL NUMERO DE 863 ESTUDIANTES, DE CONFORMIDAD CON LA CAPACIDAD INSTALADA DE LA SEDE PRINCIAPL Y LA SEDE SAN PEDRO MARTIR DEBIDAMENTE APROBADAS POR LA SECRETARIA DE EDUCACION DISTRITAL</t>
  </si>
  <si>
    <t>7-515-143-2012</t>
  </si>
  <si>
    <t>PRESTACION DEL SERVICIO PUBLICO EDUCATIVO PARA PREESCOLAR, BASICA Y MEDIA EN EL ESTABLECIMIENTO EDUCATIVO DENOMINADO COLEGIO MODERNO DEL NORTE HASTA POR EL NUMERO DE 1042 ESTUDIANTES, DE CONFORMIDAD CON LA CAPACIDAD INSTALADA DE LA SEDE PRINCIAPL Y LA SEDE SAN PEDRO MARTIR DEBIDAMENTE APROBADAS POR LA SECRETARIA DE EDUCACION DISTRITAL</t>
  </si>
  <si>
    <t>7-318-169-2013</t>
  </si>
  <si>
    <t>PRESTACION DEL SERVICIO PUBLICO EDUCATIVO PARA PREESCOLAR, BASICA Y MEDIA EN EL ESTABLECIMIENTO EDUCATIVO DENOMINADO COLEGIO MODERNO DEL NORTE HASTA POR EL NUMERO DE 1067 ESTUDIANTES, DE CONFORMIDAD CON LA CAPACIDAD INSTALADA DE LA SEDE PRINCIAPL Y LA SEDE SAN PEDRO MARTIR DEBIDAMENTE APROBADAS POR LA SECRETARIA DE EDUCACION DISTRITAL</t>
  </si>
  <si>
    <t>7-212-052-2014</t>
  </si>
  <si>
    <t>PRESTACION DEL SERVICIO PUBLICO EDUCATIVO PARA PREESCOLAR, BASICA Y MEDIA EN EL ESTABLECIMIENTO EDUCATIVO DENOMINADO COLEGIO MODERNO DEL NORTE HASTA POR EL NUMERO DE 1145 ESTUDIANTES, DE CONFORMIDAD CON LA CAPACIDAD INSTALADA DE LA SEDE PRINCIAPL Y LA SEDE SAN PEDRO MARTIR DEBIDAMENTE APROBADAS POR LA SECRETARIA DE EDUCACION DISTRITAL</t>
  </si>
  <si>
    <t>7-270-54-2015</t>
  </si>
  <si>
    <t>PRESTACION DEL SERVICIO PUBLICO EDUCATIVO PARA PREESCOLAR, BASICA Y MEDIA EN EL ESTABLECIMIENTO EDUCATIVO DENOMINADO COLEGIO MODERNO DEL NORTE HASTA POR EL NUMERO DE 1285 ESTUDIANTES, DE CONFORMIDAD CON LA CAPACIDAD INSTALADA DE LA SEDE PRINCIAPL Y LA SEDE SAN PEDRO MARTIR DEBIDAMENTE APROBADAS POR LA SECRETARIA DE EDUCACION DISTRITAL</t>
  </si>
  <si>
    <t>7-044-051-049-2016-SED</t>
  </si>
  <si>
    <t>PRESTACION DEL SERVICIO PUBLICO EDUCATIVO PARA PREESCOLAR, BASICA Y MEDIA EN EL ESTABLECIMIENTO EDUCATIVO DENOMINADO COLEGIO MODERNO DEL NORTE HASTA POR EL NUMERO DE 1314 ESTUDIANTES, DE CONFORMIDAD CON LA CAPACIDAD INSTALADA DE LA SEDE PRINCIAPL Y LA SEDE SAN PEDRO MARTIR DEBIDAMENTE APROBADAS POR LA SECRETARIA DE EDUCACION DISTRITAL</t>
  </si>
  <si>
    <t>7-011-027-32-2017</t>
  </si>
  <si>
    <t>PRESTACION DEL SERVICIO PUBLICO EDUCATIVO PARA PREESCOLAR, BASICA Y MEDIA EN EL ESTABLECIMIENTO EDUCATIVO DENOMINADO COLEGIO MODERNO DEL NORTE HASTA POR EL NUMERO DE 1360 ESTUDIANTES, DE CONFORMIDAD CON LA CAPACIDAD INSTALADA DE LA SEDE PRINCIAPL Y LA SEDE SAN PEDRO MARTIR DEBIDAMENTE APROBADAS POR LA SECRETARIA DE EDUCACION DISTRITAL</t>
  </si>
  <si>
    <t>7-05-06-10-2018</t>
  </si>
  <si>
    <t>PRESTACION DEL SERVICIO PUBLICO EDUCATIVO PARA PREESCOLAR, BASICA Y MEDIA EN EL ESTABLECIMIENTO EDUCATIVO NO OFICIAL COLEGIO MODERNO DEL NORTE DURANTE EL AÑO LECTIVO 2018 A NIÑOS, NIÑAS Y JOVENES BENEFICIARIOS DEL PROYECTO DE AMPLIACION DE LA COBERTURA EDUCATIVA PRIMERA LO GENTE EN EL DISTRITO DE CARTAGENA, EN LAS CONDICIONES DE CALIDAD ESTABLECIDOS POR EL DISTRITO Y ATENDIENDO LOS LINEAMIENTOS DEL MINISTERIO DE EDUCACION NACIONAL</t>
  </si>
  <si>
    <t>7-02-27-2019</t>
  </si>
  <si>
    <t>7-014-32-006</t>
  </si>
  <si>
    <t>PRESTACION DEL SERVICIO PUBLICO EDUCATIVO PARA PREESCOLAR, BASICA Y MEDIA EN EL ESTABLECIMIENTO EDUCATIVO NO OFICIAL COLEGIO MODERNO DEL NORTE DURANTE EL AÑO LECTIVO 2019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</si>
  <si>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2020 A NIÑOS, NIÑAS Y JOVENES BENEFICIARIOS DEL PROYECTO DE AMPLIACION DE LA COBERTURA EDUCATIVA PRIMERA LO GENTE EN EL DISTRITO DE CARTAGENA, EN LAS CONDICIONES DE CALIDAD ESTABLECIDOS POR EL DISTRITO Y ATENDIENDO LOS LINEAMIENTOS DEL MINISTERIO DE EDUCACION NACIONAL</t>
  </si>
  <si>
    <t>0209-2020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</si>
  <si>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</si>
  <si>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ADRIANA BUELVAS PULIDO</t>
  </si>
  <si>
    <t>ALCALDIA MAYOR DE CARTAGENA DE INDIAS</t>
  </si>
  <si>
    <t>2021-13-10000262</t>
  </si>
  <si>
    <t>PRESTAR LOS SERVICIOS DE EDUCACION INICIAL EN EL MARCO DE LA ATENCION INTEGRAL EN DESARROLLO INFANTIL EN MEDIO FAMILIAR -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CENTRO DE DESARROLLO INFANTIL -CDI-,DE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</si>
  <si>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CARRETERA LA CORDIALIDAD No. 31I -149</t>
  </si>
  <si>
    <t>6714530</t>
  </si>
  <si>
    <t>fundacionperseverarporcolombia@gmail.com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</si>
</sst>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1" fillId="9"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67" fontId="31" fillId="9" borderId="39" xfId="0"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6" zoomScale="70" zoomScaleNormal="70"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2740</v>
      </c>
      <c r="D15" s="35"/>
      <c r="E15" s="35"/>
      <c r="F15" s="5"/>
      <c r="G15" s="32" t="s">
        <v>1168</v>
      </c>
      <c r="H15" s="103" t="s">
        <v>208</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806011578</v>
      </c>
      <c r="C20" s="5"/>
      <c r="D20" s="73"/>
      <c r="E20" s="5"/>
      <c r="F20" s="5"/>
      <c r="G20" s="5"/>
      <c r="H20" s="179"/>
      <c r="I20" s="142" t="s">
        <v>208</v>
      </c>
      <c r="J20" s="143" t="s">
        <v>227</v>
      </c>
      <c r="K20" s="144">
        <v>3715979182</v>
      </c>
      <c r="L20" s="145"/>
      <c r="M20" s="145">
        <v>44561</v>
      </c>
      <c r="N20" s="128">
        <f>+(M20-L20)/30</f>
        <v>1485.3666666666666</v>
      </c>
      <c r="O20" s="131"/>
      <c r="U20" s="127"/>
      <c r="V20" s="105">
        <f ca="1">NOW()</f>
        <v>44194.458800115739</v>
      </c>
      <c r="W20" s="105">
        <f ca="1">NOW()</f>
        <v>44194.458800115739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PERSEVERAR POR COLOMBIA</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2741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244" t="s">
        <v>2676</v>
      </c>
      <c r="C48" s="110" t="s">
        <v>31</v>
      </c>
      <c r="D48" s="245" t="s">
        <v>2677</v>
      </c>
      <c r="E48" s="246">
        <v>40373</v>
      </c>
      <c r="F48" s="246">
        <v>40527</v>
      </c>
      <c r="G48" s="153">
        <f>IF(AND(E48&lt;&gt;"",F48&lt;&gt;""),((F48-E48)/30),"")</f>
        <v>5.1333333333333337</v>
      </c>
      <c r="H48" s="244" t="s">
        <v>2678</v>
      </c>
      <c r="I48" s="245" t="s">
        <v>208</v>
      </c>
      <c r="J48" s="245" t="s">
        <v>210</v>
      </c>
      <c r="K48" s="247">
        <v>234080064</v>
      </c>
      <c r="L48" s="111" t="s">
        <v>1148</v>
      </c>
      <c r="M48" s="112">
        <v>1</v>
      </c>
      <c r="N48" s="111" t="s">
        <v>27</v>
      </c>
      <c r="O48" s="111" t="s">
        <v>1148</v>
      </c>
      <c r="P48" s="78"/>
    </row>
    <row r="49" spans="1:16" s="6" customFormat="1" ht="24.75" customHeight="1" x14ac:dyDescent="0.25">
      <c r="A49" s="136">
        <v>2</v>
      </c>
      <c r="B49" s="244" t="s">
        <v>2676</v>
      </c>
      <c r="C49" s="110" t="s">
        <v>31</v>
      </c>
      <c r="D49" s="245" t="s">
        <v>2679</v>
      </c>
      <c r="E49" s="246">
        <v>40228</v>
      </c>
      <c r="F49" s="246">
        <v>40527</v>
      </c>
      <c r="G49" s="153">
        <f t="shared" ref="G49:G50" si="2">IF(AND(E49&lt;&gt;"",F49&lt;&gt;""),((F49-E49)/30),"")</f>
        <v>9.9666666666666668</v>
      </c>
      <c r="H49" s="244" t="s">
        <v>2678</v>
      </c>
      <c r="I49" s="245" t="s">
        <v>516</v>
      </c>
      <c r="J49" s="245" t="s">
        <v>530</v>
      </c>
      <c r="K49" s="247">
        <v>1182748906</v>
      </c>
      <c r="L49" s="111" t="s">
        <v>1148</v>
      </c>
      <c r="M49" s="112">
        <v>1</v>
      </c>
      <c r="N49" s="111" t="s">
        <v>27</v>
      </c>
      <c r="O49" s="111" t="s">
        <v>1148</v>
      </c>
      <c r="P49" s="78"/>
    </row>
    <row r="50" spans="1:16" s="6" customFormat="1" ht="24.75" customHeight="1" x14ac:dyDescent="0.25">
      <c r="A50" s="136">
        <v>3</v>
      </c>
      <c r="B50" s="244" t="s">
        <v>2676</v>
      </c>
      <c r="C50" s="110" t="s">
        <v>31</v>
      </c>
      <c r="D50" s="245" t="s">
        <v>2679</v>
      </c>
      <c r="E50" s="246">
        <v>40228</v>
      </c>
      <c r="F50" s="246">
        <v>40527</v>
      </c>
      <c r="G50" s="153">
        <f t="shared" si="2"/>
        <v>9.9666666666666668</v>
      </c>
      <c r="H50" s="244" t="s">
        <v>2678</v>
      </c>
      <c r="I50" s="245" t="s">
        <v>516</v>
      </c>
      <c r="J50" s="245" t="s">
        <v>622</v>
      </c>
      <c r="K50" s="247">
        <v>1182748906</v>
      </c>
      <c r="L50" s="111" t="s">
        <v>1148</v>
      </c>
      <c r="M50" s="112">
        <v>1</v>
      </c>
      <c r="N50" s="111" t="s">
        <v>27</v>
      </c>
      <c r="O50" s="111" t="s">
        <v>1148</v>
      </c>
      <c r="P50" s="78"/>
    </row>
    <row r="51" spans="1:16" s="6" customFormat="1" ht="24.75" customHeight="1" outlineLevel="1" x14ac:dyDescent="0.25">
      <c r="A51" s="136">
        <v>4</v>
      </c>
      <c r="B51" s="244" t="s">
        <v>2676</v>
      </c>
      <c r="C51" s="110" t="s">
        <v>31</v>
      </c>
      <c r="D51" s="245" t="s">
        <v>2679</v>
      </c>
      <c r="E51" s="246">
        <v>40228</v>
      </c>
      <c r="F51" s="246">
        <v>40527</v>
      </c>
      <c r="G51" s="153">
        <f t="shared" ref="G51:G107" si="3">IF(AND(E51&lt;&gt;"",F51&lt;&gt;""),((F51-E51)/30),"")</f>
        <v>9.9666666666666668</v>
      </c>
      <c r="H51" s="244" t="s">
        <v>2678</v>
      </c>
      <c r="I51" s="245" t="s">
        <v>516</v>
      </c>
      <c r="J51" s="245" t="s">
        <v>534</v>
      </c>
      <c r="K51" s="247">
        <v>1182748906</v>
      </c>
      <c r="L51" s="111" t="s">
        <v>1148</v>
      </c>
      <c r="M51" s="112">
        <v>1</v>
      </c>
      <c r="N51" s="111" t="s">
        <v>27</v>
      </c>
      <c r="O51" s="111" t="s">
        <v>1148</v>
      </c>
      <c r="P51" s="78"/>
    </row>
    <row r="52" spans="1:16" s="7" customFormat="1" ht="24.75" customHeight="1" outlineLevel="1" x14ac:dyDescent="0.25">
      <c r="A52" s="137">
        <v>5</v>
      </c>
      <c r="B52" s="244" t="s">
        <v>2676</v>
      </c>
      <c r="C52" s="110" t="s">
        <v>31</v>
      </c>
      <c r="D52" s="245" t="s">
        <v>2679</v>
      </c>
      <c r="E52" s="246">
        <v>40228</v>
      </c>
      <c r="F52" s="246">
        <v>40527</v>
      </c>
      <c r="G52" s="153">
        <f t="shared" si="3"/>
        <v>9.9666666666666668</v>
      </c>
      <c r="H52" s="244" t="s">
        <v>2678</v>
      </c>
      <c r="I52" s="245" t="s">
        <v>516</v>
      </c>
      <c r="J52" s="245" t="s">
        <v>535</v>
      </c>
      <c r="K52" s="247">
        <v>1182748906</v>
      </c>
      <c r="L52" s="111" t="s">
        <v>1148</v>
      </c>
      <c r="M52" s="112">
        <v>1</v>
      </c>
      <c r="N52" s="111" t="s">
        <v>27</v>
      </c>
      <c r="O52" s="111" t="s">
        <v>1148</v>
      </c>
      <c r="P52" s="79"/>
    </row>
    <row r="53" spans="1:16" s="7" customFormat="1" ht="24.75" customHeight="1" outlineLevel="1" x14ac:dyDescent="0.25">
      <c r="A53" s="137">
        <v>6</v>
      </c>
      <c r="B53" s="244" t="s">
        <v>2676</v>
      </c>
      <c r="C53" s="110" t="s">
        <v>31</v>
      </c>
      <c r="D53" s="245" t="s">
        <v>2679</v>
      </c>
      <c r="E53" s="246">
        <v>40228</v>
      </c>
      <c r="F53" s="246">
        <v>40527</v>
      </c>
      <c r="G53" s="153">
        <f t="shared" si="3"/>
        <v>9.9666666666666668</v>
      </c>
      <c r="H53" s="244" t="s">
        <v>2678</v>
      </c>
      <c r="I53" s="245" t="s">
        <v>516</v>
      </c>
      <c r="J53" s="245" t="s">
        <v>543</v>
      </c>
      <c r="K53" s="247">
        <v>1182748906</v>
      </c>
      <c r="L53" s="111" t="s">
        <v>1148</v>
      </c>
      <c r="M53" s="112">
        <v>1</v>
      </c>
      <c r="N53" s="111" t="s">
        <v>27</v>
      </c>
      <c r="O53" s="111" t="s">
        <v>1148</v>
      </c>
      <c r="P53" s="79"/>
    </row>
    <row r="54" spans="1:16" s="7" customFormat="1" ht="24.75" customHeight="1" outlineLevel="1" x14ac:dyDescent="0.25">
      <c r="A54" s="137">
        <v>7</v>
      </c>
      <c r="B54" s="244" t="s">
        <v>2676</v>
      </c>
      <c r="C54" s="110" t="s">
        <v>31</v>
      </c>
      <c r="D54" s="245" t="s">
        <v>2679</v>
      </c>
      <c r="E54" s="246">
        <v>40228</v>
      </c>
      <c r="F54" s="246">
        <v>40527</v>
      </c>
      <c r="G54" s="153">
        <f t="shared" si="3"/>
        <v>9.9666666666666668</v>
      </c>
      <c r="H54" s="244" t="s">
        <v>2678</v>
      </c>
      <c r="I54" s="245" t="s">
        <v>516</v>
      </c>
      <c r="J54" s="245" t="s">
        <v>544</v>
      </c>
      <c r="K54" s="247">
        <v>1182748906</v>
      </c>
      <c r="L54" s="111" t="s">
        <v>1148</v>
      </c>
      <c r="M54" s="112">
        <v>1</v>
      </c>
      <c r="N54" s="111" t="s">
        <v>27</v>
      </c>
      <c r="O54" s="111" t="s">
        <v>1148</v>
      </c>
      <c r="P54" s="79"/>
    </row>
    <row r="55" spans="1:16" s="7" customFormat="1" ht="24.75" customHeight="1" outlineLevel="1" x14ac:dyDescent="0.25">
      <c r="A55" s="137">
        <v>8</v>
      </c>
      <c r="B55" s="244" t="s">
        <v>2676</v>
      </c>
      <c r="C55" s="110" t="s">
        <v>31</v>
      </c>
      <c r="D55" s="245" t="s">
        <v>2679</v>
      </c>
      <c r="E55" s="246">
        <v>40228</v>
      </c>
      <c r="F55" s="246">
        <v>40527</v>
      </c>
      <c r="G55" s="153">
        <f t="shared" si="3"/>
        <v>9.9666666666666668</v>
      </c>
      <c r="H55" s="244" t="s">
        <v>2678</v>
      </c>
      <c r="I55" s="245" t="s">
        <v>516</v>
      </c>
      <c r="J55" s="245" t="s">
        <v>560</v>
      </c>
      <c r="K55" s="247">
        <v>1182748906</v>
      </c>
      <c r="L55" s="111" t="s">
        <v>1148</v>
      </c>
      <c r="M55" s="112">
        <v>1</v>
      </c>
      <c r="N55" s="111" t="s">
        <v>27</v>
      </c>
      <c r="O55" s="111" t="s">
        <v>1148</v>
      </c>
      <c r="P55" s="79"/>
    </row>
    <row r="56" spans="1:16" s="7" customFormat="1" ht="24.75" customHeight="1" outlineLevel="1" x14ac:dyDescent="0.25">
      <c r="A56" s="137">
        <v>9</v>
      </c>
      <c r="B56" s="244" t="s">
        <v>2676</v>
      </c>
      <c r="C56" s="110" t="s">
        <v>31</v>
      </c>
      <c r="D56" s="245" t="s">
        <v>2679</v>
      </c>
      <c r="E56" s="246">
        <v>40228</v>
      </c>
      <c r="F56" s="246">
        <v>40527</v>
      </c>
      <c r="G56" s="153">
        <f t="shared" si="3"/>
        <v>9.9666666666666668</v>
      </c>
      <c r="H56" s="244" t="s">
        <v>2678</v>
      </c>
      <c r="I56" s="245" t="s">
        <v>516</v>
      </c>
      <c r="J56" s="245" t="s">
        <v>571</v>
      </c>
      <c r="K56" s="247">
        <v>1182748906</v>
      </c>
      <c r="L56" s="111" t="s">
        <v>1148</v>
      </c>
      <c r="M56" s="112">
        <v>1</v>
      </c>
      <c r="N56" s="111" t="s">
        <v>27</v>
      </c>
      <c r="O56" s="111" t="s">
        <v>1148</v>
      </c>
      <c r="P56" s="79"/>
    </row>
    <row r="57" spans="1:16" s="7" customFormat="1" ht="24.75" customHeight="1" outlineLevel="1" x14ac:dyDescent="0.25">
      <c r="A57" s="137">
        <v>10</v>
      </c>
      <c r="B57" s="244" t="s">
        <v>2676</v>
      </c>
      <c r="C57" s="65" t="s">
        <v>31</v>
      </c>
      <c r="D57" s="245" t="s">
        <v>2679</v>
      </c>
      <c r="E57" s="246">
        <v>40228</v>
      </c>
      <c r="F57" s="246">
        <v>40527</v>
      </c>
      <c r="G57" s="153">
        <f t="shared" si="3"/>
        <v>9.9666666666666668</v>
      </c>
      <c r="H57" s="244" t="s">
        <v>2678</v>
      </c>
      <c r="I57" s="245" t="s">
        <v>516</v>
      </c>
      <c r="J57" s="245" t="s">
        <v>580</v>
      </c>
      <c r="K57" s="247">
        <v>1182748906</v>
      </c>
      <c r="L57" s="65" t="s">
        <v>1148</v>
      </c>
      <c r="M57" s="67">
        <v>1</v>
      </c>
      <c r="N57" s="65" t="s">
        <v>27</v>
      </c>
      <c r="O57" s="65" t="s">
        <v>1148</v>
      </c>
      <c r="P57" s="79"/>
    </row>
    <row r="58" spans="1:16" s="7" customFormat="1" ht="24.75" customHeight="1" outlineLevel="1" x14ac:dyDescent="0.25">
      <c r="A58" s="137">
        <v>11</v>
      </c>
      <c r="B58" s="244" t="s">
        <v>2676</v>
      </c>
      <c r="C58" s="65" t="s">
        <v>31</v>
      </c>
      <c r="D58" s="245" t="s">
        <v>2679</v>
      </c>
      <c r="E58" s="246">
        <v>40228</v>
      </c>
      <c r="F58" s="246">
        <v>40527</v>
      </c>
      <c r="G58" s="153">
        <f t="shared" si="3"/>
        <v>9.9666666666666668</v>
      </c>
      <c r="H58" s="244" t="s">
        <v>2678</v>
      </c>
      <c r="I58" s="245" t="s">
        <v>516</v>
      </c>
      <c r="J58" s="245" t="s">
        <v>585</v>
      </c>
      <c r="K58" s="247">
        <v>1182748906</v>
      </c>
      <c r="L58" s="65" t="s">
        <v>1148</v>
      </c>
      <c r="M58" s="67">
        <v>1</v>
      </c>
      <c r="N58" s="65" t="s">
        <v>27</v>
      </c>
      <c r="O58" s="65" t="s">
        <v>1148</v>
      </c>
      <c r="P58" s="79"/>
    </row>
    <row r="59" spans="1:16" s="7" customFormat="1" ht="24.75" customHeight="1" outlineLevel="1" x14ac:dyDescent="0.25">
      <c r="A59" s="137">
        <v>12</v>
      </c>
      <c r="B59" s="244" t="s">
        <v>2676</v>
      </c>
      <c r="C59" s="65" t="s">
        <v>31</v>
      </c>
      <c r="D59" s="245" t="s">
        <v>2679</v>
      </c>
      <c r="E59" s="246">
        <v>40228</v>
      </c>
      <c r="F59" s="246">
        <v>40527</v>
      </c>
      <c r="G59" s="153">
        <f t="shared" si="3"/>
        <v>9.9666666666666668</v>
      </c>
      <c r="H59" s="244" t="s">
        <v>2678</v>
      </c>
      <c r="I59" s="245" t="s">
        <v>516</v>
      </c>
      <c r="J59" s="245" t="s">
        <v>601</v>
      </c>
      <c r="K59" s="247">
        <v>1182748906</v>
      </c>
      <c r="L59" s="65" t="s">
        <v>1148</v>
      </c>
      <c r="M59" s="67">
        <v>1</v>
      </c>
      <c r="N59" s="65" t="s">
        <v>27</v>
      </c>
      <c r="O59" s="65" t="s">
        <v>1148</v>
      </c>
      <c r="P59" s="79"/>
    </row>
    <row r="60" spans="1:16" s="7" customFormat="1" ht="24.75" customHeight="1" outlineLevel="1" x14ac:dyDescent="0.25">
      <c r="A60" s="137">
        <v>13</v>
      </c>
      <c r="B60" s="244" t="s">
        <v>2676</v>
      </c>
      <c r="C60" s="65" t="s">
        <v>31</v>
      </c>
      <c r="D60" s="245" t="s">
        <v>2679</v>
      </c>
      <c r="E60" s="246">
        <v>40228</v>
      </c>
      <c r="F60" s="246">
        <v>40527</v>
      </c>
      <c r="G60" s="153">
        <f t="shared" si="3"/>
        <v>9.9666666666666668</v>
      </c>
      <c r="H60" s="244" t="s">
        <v>2678</v>
      </c>
      <c r="I60" s="245" t="s">
        <v>516</v>
      </c>
      <c r="J60" s="245" t="s">
        <v>559</v>
      </c>
      <c r="K60" s="247">
        <v>1182748906</v>
      </c>
      <c r="L60" s="65" t="s">
        <v>1148</v>
      </c>
      <c r="M60" s="67">
        <v>1</v>
      </c>
      <c r="N60" s="65" t="s">
        <v>27</v>
      </c>
      <c r="O60" s="65" t="s">
        <v>1148</v>
      </c>
      <c r="P60" s="79"/>
    </row>
    <row r="61" spans="1:16" s="7" customFormat="1" ht="24.75" customHeight="1" outlineLevel="1" x14ac:dyDescent="0.25">
      <c r="A61" s="137">
        <v>14</v>
      </c>
      <c r="B61" s="244" t="s">
        <v>2676</v>
      </c>
      <c r="C61" s="65" t="s">
        <v>31</v>
      </c>
      <c r="D61" s="245" t="s">
        <v>2679</v>
      </c>
      <c r="E61" s="246">
        <v>40228</v>
      </c>
      <c r="F61" s="246">
        <v>40527</v>
      </c>
      <c r="G61" s="153">
        <f t="shared" si="3"/>
        <v>9.9666666666666668</v>
      </c>
      <c r="H61" s="244" t="s">
        <v>2678</v>
      </c>
      <c r="I61" s="245" t="s">
        <v>516</v>
      </c>
      <c r="J61" s="245" t="s">
        <v>617</v>
      </c>
      <c r="K61" s="247">
        <v>1182748906</v>
      </c>
      <c r="L61" s="65" t="s">
        <v>1148</v>
      </c>
      <c r="M61" s="67">
        <v>1</v>
      </c>
      <c r="N61" s="65" t="s">
        <v>27</v>
      </c>
      <c r="O61" s="65" t="s">
        <v>1148</v>
      </c>
      <c r="P61" s="79"/>
    </row>
    <row r="62" spans="1:16" s="7" customFormat="1" ht="24.75" customHeight="1" outlineLevel="1" x14ac:dyDescent="0.25">
      <c r="A62" s="137">
        <v>15</v>
      </c>
      <c r="B62" s="244" t="s">
        <v>2680</v>
      </c>
      <c r="C62" s="65" t="s">
        <v>31</v>
      </c>
      <c r="D62" s="245" t="s">
        <v>2681</v>
      </c>
      <c r="E62" s="246">
        <v>40780</v>
      </c>
      <c r="F62" s="246">
        <v>40949</v>
      </c>
      <c r="G62" s="153">
        <f t="shared" si="3"/>
        <v>5.6333333333333337</v>
      </c>
      <c r="H62" s="244" t="s">
        <v>2682</v>
      </c>
      <c r="I62" s="245" t="s">
        <v>208</v>
      </c>
      <c r="J62" s="245" t="s">
        <v>210</v>
      </c>
      <c r="K62" s="247">
        <v>109478819</v>
      </c>
      <c r="L62" s="65" t="s">
        <v>1148</v>
      </c>
      <c r="M62" s="67">
        <v>1</v>
      </c>
      <c r="N62" s="65" t="s">
        <v>27</v>
      </c>
      <c r="O62" s="65" t="s">
        <v>1148</v>
      </c>
      <c r="P62" s="79"/>
    </row>
    <row r="63" spans="1:16" s="7" customFormat="1" ht="24.75" customHeight="1" outlineLevel="1" x14ac:dyDescent="0.25">
      <c r="A63" s="137">
        <v>16</v>
      </c>
      <c r="B63" s="244" t="s">
        <v>2680</v>
      </c>
      <c r="C63" s="65" t="s">
        <v>31</v>
      </c>
      <c r="D63" s="245" t="s">
        <v>2683</v>
      </c>
      <c r="E63" s="246">
        <v>41086</v>
      </c>
      <c r="F63" s="246">
        <v>41145</v>
      </c>
      <c r="G63" s="153">
        <f t="shared" si="3"/>
        <v>1.9666666666666666</v>
      </c>
      <c r="H63" s="244" t="s">
        <v>2682</v>
      </c>
      <c r="I63" s="245" t="s">
        <v>208</v>
      </c>
      <c r="J63" s="245" t="s">
        <v>210</v>
      </c>
      <c r="K63" s="247">
        <v>29847759</v>
      </c>
      <c r="L63" s="65" t="s">
        <v>1148</v>
      </c>
      <c r="M63" s="67">
        <v>1</v>
      </c>
      <c r="N63" s="65" t="s">
        <v>27</v>
      </c>
      <c r="O63" s="65" t="s">
        <v>1148</v>
      </c>
      <c r="P63" s="79"/>
    </row>
    <row r="64" spans="1:16" s="7" customFormat="1" ht="24.75" customHeight="1" outlineLevel="1" x14ac:dyDescent="0.25">
      <c r="A64" s="137">
        <v>17</v>
      </c>
      <c r="B64" s="244" t="s">
        <v>2680</v>
      </c>
      <c r="C64" s="65" t="s">
        <v>31</v>
      </c>
      <c r="D64" s="245" t="s">
        <v>2684</v>
      </c>
      <c r="E64" s="246">
        <v>41177</v>
      </c>
      <c r="F64" s="246">
        <v>41258</v>
      </c>
      <c r="G64" s="153">
        <f t="shared" si="3"/>
        <v>2.7</v>
      </c>
      <c r="H64" s="244" t="s">
        <v>2682</v>
      </c>
      <c r="I64" s="245" t="s">
        <v>208</v>
      </c>
      <c r="J64" s="245" t="s">
        <v>210</v>
      </c>
      <c r="K64" s="247">
        <v>117495936</v>
      </c>
      <c r="L64" s="65" t="s">
        <v>1148</v>
      </c>
      <c r="M64" s="67">
        <v>1</v>
      </c>
      <c r="N64" s="65" t="s">
        <v>27</v>
      </c>
      <c r="O64" s="65" t="s">
        <v>1148</v>
      </c>
      <c r="P64" s="79"/>
    </row>
    <row r="65" spans="1:16" s="7" customFormat="1" ht="24.75" customHeight="1" outlineLevel="1" x14ac:dyDescent="0.25">
      <c r="A65" s="137">
        <v>18</v>
      </c>
      <c r="B65" s="244" t="s">
        <v>2685</v>
      </c>
      <c r="C65" s="65" t="s">
        <v>31</v>
      </c>
      <c r="D65" s="245" t="s">
        <v>2686</v>
      </c>
      <c r="E65" s="246">
        <v>41264</v>
      </c>
      <c r="F65" s="246">
        <v>42004</v>
      </c>
      <c r="G65" s="153">
        <f t="shared" si="3"/>
        <v>24.666666666666668</v>
      </c>
      <c r="H65" s="244" t="s">
        <v>2687</v>
      </c>
      <c r="I65" s="245" t="s">
        <v>208</v>
      </c>
      <c r="J65" s="245" t="s">
        <v>210</v>
      </c>
      <c r="K65" s="247">
        <v>411071923</v>
      </c>
      <c r="L65" s="65" t="s">
        <v>1148</v>
      </c>
      <c r="M65" s="67">
        <v>1</v>
      </c>
      <c r="N65" s="65" t="s">
        <v>27</v>
      </c>
      <c r="O65" s="65" t="s">
        <v>26</v>
      </c>
      <c r="P65" s="79"/>
    </row>
    <row r="66" spans="1:16" s="7" customFormat="1" ht="24.75" customHeight="1" outlineLevel="1" x14ac:dyDescent="0.25">
      <c r="A66" s="137">
        <v>19</v>
      </c>
      <c r="B66" s="244" t="s">
        <v>2688</v>
      </c>
      <c r="C66" s="65" t="s">
        <v>31</v>
      </c>
      <c r="D66" s="245" t="s">
        <v>2689</v>
      </c>
      <c r="E66" s="246">
        <v>42061</v>
      </c>
      <c r="F66" s="246">
        <v>42369</v>
      </c>
      <c r="G66" s="153">
        <f t="shared" si="3"/>
        <v>10.266666666666667</v>
      </c>
      <c r="H66" s="244" t="s">
        <v>2690</v>
      </c>
      <c r="I66" s="245" t="s">
        <v>208</v>
      </c>
      <c r="J66" s="245" t="s">
        <v>210</v>
      </c>
      <c r="K66" s="247">
        <v>1171586680</v>
      </c>
      <c r="L66" s="65" t="s">
        <v>1148</v>
      </c>
      <c r="M66" s="67">
        <v>1</v>
      </c>
      <c r="N66" s="65" t="s">
        <v>27</v>
      </c>
      <c r="O66" s="65" t="s">
        <v>1148</v>
      </c>
      <c r="P66" s="79"/>
    </row>
    <row r="67" spans="1:16" s="7" customFormat="1" ht="24.75" customHeight="1" outlineLevel="1" x14ac:dyDescent="0.25">
      <c r="A67" s="137">
        <v>20</v>
      </c>
      <c r="B67" s="244" t="s">
        <v>2685</v>
      </c>
      <c r="C67" s="65" t="s">
        <v>31</v>
      </c>
      <c r="D67" s="245" t="s">
        <v>2691</v>
      </c>
      <c r="E67" s="246">
        <v>42402</v>
      </c>
      <c r="F67" s="246">
        <v>42674</v>
      </c>
      <c r="G67" s="153">
        <f t="shared" si="3"/>
        <v>9.0666666666666664</v>
      </c>
      <c r="H67" s="244" t="s">
        <v>2692</v>
      </c>
      <c r="I67" s="245" t="s">
        <v>208</v>
      </c>
      <c r="J67" s="245" t="s">
        <v>210</v>
      </c>
      <c r="K67" s="247">
        <v>428758407</v>
      </c>
      <c r="L67" s="65" t="s">
        <v>1148</v>
      </c>
      <c r="M67" s="67">
        <v>1</v>
      </c>
      <c r="N67" s="65" t="s">
        <v>27</v>
      </c>
      <c r="O67" s="65" t="s">
        <v>26</v>
      </c>
      <c r="P67" s="79"/>
    </row>
    <row r="68" spans="1:16" s="7" customFormat="1" ht="24.75" customHeight="1" outlineLevel="1" x14ac:dyDescent="0.25">
      <c r="A68" s="137">
        <v>21</v>
      </c>
      <c r="B68" s="244" t="s">
        <v>2685</v>
      </c>
      <c r="C68" s="65" t="s">
        <v>31</v>
      </c>
      <c r="D68" s="245" t="s">
        <v>2693</v>
      </c>
      <c r="E68" s="246">
        <v>42720</v>
      </c>
      <c r="F68" s="246">
        <v>43084</v>
      </c>
      <c r="G68" s="153">
        <f t="shared" si="3"/>
        <v>12.133333333333333</v>
      </c>
      <c r="H68" s="244" t="s">
        <v>2694</v>
      </c>
      <c r="I68" s="245" t="s">
        <v>208</v>
      </c>
      <c r="J68" s="245" t="s">
        <v>210</v>
      </c>
      <c r="K68" s="247">
        <v>668870126</v>
      </c>
      <c r="L68" s="65" t="s">
        <v>1148</v>
      </c>
      <c r="M68" s="67">
        <v>1</v>
      </c>
      <c r="N68" s="65" t="s">
        <v>27</v>
      </c>
      <c r="O68" s="65" t="s">
        <v>26</v>
      </c>
      <c r="P68" s="79"/>
    </row>
    <row r="69" spans="1:16" s="7" customFormat="1" ht="24.75" customHeight="1" outlineLevel="1" x14ac:dyDescent="0.25">
      <c r="A69" s="137">
        <v>22</v>
      </c>
      <c r="B69" s="244" t="s">
        <v>2685</v>
      </c>
      <c r="C69" s="65" t="s">
        <v>31</v>
      </c>
      <c r="D69" s="245" t="s">
        <v>2697</v>
      </c>
      <c r="E69" s="246">
        <v>42675</v>
      </c>
      <c r="F69" s="246">
        <v>42719</v>
      </c>
      <c r="G69" s="153">
        <f t="shared" si="3"/>
        <v>1.4666666666666666</v>
      </c>
      <c r="H69" s="244" t="s">
        <v>2692</v>
      </c>
      <c r="I69" s="245" t="s">
        <v>208</v>
      </c>
      <c r="J69" s="245" t="s">
        <v>210</v>
      </c>
      <c r="K69" s="247">
        <v>70243478</v>
      </c>
      <c r="L69" s="65" t="s">
        <v>1148</v>
      </c>
      <c r="M69" s="67">
        <v>1</v>
      </c>
      <c r="N69" s="65" t="s">
        <v>27</v>
      </c>
      <c r="O69" s="65" t="s">
        <v>1148</v>
      </c>
      <c r="P69" s="79"/>
    </row>
    <row r="70" spans="1:16" s="7" customFormat="1" ht="24.75" customHeight="1" outlineLevel="1" x14ac:dyDescent="0.25">
      <c r="A70" s="137">
        <v>23</v>
      </c>
      <c r="B70" s="244" t="s">
        <v>2685</v>
      </c>
      <c r="C70" s="65" t="s">
        <v>31</v>
      </c>
      <c r="D70" s="245" t="s">
        <v>2695</v>
      </c>
      <c r="E70" s="246">
        <v>42675</v>
      </c>
      <c r="F70" s="246">
        <v>42719</v>
      </c>
      <c r="G70" s="153">
        <f t="shared" si="3"/>
        <v>1.4666666666666666</v>
      </c>
      <c r="H70" s="244" t="s">
        <v>2692</v>
      </c>
      <c r="I70" s="245" t="s">
        <v>208</v>
      </c>
      <c r="J70" s="245" t="s">
        <v>227</v>
      </c>
      <c r="K70" s="247">
        <v>201732038</v>
      </c>
      <c r="L70" s="65" t="s">
        <v>1148</v>
      </c>
      <c r="M70" s="67">
        <v>1</v>
      </c>
      <c r="N70" s="65" t="s">
        <v>27</v>
      </c>
      <c r="O70" s="65" t="s">
        <v>1148</v>
      </c>
      <c r="P70" s="79"/>
    </row>
    <row r="71" spans="1:16" s="7" customFormat="1" ht="24.75" customHeight="1" outlineLevel="1" x14ac:dyDescent="0.25">
      <c r="A71" s="137">
        <v>24</v>
      </c>
      <c r="B71" s="244" t="s">
        <v>2685</v>
      </c>
      <c r="C71" s="65" t="s">
        <v>31</v>
      </c>
      <c r="D71" s="245" t="s">
        <v>2696</v>
      </c>
      <c r="E71" s="246">
        <v>42675</v>
      </c>
      <c r="F71" s="246">
        <v>42719</v>
      </c>
      <c r="G71" s="153">
        <f t="shared" si="3"/>
        <v>1.4666666666666666</v>
      </c>
      <c r="H71" s="244" t="s">
        <v>2692</v>
      </c>
      <c r="I71" s="245" t="s">
        <v>208</v>
      </c>
      <c r="J71" s="245" t="s">
        <v>215</v>
      </c>
      <c r="K71" s="247">
        <v>68041701</v>
      </c>
      <c r="L71" s="65" t="s">
        <v>1148</v>
      </c>
      <c r="M71" s="67">
        <v>1</v>
      </c>
      <c r="N71" s="65" t="s">
        <v>27</v>
      </c>
      <c r="O71" s="65" t="s">
        <v>1148</v>
      </c>
      <c r="P71" s="79"/>
    </row>
    <row r="72" spans="1:16" s="7" customFormat="1" ht="24.75" customHeight="1" outlineLevel="1" x14ac:dyDescent="0.25">
      <c r="A72" s="137">
        <v>25</v>
      </c>
      <c r="B72" s="244" t="s">
        <v>2685</v>
      </c>
      <c r="C72" s="65" t="s">
        <v>31</v>
      </c>
      <c r="D72" s="245" t="s">
        <v>2698</v>
      </c>
      <c r="E72" s="246">
        <v>43085</v>
      </c>
      <c r="F72" s="246">
        <v>43312</v>
      </c>
      <c r="G72" s="153">
        <f t="shared" si="3"/>
        <v>7.5666666666666664</v>
      </c>
      <c r="H72" s="244" t="s">
        <v>2699</v>
      </c>
      <c r="I72" s="245" t="s">
        <v>208</v>
      </c>
      <c r="J72" s="245" t="s">
        <v>222</v>
      </c>
      <c r="K72" s="247">
        <v>742979195</v>
      </c>
      <c r="L72" s="65" t="s">
        <v>1148</v>
      </c>
      <c r="M72" s="67">
        <v>1</v>
      </c>
      <c r="N72" s="65" t="s">
        <v>27</v>
      </c>
      <c r="O72" s="65" t="s">
        <v>26</v>
      </c>
      <c r="P72" s="79"/>
    </row>
    <row r="73" spans="1:16" s="7" customFormat="1" ht="24.75" customHeight="1" outlineLevel="1" x14ac:dyDescent="0.25">
      <c r="A73" s="137">
        <v>26</v>
      </c>
      <c r="B73" s="244" t="s">
        <v>2685</v>
      </c>
      <c r="C73" s="65" t="s">
        <v>31</v>
      </c>
      <c r="D73" s="245" t="s">
        <v>2700</v>
      </c>
      <c r="E73" s="246">
        <v>43313</v>
      </c>
      <c r="F73" s="246">
        <v>43404</v>
      </c>
      <c r="G73" s="153">
        <f t="shared" si="3"/>
        <v>3.0333333333333332</v>
      </c>
      <c r="H73" s="244" t="s">
        <v>2699</v>
      </c>
      <c r="I73" s="245" t="s">
        <v>208</v>
      </c>
      <c r="J73" s="245" t="s">
        <v>222</v>
      </c>
      <c r="K73" s="247">
        <v>376464181</v>
      </c>
      <c r="L73" s="65" t="s">
        <v>1148</v>
      </c>
      <c r="M73" s="67">
        <v>1</v>
      </c>
      <c r="N73" s="65" t="s">
        <v>27</v>
      </c>
      <c r="O73" s="65" t="s">
        <v>1148</v>
      </c>
      <c r="P73" s="79"/>
    </row>
    <row r="74" spans="1:16" s="7" customFormat="1" ht="24.75" customHeight="1" outlineLevel="1" x14ac:dyDescent="0.25">
      <c r="A74" s="137">
        <v>27</v>
      </c>
      <c r="B74" s="244" t="s">
        <v>2685</v>
      </c>
      <c r="C74" s="65" t="s">
        <v>31</v>
      </c>
      <c r="D74" s="245" t="s">
        <v>2701</v>
      </c>
      <c r="E74" s="246">
        <v>43405</v>
      </c>
      <c r="F74" s="246">
        <v>43441</v>
      </c>
      <c r="G74" s="153">
        <f t="shared" si="3"/>
        <v>1.2</v>
      </c>
      <c r="H74" s="244" t="s">
        <v>2699</v>
      </c>
      <c r="I74" s="245" t="s">
        <v>208</v>
      </c>
      <c r="J74" s="245" t="s">
        <v>222</v>
      </c>
      <c r="K74" s="247">
        <v>135930324</v>
      </c>
      <c r="L74" s="65" t="s">
        <v>1148</v>
      </c>
      <c r="M74" s="67">
        <v>1</v>
      </c>
      <c r="N74" s="65" t="s">
        <v>27</v>
      </c>
      <c r="O74" s="65" t="s">
        <v>1148</v>
      </c>
      <c r="P74" s="79"/>
    </row>
    <row r="75" spans="1:16" s="7" customFormat="1" ht="24.75" customHeight="1" outlineLevel="1" x14ac:dyDescent="0.25">
      <c r="A75" s="137">
        <v>28</v>
      </c>
      <c r="B75" s="244" t="s">
        <v>2685</v>
      </c>
      <c r="C75" s="65" t="s">
        <v>31</v>
      </c>
      <c r="D75" s="245" t="s">
        <v>2702</v>
      </c>
      <c r="E75" s="246">
        <v>43085</v>
      </c>
      <c r="F75" s="246">
        <v>43404</v>
      </c>
      <c r="G75" s="153">
        <f t="shared" si="3"/>
        <v>10.633333333333333</v>
      </c>
      <c r="H75" s="244" t="s">
        <v>2699</v>
      </c>
      <c r="I75" s="245" t="s">
        <v>208</v>
      </c>
      <c r="J75" s="245" t="s">
        <v>210</v>
      </c>
      <c r="K75" s="247">
        <v>566627700</v>
      </c>
      <c r="L75" s="65" t="s">
        <v>1148</v>
      </c>
      <c r="M75" s="67">
        <v>1</v>
      </c>
      <c r="N75" s="65" t="s">
        <v>27</v>
      </c>
      <c r="O75" s="65" t="s">
        <v>26</v>
      </c>
      <c r="P75" s="79"/>
    </row>
    <row r="76" spans="1:16" s="7" customFormat="1" ht="24.75" customHeight="1" outlineLevel="1" x14ac:dyDescent="0.25">
      <c r="A76" s="137">
        <v>29</v>
      </c>
      <c r="B76" s="244" t="s">
        <v>2685</v>
      </c>
      <c r="C76" s="65" t="s">
        <v>31</v>
      </c>
      <c r="D76" s="245" t="s">
        <v>2703</v>
      </c>
      <c r="E76" s="246">
        <v>43405</v>
      </c>
      <c r="F76" s="246">
        <v>43441</v>
      </c>
      <c r="G76" s="153">
        <f t="shared" si="3"/>
        <v>1.2</v>
      </c>
      <c r="H76" s="244" t="s">
        <v>2699</v>
      </c>
      <c r="I76" s="245" t="s">
        <v>208</v>
      </c>
      <c r="J76" s="245" t="s">
        <v>210</v>
      </c>
      <c r="K76" s="247">
        <v>64495200</v>
      </c>
      <c r="L76" s="65" t="s">
        <v>1148</v>
      </c>
      <c r="M76" s="67">
        <v>1</v>
      </c>
      <c r="N76" s="65" t="s">
        <v>27</v>
      </c>
      <c r="O76" s="65" t="s">
        <v>1148</v>
      </c>
      <c r="P76" s="79"/>
    </row>
    <row r="77" spans="1:16" s="7" customFormat="1" ht="24.75" customHeight="1" outlineLevel="1" x14ac:dyDescent="0.25">
      <c r="A77" s="137">
        <v>30</v>
      </c>
      <c r="B77" s="244" t="s">
        <v>2685</v>
      </c>
      <c r="C77" s="65" t="s">
        <v>31</v>
      </c>
      <c r="D77" s="245" t="s">
        <v>2704</v>
      </c>
      <c r="E77" s="246">
        <v>43487</v>
      </c>
      <c r="F77" s="246">
        <v>43814</v>
      </c>
      <c r="G77" s="153">
        <f t="shared" si="3"/>
        <v>10.9</v>
      </c>
      <c r="H77" s="244" t="s">
        <v>2699</v>
      </c>
      <c r="I77" s="245" t="s">
        <v>208</v>
      </c>
      <c r="J77" s="245" t="s">
        <v>210</v>
      </c>
      <c r="K77" s="247">
        <v>1895158953</v>
      </c>
      <c r="L77" s="65" t="s">
        <v>1148</v>
      </c>
      <c r="M77" s="67">
        <v>1</v>
      </c>
      <c r="N77" s="65" t="s">
        <v>27</v>
      </c>
      <c r="O77" s="65" t="s">
        <v>1148</v>
      </c>
      <c r="P77" s="79"/>
    </row>
    <row r="78" spans="1:16" s="7" customFormat="1" ht="24.75" customHeight="1" outlineLevel="1" x14ac:dyDescent="0.25">
      <c r="A78" s="137">
        <v>31</v>
      </c>
      <c r="B78" s="244" t="s">
        <v>2685</v>
      </c>
      <c r="C78" s="65" t="s">
        <v>31</v>
      </c>
      <c r="D78" s="245" t="s">
        <v>2705</v>
      </c>
      <c r="E78" s="246">
        <v>43486</v>
      </c>
      <c r="F78" s="246">
        <v>43814</v>
      </c>
      <c r="G78" s="153">
        <f t="shared" si="3"/>
        <v>10.933333333333334</v>
      </c>
      <c r="H78" s="244" t="s">
        <v>2699</v>
      </c>
      <c r="I78" s="245" t="s">
        <v>208</v>
      </c>
      <c r="J78" s="245" t="s">
        <v>222</v>
      </c>
      <c r="K78" s="247">
        <v>1374599509</v>
      </c>
      <c r="L78" s="65" t="s">
        <v>1148</v>
      </c>
      <c r="M78" s="67">
        <v>1</v>
      </c>
      <c r="N78" s="65" t="s">
        <v>27</v>
      </c>
      <c r="O78" s="65" t="s">
        <v>1148</v>
      </c>
      <c r="P78" s="79"/>
    </row>
    <row r="79" spans="1:16" s="7" customFormat="1" ht="24.75" customHeight="1" outlineLevel="1" x14ac:dyDescent="0.25">
      <c r="A79" s="137">
        <v>32</v>
      </c>
      <c r="B79" s="244" t="s">
        <v>2739</v>
      </c>
      <c r="C79" s="65" t="s">
        <v>31</v>
      </c>
      <c r="D79" s="245" t="s">
        <v>2706</v>
      </c>
      <c r="E79" s="246">
        <v>38903</v>
      </c>
      <c r="F79" s="246">
        <v>39082</v>
      </c>
      <c r="G79" s="153">
        <f t="shared" si="3"/>
        <v>5.9666666666666668</v>
      </c>
      <c r="H79" s="244" t="s">
        <v>2707</v>
      </c>
      <c r="I79" s="245" t="s">
        <v>208</v>
      </c>
      <c r="J79" s="245" t="s">
        <v>210</v>
      </c>
      <c r="K79" s="247">
        <v>615216718</v>
      </c>
      <c r="L79" s="65" t="s">
        <v>1148</v>
      </c>
      <c r="M79" s="67">
        <v>1</v>
      </c>
      <c r="N79" s="65" t="s">
        <v>27</v>
      </c>
      <c r="O79" s="65" t="s">
        <v>1148</v>
      </c>
      <c r="P79" s="79"/>
    </row>
    <row r="80" spans="1:16" s="7" customFormat="1" ht="24.75" customHeight="1" outlineLevel="1" x14ac:dyDescent="0.25">
      <c r="A80" s="137">
        <v>33</v>
      </c>
      <c r="B80" s="244" t="s">
        <v>2739</v>
      </c>
      <c r="C80" s="65" t="s">
        <v>31</v>
      </c>
      <c r="D80" s="245" t="s">
        <v>2708</v>
      </c>
      <c r="E80" s="246">
        <v>39189</v>
      </c>
      <c r="F80" s="246">
        <v>39447</v>
      </c>
      <c r="G80" s="153">
        <f t="shared" si="3"/>
        <v>8.6</v>
      </c>
      <c r="H80" s="244" t="s">
        <v>2709</v>
      </c>
      <c r="I80" s="245" t="s">
        <v>208</v>
      </c>
      <c r="J80" s="245" t="s">
        <v>210</v>
      </c>
      <c r="K80" s="247">
        <v>770755903</v>
      </c>
      <c r="L80" s="65" t="s">
        <v>1148</v>
      </c>
      <c r="M80" s="67">
        <v>1</v>
      </c>
      <c r="N80" s="65" t="s">
        <v>27</v>
      </c>
      <c r="O80" s="65" t="s">
        <v>1148</v>
      </c>
      <c r="P80" s="79"/>
    </row>
    <row r="81" spans="1:16" s="7" customFormat="1" ht="24.75" customHeight="1" outlineLevel="1" x14ac:dyDescent="0.25">
      <c r="A81" s="137">
        <v>34</v>
      </c>
      <c r="B81" s="244" t="s">
        <v>2739</v>
      </c>
      <c r="C81" s="65" t="s">
        <v>31</v>
      </c>
      <c r="D81" s="245" t="s">
        <v>2710</v>
      </c>
      <c r="E81" s="246">
        <v>39580</v>
      </c>
      <c r="F81" s="246">
        <v>39813</v>
      </c>
      <c r="G81" s="153">
        <f t="shared" si="3"/>
        <v>7.7666666666666666</v>
      </c>
      <c r="H81" s="244" t="s">
        <v>2711</v>
      </c>
      <c r="I81" s="245" t="s">
        <v>208</v>
      </c>
      <c r="J81" s="245" t="s">
        <v>210</v>
      </c>
      <c r="K81" s="247">
        <v>789120000</v>
      </c>
      <c r="L81" s="65" t="s">
        <v>1148</v>
      </c>
      <c r="M81" s="67">
        <v>1</v>
      </c>
      <c r="N81" s="65" t="s">
        <v>27</v>
      </c>
      <c r="O81" s="65" t="s">
        <v>1148</v>
      </c>
      <c r="P81" s="79"/>
    </row>
    <row r="82" spans="1:16" s="7" customFormat="1" ht="24.75" customHeight="1" outlineLevel="1" x14ac:dyDescent="0.25">
      <c r="A82" s="137">
        <v>35</v>
      </c>
      <c r="B82" s="244" t="s">
        <v>2739</v>
      </c>
      <c r="C82" s="65" t="s">
        <v>31</v>
      </c>
      <c r="D82" s="245" t="s">
        <v>2712</v>
      </c>
      <c r="E82" s="246">
        <v>39903</v>
      </c>
      <c r="F82" s="246">
        <v>40178</v>
      </c>
      <c r="G82" s="153">
        <f t="shared" si="3"/>
        <v>9.1666666666666661</v>
      </c>
      <c r="H82" s="244" t="s">
        <v>2713</v>
      </c>
      <c r="I82" s="245" t="s">
        <v>208</v>
      </c>
      <c r="J82" s="245" t="s">
        <v>210</v>
      </c>
      <c r="K82" s="247">
        <v>925568991</v>
      </c>
      <c r="L82" s="65" t="s">
        <v>1148</v>
      </c>
      <c r="M82" s="112">
        <v>1</v>
      </c>
      <c r="N82" s="65" t="s">
        <v>27</v>
      </c>
      <c r="O82" s="65"/>
      <c r="P82" s="79"/>
    </row>
    <row r="83" spans="1:16" s="7" customFormat="1" ht="24.75" customHeight="1" outlineLevel="1" x14ac:dyDescent="0.25">
      <c r="A83" s="137">
        <v>36</v>
      </c>
      <c r="B83" s="244" t="s">
        <v>2739</v>
      </c>
      <c r="C83" s="65" t="s">
        <v>31</v>
      </c>
      <c r="D83" s="245" t="s">
        <v>2714</v>
      </c>
      <c r="E83" s="246">
        <v>40227</v>
      </c>
      <c r="F83" s="246">
        <v>40543</v>
      </c>
      <c r="G83" s="153">
        <f t="shared" si="3"/>
        <v>10.533333333333333</v>
      </c>
      <c r="H83" s="244" t="s">
        <v>2715</v>
      </c>
      <c r="I83" s="245" t="s">
        <v>208</v>
      </c>
      <c r="J83" s="245" t="s">
        <v>210</v>
      </c>
      <c r="K83" s="247">
        <v>1026410263</v>
      </c>
      <c r="L83" s="65" t="s">
        <v>1148</v>
      </c>
      <c r="M83" s="112">
        <v>1</v>
      </c>
      <c r="N83" s="65" t="s">
        <v>27</v>
      </c>
      <c r="O83" s="65"/>
      <c r="P83" s="79"/>
    </row>
    <row r="84" spans="1:16" s="7" customFormat="1" ht="24.75" customHeight="1" outlineLevel="1" x14ac:dyDescent="0.25">
      <c r="A84" s="137">
        <v>37</v>
      </c>
      <c r="B84" s="244" t="s">
        <v>2739</v>
      </c>
      <c r="C84" s="65" t="s">
        <v>31</v>
      </c>
      <c r="D84" s="245" t="s">
        <v>2716</v>
      </c>
      <c r="E84" s="246">
        <v>40689</v>
      </c>
      <c r="F84" s="246">
        <v>40908</v>
      </c>
      <c r="G84" s="153">
        <f t="shared" si="3"/>
        <v>7.3</v>
      </c>
      <c r="H84" s="244" t="s">
        <v>2717</v>
      </c>
      <c r="I84" s="245" t="s">
        <v>208</v>
      </c>
      <c r="J84" s="245" t="s">
        <v>210</v>
      </c>
      <c r="K84" s="247">
        <v>799618854</v>
      </c>
      <c r="L84" s="65" t="s">
        <v>1148</v>
      </c>
      <c r="M84" s="112">
        <v>1</v>
      </c>
      <c r="N84" s="65" t="s">
        <v>27</v>
      </c>
      <c r="O84" s="65"/>
      <c r="P84" s="79"/>
    </row>
    <row r="85" spans="1:16" s="7" customFormat="1" ht="24.75" customHeight="1" outlineLevel="1" x14ac:dyDescent="0.25">
      <c r="A85" s="137">
        <v>38</v>
      </c>
      <c r="B85" s="244" t="s">
        <v>2739</v>
      </c>
      <c r="C85" s="65" t="s">
        <v>31</v>
      </c>
      <c r="D85" s="245" t="s">
        <v>2718</v>
      </c>
      <c r="E85" s="246">
        <v>41074</v>
      </c>
      <c r="F85" s="246">
        <v>41274</v>
      </c>
      <c r="G85" s="153">
        <f t="shared" si="3"/>
        <v>6.666666666666667</v>
      </c>
      <c r="H85" s="244" t="s">
        <v>2719</v>
      </c>
      <c r="I85" s="245" t="s">
        <v>208</v>
      </c>
      <c r="J85" s="245" t="s">
        <v>210</v>
      </c>
      <c r="K85" s="247">
        <v>1101652518</v>
      </c>
      <c r="L85" s="65" t="s">
        <v>1148</v>
      </c>
      <c r="M85" s="112">
        <v>1</v>
      </c>
      <c r="N85" s="65" t="s">
        <v>27</v>
      </c>
      <c r="O85" s="65"/>
      <c r="P85" s="79"/>
    </row>
    <row r="86" spans="1:16" s="7" customFormat="1" ht="24.75" customHeight="1" outlineLevel="1" x14ac:dyDescent="0.25">
      <c r="A86" s="137">
        <v>39</v>
      </c>
      <c r="B86" s="244" t="s">
        <v>2739</v>
      </c>
      <c r="C86" s="65" t="s">
        <v>31</v>
      </c>
      <c r="D86" s="245" t="s">
        <v>2720</v>
      </c>
      <c r="E86" s="246">
        <v>41460</v>
      </c>
      <c r="F86" s="246">
        <v>41639</v>
      </c>
      <c r="G86" s="153">
        <f t="shared" si="3"/>
        <v>5.9666666666666668</v>
      </c>
      <c r="H86" s="244" t="s">
        <v>2721</v>
      </c>
      <c r="I86" s="245" t="s">
        <v>208</v>
      </c>
      <c r="J86" s="245" t="s">
        <v>210</v>
      </c>
      <c r="K86" s="247">
        <v>1241790402</v>
      </c>
      <c r="L86" s="65" t="s">
        <v>1148</v>
      </c>
      <c r="M86" s="112">
        <v>1</v>
      </c>
      <c r="N86" s="65" t="s">
        <v>27</v>
      </c>
      <c r="O86" s="65"/>
      <c r="P86" s="79"/>
    </row>
    <row r="87" spans="1:16" s="7" customFormat="1" ht="24.75" customHeight="1" outlineLevel="1" x14ac:dyDescent="0.25">
      <c r="A87" s="137">
        <v>40</v>
      </c>
      <c r="B87" s="244" t="s">
        <v>2739</v>
      </c>
      <c r="C87" s="65" t="s">
        <v>31</v>
      </c>
      <c r="D87" s="245" t="s">
        <v>2722</v>
      </c>
      <c r="E87" s="246">
        <v>41817</v>
      </c>
      <c r="F87" s="246">
        <v>42004</v>
      </c>
      <c r="G87" s="153">
        <f t="shared" si="3"/>
        <v>6.2333333333333334</v>
      </c>
      <c r="H87" s="244" t="s">
        <v>2723</v>
      </c>
      <c r="I87" s="245" t="s">
        <v>208</v>
      </c>
      <c r="J87" s="245" t="s">
        <v>210</v>
      </c>
      <c r="K87" s="247">
        <v>1453142560</v>
      </c>
      <c r="L87" s="65" t="s">
        <v>1148</v>
      </c>
      <c r="M87" s="112">
        <v>1</v>
      </c>
      <c r="N87" s="65" t="s">
        <v>27</v>
      </c>
      <c r="O87" s="65"/>
      <c r="P87" s="79"/>
    </row>
    <row r="88" spans="1:16" s="7" customFormat="1" ht="24.75" customHeight="1" outlineLevel="1" x14ac:dyDescent="0.25">
      <c r="A88" s="137">
        <v>41</v>
      </c>
      <c r="B88" s="244" t="s">
        <v>2739</v>
      </c>
      <c r="C88" s="65" t="s">
        <v>31</v>
      </c>
      <c r="D88" s="245" t="s">
        <v>2724</v>
      </c>
      <c r="E88" s="246">
        <v>42138</v>
      </c>
      <c r="F88" s="246">
        <v>42369</v>
      </c>
      <c r="G88" s="153">
        <f t="shared" si="3"/>
        <v>7.7</v>
      </c>
      <c r="H88" s="244" t="s">
        <v>2725</v>
      </c>
      <c r="I88" s="245" t="s">
        <v>208</v>
      </c>
      <c r="J88" s="245" t="s">
        <v>210</v>
      </c>
      <c r="K88" s="247">
        <v>1789298229</v>
      </c>
      <c r="L88" s="65" t="s">
        <v>1148</v>
      </c>
      <c r="M88" s="112">
        <v>1</v>
      </c>
      <c r="N88" s="65" t="s">
        <v>27</v>
      </c>
      <c r="O88" s="65"/>
      <c r="P88" s="79"/>
    </row>
    <row r="89" spans="1:16" s="7" customFormat="1" ht="24.75" customHeight="1" outlineLevel="1" x14ac:dyDescent="0.25">
      <c r="A89" s="137">
        <v>42</v>
      </c>
      <c r="B89" s="244" t="s">
        <v>2739</v>
      </c>
      <c r="C89" s="65" t="s">
        <v>31</v>
      </c>
      <c r="D89" s="245" t="s">
        <v>2726</v>
      </c>
      <c r="E89" s="246">
        <v>42458</v>
      </c>
      <c r="F89" s="246">
        <v>42735</v>
      </c>
      <c r="G89" s="153">
        <f t="shared" si="3"/>
        <v>9.2333333333333325</v>
      </c>
      <c r="H89" s="244" t="s">
        <v>2727</v>
      </c>
      <c r="I89" s="245" t="s">
        <v>208</v>
      </c>
      <c r="J89" s="245" t="s">
        <v>210</v>
      </c>
      <c r="K89" s="247">
        <v>2261473682</v>
      </c>
      <c r="L89" s="65" t="s">
        <v>1148</v>
      </c>
      <c r="M89" s="112">
        <v>1</v>
      </c>
      <c r="N89" s="65" t="s">
        <v>27</v>
      </c>
      <c r="O89" s="65"/>
      <c r="P89" s="79"/>
    </row>
    <row r="90" spans="1:16" s="7" customFormat="1" ht="24.75" customHeight="1" outlineLevel="1" x14ac:dyDescent="0.25">
      <c r="A90" s="137">
        <v>43</v>
      </c>
      <c r="B90" s="244" t="s">
        <v>2739</v>
      </c>
      <c r="C90" s="65" t="s">
        <v>31</v>
      </c>
      <c r="D90" s="245" t="s">
        <v>2728</v>
      </c>
      <c r="E90" s="246">
        <v>42782</v>
      </c>
      <c r="F90" s="246">
        <v>43100</v>
      </c>
      <c r="G90" s="153">
        <f t="shared" si="3"/>
        <v>10.6</v>
      </c>
      <c r="H90" s="244" t="s">
        <v>2729</v>
      </c>
      <c r="I90" s="245" t="s">
        <v>208</v>
      </c>
      <c r="J90" s="245" t="s">
        <v>210</v>
      </c>
      <c r="K90" s="247">
        <v>2633653280</v>
      </c>
      <c r="L90" s="65" t="s">
        <v>1148</v>
      </c>
      <c r="M90" s="112">
        <v>1</v>
      </c>
      <c r="N90" s="65" t="s">
        <v>27</v>
      </c>
      <c r="O90" s="65"/>
      <c r="P90" s="79"/>
    </row>
    <row r="91" spans="1:16" s="7" customFormat="1" ht="24.75" customHeight="1" outlineLevel="1" x14ac:dyDescent="0.25">
      <c r="A91" s="136">
        <v>44</v>
      </c>
      <c r="B91" s="244" t="s">
        <v>2739</v>
      </c>
      <c r="C91" s="117" t="s">
        <v>31</v>
      </c>
      <c r="D91" s="245" t="s">
        <v>2730</v>
      </c>
      <c r="E91" s="246">
        <v>43124</v>
      </c>
      <c r="F91" s="246">
        <v>43465</v>
      </c>
      <c r="G91" s="153">
        <f t="shared" si="3"/>
        <v>11.366666666666667</v>
      </c>
      <c r="H91" s="244" t="s">
        <v>2731</v>
      </c>
      <c r="I91" s="245" t="s">
        <v>208</v>
      </c>
      <c r="J91" s="245" t="s">
        <v>210</v>
      </c>
      <c r="K91" s="247">
        <v>2989435500</v>
      </c>
      <c r="L91" s="117" t="s">
        <v>1148</v>
      </c>
      <c r="M91" s="112">
        <v>1</v>
      </c>
      <c r="N91" s="117" t="s">
        <v>27</v>
      </c>
      <c r="O91" s="117"/>
      <c r="P91" s="79"/>
    </row>
    <row r="92" spans="1:16" s="7" customFormat="1" ht="24.75" customHeight="1" outlineLevel="1" x14ac:dyDescent="0.25">
      <c r="A92" s="136">
        <v>45</v>
      </c>
      <c r="B92" s="244" t="s">
        <v>2739</v>
      </c>
      <c r="C92" s="117" t="s">
        <v>31</v>
      </c>
      <c r="D92" s="245" t="s">
        <v>2732</v>
      </c>
      <c r="E92" s="246">
        <v>43483</v>
      </c>
      <c r="F92" s="246">
        <v>43830</v>
      </c>
      <c r="G92" s="153">
        <f t="shared" si="3"/>
        <v>11.566666666666666</v>
      </c>
      <c r="H92" s="244" t="s">
        <v>2734</v>
      </c>
      <c r="I92" s="245" t="s">
        <v>208</v>
      </c>
      <c r="J92" s="245" t="s">
        <v>210</v>
      </c>
      <c r="K92" s="247">
        <v>2051511948</v>
      </c>
      <c r="L92" s="117" t="s">
        <v>1148</v>
      </c>
      <c r="M92" s="112">
        <v>1</v>
      </c>
      <c r="N92" s="117" t="s">
        <v>27</v>
      </c>
      <c r="O92" s="117"/>
      <c r="P92" s="79"/>
    </row>
    <row r="93" spans="1:16" s="7" customFormat="1" ht="24.75" customHeight="1" outlineLevel="1" x14ac:dyDescent="0.25">
      <c r="A93" s="136">
        <v>46</v>
      </c>
      <c r="B93" s="244" t="s">
        <v>2739</v>
      </c>
      <c r="C93" s="117" t="s">
        <v>31</v>
      </c>
      <c r="D93" s="245" t="s">
        <v>2733</v>
      </c>
      <c r="E93" s="246">
        <v>43854</v>
      </c>
      <c r="F93" s="246">
        <v>44196</v>
      </c>
      <c r="G93" s="153">
        <f t="shared" si="3"/>
        <v>11.4</v>
      </c>
      <c r="H93" s="244" t="s">
        <v>2735</v>
      </c>
      <c r="I93" s="245" t="s">
        <v>208</v>
      </c>
      <c r="J93" s="245" t="s">
        <v>210</v>
      </c>
      <c r="K93" s="247">
        <v>3207320912</v>
      </c>
      <c r="L93" s="117" t="s">
        <v>1148</v>
      </c>
      <c r="M93" s="112">
        <v>1</v>
      </c>
      <c r="N93" s="117" t="s">
        <v>27</v>
      </c>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3" t="s">
        <v>2736</v>
      </c>
      <c r="E114" s="138">
        <v>43888</v>
      </c>
      <c r="F114" s="138">
        <v>44196</v>
      </c>
      <c r="G114" s="153">
        <f>IF(AND(E114&lt;&gt;"",F114&lt;&gt;""),((F114-E114)/30),"")</f>
        <v>10.266666666666667</v>
      </c>
      <c r="H114" s="115" t="s">
        <v>2737</v>
      </c>
      <c r="I114" s="114" t="s">
        <v>208</v>
      </c>
      <c r="J114" s="114" t="s">
        <v>210</v>
      </c>
      <c r="K114" s="116">
        <v>2852504443</v>
      </c>
      <c r="L114" s="100">
        <f>+IF(AND(K114&gt;0,O114="Ejecución"),(K114/877802)*Tabla28[[#This Row],[% participación]],IF(AND(K114&gt;0,O114&lt;&gt;"Ejecución"),"-",""))</f>
        <v>3249.5989334724686</v>
      </c>
      <c r="M114" s="117" t="s">
        <v>1148</v>
      </c>
      <c r="N114" s="166">
        <v>1</v>
      </c>
      <c r="O114" s="155" t="s">
        <v>1150</v>
      </c>
      <c r="P114" s="78"/>
    </row>
    <row r="115" spans="1:16" s="6" customFormat="1" ht="24.75" customHeight="1" x14ac:dyDescent="0.25">
      <c r="A115" s="136">
        <v>2</v>
      </c>
      <c r="B115" s="154" t="s">
        <v>2665</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v>0.01</v>
      </c>
      <c r="G179" s="158">
        <f>IF(F179&gt;0,SUM(E179+F179),"")</f>
        <v>0.03</v>
      </c>
      <c r="H179" s="5"/>
      <c r="I179" s="214" t="s">
        <v>2671</v>
      </c>
      <c r="J179" s="214"/>
      <c r="K179" s="214"/>
      <c r="L179" s="214"/>
      <c r="M179" s="165"/>
      <c r="O179" s="8"/>
      <c r="Q179" s="19"/>
      <c r="R179" s="152" t="str">
        <f>IF(M179&gt;0,SUM(L179+M179),"")</f>
        <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111479375.45999999</v>
      </c>
      <c r="F185" s="92"/>
      <c r="G185" s="93"/>
      <c r="H185" s="88"/>
      <c r="I185" s="90" t="s">
        <v>2627</v>
      </c>
      <c r="J185" s="159">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42298</v>
      </c>
      <c r="D193" s="5"/>
      <c r="E193" s="119">
        <v>1023</v>
      </c>
      <c r="F193" s="5"/>
      <c r="G193" s="5"/>
      <c r="H193" s="140" t="s">
        <v>2738</v>
      </c>
      <c r="J193" s="5"/>
      <c r="K193" s="120">
        <v>40373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2742</v>
      </c>
      <c r="J211" s="27" t="s">
        <v>2622</v>
      </c>
      <c r="K211" s="141" t="s">
        <v>2742</v>
      </c>
      <c r="L211" s="21"/>
      <c r="M211" s="21"/>
      <c r="N211" s="21"/>
      <c r="O211" s="8"/>
    </row>
    <row r="212" spans="1:15" x14ac:dyDescent="0.25">
      <c r="A212" s="9"/>
      <c r="B212" s="27" t="s">
        <v>2619</v>
      </c>
      <c r="C212" s="140" t="s">
        <v>2738</v>
      </c>
      <c r="D212" s="21"/>
      <c r="G212" s="27" t="s">
        <v>2621</v>
      </c>
      <c r="H212" s="141" t="s">
        <v>2743</v>
      </c>
      <c r="J212" s="27" t="s">
        <v>2623</v>
      </c>
      <c r="K212" s="140"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2020-12-29T16:13:06Z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