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ANCO OFERENTES\"/>
    </mc:Choice>
  </mc:AlternateContent>
  <xr:revisionPtr revIDLastSave="0" documentId="13_ncr:1_{0639F655-1156-40B5-99CA-E5D550010F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<sst xmlns="http://schemas.openxmlformats.org/spreadsheetml/2006/main" count="3302" uniqueCount="2700">
  <si>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</si>
  <si>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</si>
  <si>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</si>
  <si>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</si>
  <si>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</si>
  <si>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</si>
  <si>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</si>
  <si>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</si>
  <si>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</si>
  <si>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</si>
  <si>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</si>
  <si>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</si>
  <si>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</si>
  <si>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</si>
  <si>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</si>
  <si>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</si>
  <si>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</si>
  <si>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</si>
  <si>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</si>
  <si>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</si>
  <si>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</si>
  <si>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</si>
  <si>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</si>
  <si>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</si>
  <si>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</si>
  <si>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</si>
  <si>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</si>
  <si>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</si>
  <si>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</si>
  <si>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</si>
  <si>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</si>
  <si>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</si>
  <si>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</si>
  <si>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</si>
  <si>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</si>
  <si>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</si>
  <si>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</si>
  <si>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</si>
  <si>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</si>
  <si>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</si>
  <si>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</si>
  <si>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</si>
  <si>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</si>
  <si>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</si>
  <si>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</si>
  <si>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</si>
  <si>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</si>
  <si>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</si>
  <si>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</si>
  <si>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</si>
  <si>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</si>
  <si>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</si>
  <si>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</si>
  <si>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</si>
  <si>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</si>
  <si>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</si>
  <si>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</si>
  <si>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</si>
  <si>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</si>
  <si>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</si>
  <si>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</si>
  <si>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</si>
  <si>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</si>
  <si>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</si>
  <si>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</si>
  <si>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</si>
  <si>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</si>
  <si>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</si>
  <si>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</si>
  <si>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</si>
  <si>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</si>
  <si>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</si>
  <si>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</si>
  <si>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</si>
  <si>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</si>
  <si>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</si>
  <si>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</si>
  <si>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</si>
  <si>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</si>
  <si>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</si>
  <si>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</si>
  <si>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</si>
  <si>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</si>
  <si>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</si>
  <si>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</si>
  <si>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</si>
  <si>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</si>
  <si>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</si>
  <si>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</si>
  <si>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</si>
  <si>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</si>
  <si>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</si>
  <si>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</si>
  <si>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</si>
  <si>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</si>
  <si>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</si>
  <si>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</si>
  <si>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</si>
  <si>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</si>
  <si>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</si>
  <si>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</si>
  <si>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</si>
  <si>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</si>
  <si>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</si>
  <si>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</si>
  <si>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</si>
  <si>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</si>
  <si>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</si>
  <si>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</si>
  <si>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</si>
  <si>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</si>
  <si>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</si>
  <si>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</si>
  <si>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</si>
  <si>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</si>
  <si>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</si>
  <si>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</si>
  <si>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</si>
  <si>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</si>
  <si>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</si>
  <si>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</si>
  <si>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</si>
  <si>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</si>
  <si>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</si>
  <si>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</si>
  <si>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</si>
  <si>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</si>
  <si>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</si>
  <si>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</si>
  <si>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</si>
  <si>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</si>
  <si>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</si>
  <si>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</si>
  <si>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</si>
  <si>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</si>
  <si>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</si>
  <si>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</si>
  <si>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</si>
  <si>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</si>
  <si>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</si>
  <si>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</si>
  <si>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</si>
  <si>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</si>
  <si>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</si>
  <si>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</si>
  <si>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</si>
  <si>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</si>
  <si>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</si>
  <si>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</si>
  <si>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</si>
  <si>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</si>
  <si>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</si>
  <si>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</si>
  <si>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</si>
  <si>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</si>
  <si>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</si>
  <si>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</si>
  <si>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</si>
  <si>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</si>
  <si>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</si>
  <si>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</si>
  <si>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</si>
  <si>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</si>
  <si>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</si>
  <si>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</si>
  <si>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</si>
  <si>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</si>
  <si>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</si>
  <si>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</si>
  <si>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</si>
  <si>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</si>
  <si>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</si>
  <si>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</si>
  <si>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</si>
  <si>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</si>
  <si>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</si>
  <si>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</si>
  <si>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</si>
  <si>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</si>
  <si>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</si>
  <si>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</si>
  <si>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</si>
  <si>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</si>
  <si>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</si>
  <si>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</si>
  <si>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</si>
  <si>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</si>
  <si>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</si>
  <si>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</si>
  <si>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</si>
  <si>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</si>
  <si>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</si>
  <si>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</si>
  <si>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</si>
  <si>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</si>
  <si>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</si>
  <si>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</si>
  <si>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</si>
  <si>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</si>
  <si>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</si>
  <si>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</si>
  <si>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</si>
  <si>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</si>
  <si>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</si>
  <si>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</si>
  <si>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</si>
  <si>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</si>
  <si>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</si>
  <si>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</si>
  <si>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</si>
  <si>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</si>
  <si>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</si>
  <si>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</si>
  <si>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</si>
  <si>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</si>
  <si>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</si>
  <si>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</si>
  <si>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</si>
  <si>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</si>
  <si>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</si>
  <si>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</si>
  <si>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</si>
  <si>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</si>
  <si>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</si>
  <si>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</si>
  <si>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</si>
  <si>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</si>
  <si>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</si>
  <si>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</si>
  <si>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</si>
  <si>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</si>
  <si>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</si>
  <si>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</si>
  <si>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</si>
  <si>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</si>
  <si>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</si>
  <si>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</si>
  <si>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</si>
  <si>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</si>
  <si>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</si>
  <si>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</si>
  <si>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</si>
  <si>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</si>
  <si>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</si>
  <si>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</si>
  <si>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</si>
  <si>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</si>
  <si>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</si>
  <si>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</si>
  <si>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</si>
  <si>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</si>
  <si>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</si>
  <si>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</si>
  <si>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</si>
  <si>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</si>
  <si>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</si>
  <si>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</si>
  <si>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</si>
  <si>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</si>
  <si>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</si>
  <si>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</si>
  <si>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</si>
  <si>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</si>
  <si>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</si>
  <si>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</si>
  <si>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</si>
  <si>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</si>
  <si>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</si>
  <si>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</si>
  <si>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</si>
  <si>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</si>
  <si>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</si>
  <si>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</si>
  <si>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</si>
  <si>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</si>
  <si>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</si>
  <si>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</si>
  <si>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</si>
  <si>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</si>
  <si>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</si>
  <si>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</si>
  <si>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</si>
  <si>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</si>
  <si>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</si>
  <si>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</si>
  <si>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</si>
  <si>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</si>
  <si>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</si>
  <si>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</si>
  <si>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</si>
  <si>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</si>
  <si>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</si>
  <si>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</si>
  <si>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</si>
  <si>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</si>
  <si>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</si>
  <si>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</si>
  <si>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</si>
  <si>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</si>
  <si>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</si>
  <si>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</si>
  <si>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</si>
  <si>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</si>
  <si>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</si>
  <si>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</si>
  <si>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</si>
  <si>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</si>
  <si>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</si>
  <si>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</si>
  <si>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</si>
  <si>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</si>
  <si>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</si>
  <si>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</si>
  <si>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</si>
  <si>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</si>
  <si>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</si>
  <si>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</si>
  <si>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</si>
  <si>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</si>
  <si>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</si>
  <si>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</si>
  <si>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</si>
  <si>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</si>
  <si>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</si>
  <si>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</si>
  <si>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</si>
  <si>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</si>
  <si>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</si>
  <si>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</si>
  <si>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</si>
  <si>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</si>
  <si>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</si>
  <si>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</si>
  <si>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</si>
  <si>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</si>
  <si>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</si>
  <si>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</si>
  <si>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</si>
  <si>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</si>
  <si>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</si>
  <si>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</si>
  <si>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</si>
  <si>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</si>
  <si>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</si>
  <si>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</si>
  <si>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</si>
  <si>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</si>
  <si>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</si>
  <si>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</si>
  <si>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</si>
  <si>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</si>
  <si>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</si>
  <si>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</si>
  <si>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</si>
  <si>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</si>
  <si>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</si>
  <si>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</si>
  <si>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</si>
  <si>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</si>
  <si>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</si>
  <si>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</si>
  <si>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</si>
  <si>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</si>
  <si>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</si>
  <si>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</si>
  <si>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</si>
  <si>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</si>
  <si>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</si>
  <si>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</si>
  <si>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</si>
  <si>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</si>
  <si>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</si>
  <si>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</si>
  <si>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</si>
  <si>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</si>
  <si>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</si>
  <si>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</si>
  <si>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</si>
  <si>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</si>
  <si>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</si>
  <si>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</si>
  <si>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</si>
  <si>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</si>
  <si>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</si>
  <si>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</si>
  <si>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</si>
  <si>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</si>
  <si>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</si>
  <si>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</si>
  <si>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</si>
  <si>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</si>
  <si>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</si>
  <si>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</si>
  <si>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</si>
  <si>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</si>
  <si>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</si>
  <si>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</si>
  <si>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</si>
  <si>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</si>
  <si>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</si>
  <si>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</si>
  <si>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</si>
  <si>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</si>
  <si>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</si>
  <si>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</si>
  <si>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</si>
  <si>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</si>
  <si>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</si>
  <si>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</si>
  <si>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</si>
  <si>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</si>
  <si>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</si>
  <si>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</si>
  <si>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</si>
  <si>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</si>
  <si>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</si>
  <si>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</si>
  <si>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</si>
  <si>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</si>
  <si>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</si>
  <si>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</si>
  <si>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</si>
  <si>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</si>
  <si>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</si>
  <si>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</si>
  <si>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</si>
  <si>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</si>
  <si>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</si>
  <si>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</si>
  <si>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</si>
  <si>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</si>
  <si>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</si>
  <si>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</si>
  <si>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</si>
  <si>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</si>
  <si>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</si>
  <si>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</si>
  <si>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</si>
  <si>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</si>
  <si>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</si>
  <si>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</si>
  <si>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</si>
  <si>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</si>
  <si>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</si>
  <si>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</si>
  <si>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</si>
  <si>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</si>
  <si>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</si>
  <si>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</si>
  <si>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</si>
  <si>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</si>
  <si>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</si>
  <si>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</si>
  <si>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</si>
  <si>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</si>
  <si>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</si>
  <si>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</si>
  <si>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</si>
  <si>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</si>
  <si>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</si>
  <si>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</si>
  <si>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</si>
  <si>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</si>
  <si>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</si>
  <si>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</si>
  <si>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</si>
  <si>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</si>
  <si>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</si>
  <si>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</si>
  <si>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</si>
  <si>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</si>
  <si>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</si>
  <si>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</si>
  <si>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</si>
  <si>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</si>
  <si>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</si>
  <si>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</si>
  <si>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</si>
  <si>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</si>
  <si>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</si>
  <si>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</si>
  <si>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</si>
  <si>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</si>
  <si>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</si>
  <si>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</si>
  <si>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</si>
  <si>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</si>
  <si>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</si>
  <si>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</si>
  <si>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</si>
  <si>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</si>
  <si>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</si>
  <si>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</si>
  <si>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</si>
  <si>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</si>
  <si>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</si>
  <si>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</si>
  <si>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</si>
  <si>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</si>
  <si>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</si>
  <si>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</si>
  <si>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</si>
  <si>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</si>
  <si>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</si>
  <si>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</si>
  <si>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</si>
  <si>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</si>
  <si>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</si>
  <si>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</si>
  <si>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</si>
  <si>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</si>
  <si>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</si>
  <si>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</si>
  <si>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</si>
  <si>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</si>
  <si>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</si>
  <si>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</si>
  <si>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</si>
  <si>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</si>
  <si>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</si>
  <si>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</si>
  <si>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</si>
  <si>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</si>
  <si>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</si>
  <si>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</si>
  <si>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</si>
  <si>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</si>
  <si>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</si>
  <si>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</si>
  <si>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</si>
  <si>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</si>
  <si>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</si>
  <si>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</si>
  <si>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</si>
  <si>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</si>
  <si>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</si>
  <si>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</si>
  <si>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</si>
  <si>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</si>
  <si>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</si>
  <si>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</si>
  <si>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</si>
  <si>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</si>
  <si>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</si>
  <si>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</si>
  <si>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</si>
  <si>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</si>
  <si>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</si>
  <si>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</si>
  <si>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</si>
  <si>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</si>
  <si>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</si>
  <si>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</si>
  <si>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</si>
  <si>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</si>
  <si>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</si>
  <si>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</si>
  <si>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</si>
  <si>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</si>
  <si>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</si>
  <si>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</si>
  <si>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</si>
  <si>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</si>
  <si>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</si>
  <si>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</si>
  <si>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</si>
  <si>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</si>
  <si>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</si>
  <si>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</si>
  <si>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</si>
  <si>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</si>
  <si>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</si>
  <si>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</si>
  <si>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</si>
  <si>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</si>
  <si>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</si>
  <si>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</si>
  <si>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</si>
  <si>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</si>
  <si>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</si>
  <si>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</si>
  <si>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</si>
  <si>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</si>
  <si>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</si>
  <si>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</si>
  <si>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</si>
  <si>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</si>
  <si>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</si>
  <si>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</si>
  <si>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</si>
  <si>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</si>
  <si>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</si>
  <si>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</si>
  <si>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</si>
  <si>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</si>
  <si>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</si>
  <si>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</si>
  <si>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</si>
  <si>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</si>
  <si>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</si>
  <si>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</si>
  <si>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</si>
  <si>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</si>
  <si>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</si>
  <si>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</si>
  <si>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</si>
  <si>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</si>
  <si>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</si>
  <si>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</si>
  <si>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</si>
  <si>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</si>
  <si>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</si>
  <si>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</si>
  <si>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</si>
  <si>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</si>
  <si>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</si>
  <si>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</si>
  <si>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</si>
  <si>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</si>
  <si>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</si>
  <si>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</si>
  <si>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</si>
  <si>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</si>
  <si>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</si>
  <si>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</si>
  <si>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</si>
  <si>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</si>
  <si>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</si>
  <si>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</si>
  <si>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</si>
  <si>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</si>
  <si>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</si>
  <si>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</si>
  <si>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</si>
  <si>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</si>
  <si>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</si>
  <si>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</si>
  <si>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</si>
  <si>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</si>
  <si>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</si>
  <si>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</si>
  <si>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</si>
  <si>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</si>
  <si>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</si>
  <si>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</si>
  <si>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</si>
  <si>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</si>
  <si>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</si>
  <si>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</si>
  <si>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</si>
  <si>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</si>
  <si>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</si>
  <si>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</si>
  <si>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</si>
  <si>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</si>
  <si>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</si>
  <si>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</si>
  <si>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</si>
  <si>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</si>
  <si>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</si>
  <si>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</si>
  <si>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</si>
  <si>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</si>
  <si>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</si>
  <si>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</si>
  <si>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</si>
  <si>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</si>
  <si>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</si>
  <si>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</si>
  <si>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</si>
  <si>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</si>
  <si>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</si>
  <si>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</si>
  <si>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</si>
  <si>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</si>
  <si>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</si>
  <si>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</si>
  <si>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</si>
  <si>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</si>
  <si>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</si>
  <si>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</si>
  <si>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</si>
  <si>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</si>
  <si>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</si>
  <si>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</si>
  <si>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</si>
  <si>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</si>
  <si>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</si>
  <si>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</si>
  <si>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</si>
  <si>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</si>
  <si>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</si>
  <si>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</si>
  <si>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</si>
  <si>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</si>
  <si>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</si>
  <si>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</si>
  <si>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</si>
  <si>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</si>
  <si>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</si>
  <si>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</si>
  <si>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</si>
  <si>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</si>
  <si>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</si>
  <si>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</si>
  <si>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</si>
  <si>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</si>
  <si>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</si>
  <si>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</si>
  <si>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</si>
  <si>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</si>
  <si>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</si>
  <si>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</si>
  <si>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</si>
  <si>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</si>
  <si>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</si>
  <si>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</si>
  <si>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</si>
  <si>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</si>
  <si>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</si>
  <si>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</si>
  <si>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</si>
  <si>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</si>
  <si>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</si>
  <si>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</si>
  <si>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</si>
  <si>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</si>
  <si>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</si>
  <si>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</si>
  <si>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</si>
  <si>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</si>
  <si>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</si>
  <si>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</si>
  <si>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</si>
  <si>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</si>
  <si>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</si>
  <si>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</si>
  <si>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</si>
  <si>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</si>
  <si>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</si>
  <si>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</si>
  <si>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</si>
  <si>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</si>
  <si>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</si>
  <si>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</si>
  <si>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</si>
  <si>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</si>
  <si>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</si>
  <si>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</si>
  <si>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</si>
  <si>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</si>
  <si>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</si>
  <si>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</si>
  <si>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</si>
  <si>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</si>
  <si>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</si>
  <si>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</si>
  <si>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</si>
  <si>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</si>
  <si>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</si>
  <si>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</si>
  <si>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</si>
  <si>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</si>
  <si>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</si>
  <si>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</si>
  <si>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</si>
  <si>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</si>
  <si>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</si>
  <si>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</si>
  <si>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</si>
  <si>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</si>
  <si>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</si>
  <si>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</si>
  <si>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</si>
  <si>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</si>
  <si>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</si>
  <si>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</si>
  <si>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</si>
  <si>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</si>
  <si>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</si>
  <si>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</si>
  <si>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</si>
  <si>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</si>
  <si>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</si>
  <si>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</si>
  <si>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</si>
  <si>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</si>
  <si>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</si>
  <si>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</si>
  <si>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</si>
  <si>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</si>
  <si>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</si>
  <si>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</si>
  <si>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</si>
  <si>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</si>
  <si>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</si>
  <si>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</si>
  <si>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</si>
  <si>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</si>
  <si>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</si>
  <si>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</si>
  <si>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</si>
  <si>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</si>
  <si>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</si>
  <si>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</si>
  <si>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</si>
  <si>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</si>
  <si>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</si>
  <si>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</si>
  <si>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</si>
  <si>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</si>
  <si>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</si>
  <si>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</si>
  <si>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</si>
  <si>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</si>
  <si>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</si>
  <si>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</si>
  <si>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</si>
  <si>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</si>
  <si>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</si>
  <si>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</si>
  <si>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</si>
  <si>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</si>
  <si>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</si>
  <si>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</si>
  <si>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</si>
  <si>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</si>
  <si>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</si>
  <si>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</si>
  <si>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</si>
  <si>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</si>
  <si>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</si>
  <si>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</si>
  <si>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</si>
  <si>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</si>
  <si>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</si>
  <si>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</si>
  <si>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</si>
  <si>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</si>
  <si>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</si>
  <si>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</si>
  <si>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</si>
  <si>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</si>
  <si>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</si>
  <si>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</si>
  <si>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</si>
  <si>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</si>
  <si>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</si>
  <si>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</si>
  <si>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</si>
  <si>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</si>
  <si>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</si>
  <si>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</si>
  <si>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</si>
  <si>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</si>
  <si>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</si>
  <si>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</si>
  <si>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</si>
  <si>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</si>
  <si>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</si>
  <si>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</si>
  <si>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</si>
  <si>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</si>
  <si>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</si>
  <si>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</si>
  <si>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</si>
  <si>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</si>
  <si>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</si>
  <si>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</si>
  <si>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</si>
  <si>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</si>
  <si>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</si>
  <si>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</si>
  <si>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</si>
  <si>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</si>
  <si>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</si>
  <si>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</si>
  <si>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</si>
  <si>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</si>
  <si>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</si>
  <si>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</si>
  <si>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</si>
  <si>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</si>
  <si>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</si>
  <si>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</si>
  <si>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</si>
  <si>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</si>
  <si>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</si>
  <si>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</si>
  <si>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</si>
  <si>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</si>
  <si>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</si>
  <si>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</si>
  <si>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</si>
  <si>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</si>
  <si>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</si>
  <si>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</si>
  <si>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</si>
  <si>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</si>
  <si>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</si>
  <si>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</si>
  <si>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</si>
  <si>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</si>
  <si>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</si>
  <si>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</si>
  <si>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</si>
  <si>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</si>
  <si>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</si>
  <si>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</si>
  <si>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</si>
  <si>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</si>
  <si>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</si>
  <si>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</si>
  <si>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</si>
  <si>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</si>
  <si>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</si>
  <si>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</si>
  <si>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</si>
  <si>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</si>
  <si>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</si>
  <si>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</si>
  <si>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</si>
  <si>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</si>
  <si>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</si>
  <si>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</si>
  <si>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</si>
  <si>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</si>
  <si>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</si>
  <si>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</si>
  <si>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</si>
  <si>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</si>
  <si>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</si>
  <si>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</si>
  <si>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</si>
  <si>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</si>
  <si>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</si>
  <si>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</si>
  <si>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</si>
  <si>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</si>
  <si>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</si>
  <si>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</si>
  <si>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</si>
  <si>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</si>
  <si>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</si>
  <si>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</si>
  <si>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</si>
  <si>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</si>
  <si>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</si>
  <si>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</si>
  <si>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</si>
  <si>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</si>
  <si>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</si>
  <si>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</si>
  <si>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</si>
  <si>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</si>
  <si>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</si>
  <si>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</si>
  <si>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</si>
  <si>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</si>
  <si>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</si>
  <si>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</si>
  <si>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</si>
  <si>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</si>
  <si>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</si>
  <si>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</si>
  <si>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</si>
  <si>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</si>
  <si>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</si>
  <si>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</si>
  <si>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</si>
  <si>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</si>
  <si>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</si>
  <si>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</si>
  <si>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</si>
  <si>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</si>
  <si>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</si>
  <si>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</si>
  <si>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</si>
  <si>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</si>
  <si>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</si>
  <si>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</si>
  <si>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</si>
  <si>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</si>
  <si>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</si>
  <si>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</si>
  <si>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</si>
  <si>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</si>
  <si>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</si>
  <si>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</si>
  <si>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</si>
  <si>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</si>
  <si>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</si>
  <si>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</si>
  <si>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</si>
  <si>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</si>
  <si>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</si>
  <si>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</si>
  <si>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</si>
  <si>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</si>
  <si>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</si>
  <si>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</si>
  <si>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</si>
  <si>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</si>
  <si>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</si>
  <si>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</si>
  <si>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</si>
  <si>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</si>
  <si>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</si>
  <si>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</si>
  <si>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</si>
  <si>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</si>
  <si>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</si>
  <si>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</si>
  <si>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</si>
  <si>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</si>
  <si>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</si>
  <si>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</si>
  <si>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</si>
  <si>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</si>
  <si>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</si>
  <si>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</si>
  <si>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</si>
  <si>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</si>
  <si>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</si>
  <si>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</si>
  <si>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</si>
  <si>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</si>
  <si>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</si>
  <si>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</si>
  <si>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</si>
  <si>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</si>
  <si>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</si>
  <si>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</si>
  <si>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</si>
  <si>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</si>
  <si>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</si>
  <si>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</si>
  <si>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</si>
  <si>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</si>
  <si>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</si>
  <si>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</si>
  <si>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</si>
  <si>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</si>
  <si>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</si>
  <si>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</si>
  <si>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</si>
  <si>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</si>
  <si>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</si>
  <si>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</si>
  <si>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</si>
  <si>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</si>
  <si>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</si>
  <si>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</si>
  <si>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</si>
  <si>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</si>
  <si>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</si>
  <si>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</si>
  <si>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</si>
  <si>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</si>
  <si>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</si>
  <si>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</si>
  <si>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</si>
  <si>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</si>
  <si>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</si>
  <si>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</si>
  <si>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</si>
  <si>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</si>
  <si>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</si>
  <si>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</si>
  <si>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</si>
  <si>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</si>
  <si>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</si>
  <si>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</si>
  <si>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</si>
  <si>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</si>
  <si>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</si>
  <si>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</si>
  <si>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</si>
  <si>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</si>
  <si>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</si>
  <si>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</si>
  <si>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</si>
  <si>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</si>
  <si>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</si>
  <si>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</si>
  <si>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</si>
  <si>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</si>
  <si>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</si>
  <si>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</si>
  <si>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</si>
  <si>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</si>
  <si>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</si>
  <si>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</si>
  <si>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</si>
  <si>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</si>
  <si>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</si>
  <si>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</si>
  <si>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</si>
  <si>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</si>
  <si>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</si>
  <si>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</si>
  <si>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</si>
  <si>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</si>
  <si>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</si>
  <si>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</si>
  <si>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</si>
  <si>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</si>
  <si>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</si>
  <si>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</si>
  <si>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</si>
  <si>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</si>
  <si>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</si>
  <si>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</si>
  <si>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</si>
  <si>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</si>
  <si>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</si>
  <si>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</si>
  <si>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</si>
  <si>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</si>
  <si>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</si>
  <si>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</si>
  <si>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</si>
  <si>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</si>
  <si>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</si>
  <si>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</si>
  <si>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</si>
  <si>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</si>
  <si>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</si>
  <si>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</si>
  <si>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</si>
  <si>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</si>
  <si>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</si>
  <si>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</si>
  <si>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</si>
  <si>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</si>
  <si>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</si>
  <si>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</si>
  <si>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</si>
  <si>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</si>
  <si>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</si>
  <si>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</si>
  <si>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</si>
  <si>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</si>
  <si>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</si>
  <si>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</si>
  <si>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</si>
  <si>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</si>
  <si>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</si>
  <si>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</si>
  <si>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</si>
  <si>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</si>
  <si>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</si>
  <si>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</si>
  <si>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</si>
  <si>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</si>
  <si>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</si>
  <si>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</si>
  <si>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</si>
  <si>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</si>
  <si>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</si>
  <si>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</si>
  <si>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</si>
  <si>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</si>
  <si>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</si>
  <si>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</si>
  <si>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</si>
  <si>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</si>
  <si>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</si>
  <si>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</si>
  <si>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</si>
  <si>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</si>
  <si>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</si>
  <si>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</si>
  <si>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</si>
  <si>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</si>
  <si>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</si>
  <si>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</si>
  <si>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</si>
  <si>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</si>
  <si>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</si>
  <si>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</si>
  <si>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</si>
  <si>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</si>
  <si>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</si>
  <si>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</si>
  <si>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</si>
  <si>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</si>
  <si>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</si>
  <si>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</si>
  <si>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</si>
  <si>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</si>
  <si>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</si>
  <si>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</si>
  <si>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</si>
  <si>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</si>
  <si>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</si>
  <si>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</si>
  <si>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</si>
  <si>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</si>
  <si>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</si>
  <si>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</si>
  <si>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</si>
  <si>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</si>
  <si>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</si>
  <si>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</si>
  <si>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</si>
  <si>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</si>
  <si>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</si>
  <si>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</si>
  <si>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</si>
  <si>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</si>
  <si>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</si>
  <si>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</si>
  <si>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</si>
  <si>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</si>
  <si>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</si>
  <si>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</si>
  <si>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</si>
  <si>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</si>
  <si>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</si>
  <si>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</si>
  <si>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</si>
  <si>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</si>
  <si>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</si>
  <si>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</si>
  <si>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</si>
  <si>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</si>
  <si>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</si>
  <si>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</si>
  <si>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</si>
  <si>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</si>
  <si>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</si>
  <si>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</si>
  <si>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</si>
  <si>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</si>
  <si>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</si>
  <si>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</si>
  <si>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</si>
  <si>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</si>
  <si>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</si>
  <si>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</si>
  <si>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</si>
  <si>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</si>
  <si>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</si>
  <si>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</si>
  <si>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</si>
  <si>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</si>
  <si>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</si>
  <si>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</si>
  <si>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</si>
  <si>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</si>
  <si>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</si>
  <si>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</si>
  <si>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</si>
  <si>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</si>
  <si>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</si>
  <si>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</si>
  <si>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</si>
  <si>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</si>
  <si>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</si>
  <si>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</si>
  <si>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</si>
  <si>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</si>
  <si>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</si>
  <si>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</si>
  <si>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</si>
  <si>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</si>
  <si>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</si>
  <si>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</si>
  <si>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</si>
  <si>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</si>
  <si>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</si>
  <si>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</si>
  <si>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</si>
  <si>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</si>
  <si>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</si>
  <si>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</si>
  <si>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</si>
  <si>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</si>
  <si>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</si>
  <si>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</si>
  <si>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</si>
  <si>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</si>
  <si>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</si>
  <si>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</si>
  <si>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</si>
  <si>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</si>
  <si>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</si>
  <si>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</si>
  <si>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</si>
  <si>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</si>
  <si>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</si>
  <si>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</si>
  <si>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</si>
  <si>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</si>
  <si>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</si>
  <si>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</si>
  <si>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</si>
  <si>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</si>
  <si>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</si>
  <si>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</si>
  <si>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</si>
  <si>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</si>
  <si>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</si>
  <si>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</si>
  <si>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</si>
  <si>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</si>
  <si>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</si>
  <si>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</si>
  <si>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</si>
  <si>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</si>
  <si>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</si>
  <si>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</si>
  <si>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</si>
  <si>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</si>
  <si>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</si>
  <si>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</si>
  <si>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</si>
  <si>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</si>
  <si>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</si>
  <si>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</si>
  <si>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</si>
  <si>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</si>
  <si>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</si>
  <si>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</si>
  <si>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</si>
  <si>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</si>
  <si>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</si>
  <si>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</si>
  <si>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</si>
  <si>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</si>
  <si>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</si>
  <si>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</si>
  <si>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</si>
  <si>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</si>
  <si>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</si>
  <si>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</si>
  <si>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</si>
  <si>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</si>
  <si>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</si>
  <si>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</si>
  <si>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</si>
  <si>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</si>
  <si>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</si>
  <si>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</si>
  <si>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</si>
  <si>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</si>
  <si>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</si>
  <si>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</si>
  <si>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</si>
  <si>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</si>
  <si>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</si>
  <si>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</si>
  <si>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</si>
  <si>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</si>
  <si>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</si>
  <si>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</si>
  <si>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</si>
  <si>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</si>
  <si>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</si>
  <si>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</si>
  <si>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</si>
  <si>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</si>
  <si>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</si>
  <si>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</si>
  <si>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</si>
  <si>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</si>
  <si>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</si>
  <si>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</si>
  <si>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</si>
  <si>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</si>
  <si>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</si>
  <si>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</si>
  <si>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</si>
  <si>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</si>
  <si>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</si>
  <si>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</si>
  <si>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</si>
  <si>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</si>
  <si>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</si>
  <si>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</si>
  <si>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</si>
  <si>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</si>
  <si>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</si>
  <si>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</si>
  <si>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</si>
  <si>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</si>
  <si>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</si>
  <si>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</si>
  <si>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</si>
  <si>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</si>
  <si>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</si>
  <si>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</si>
  <si>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</si>
  <si>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</si>
  <si>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</si>
  <si>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</si>
  <si>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</si>
  <si>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</si>
  <si>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</si>
  <si>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</si>
  <si>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</si>
  <si>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</si>
  <si>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</si>
  <si>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</si>
  <si>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</si>
  <si>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</si>
  <si>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</si>
  <si>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</si>
  <si>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</si>
  <si>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</si>
  <si>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</si>
  <si>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</si>
  <si>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</si>
  <si>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</si>
  <si>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</si>
  <si>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</si>
  <si>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</si>
  <si>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</si>
  <si>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</si>
  <si>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</si>
  <si>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</si>
  <si>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</si>
  <si>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</si>
  <si>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</si>
  <si>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</si>
  <si>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</si>
  <si>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</si>
  <si>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</si>
  <si>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</si>
  <si>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</si>
  <si>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</si>
  <si>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</si>
  <si>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</si>
  <si>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</si>
  <si>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</si>
  <si>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</si>
  <si>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</si>
  <si>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</si>
  <si>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</si>
  <si>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</si>
  <si>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</si>
  <si>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</si>
  <si>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</si>
  <si>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</si>
  <si>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</si>
  <si>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</si>
  <si>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</si>
  <si>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</si>
  <si>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</si>
  <si>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</si>
  <si>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</si>
  <si>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</si>
  <si>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</si>
  <si>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</si>
  <si>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</si>
  <si>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</si>
  <si>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</si>
  <si>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</si>
  <si>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</si>
  <si>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</si>
  <si>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</si>
  <si>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</si>
  <si>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</si>
  <si>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</si>
  <si>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</si>
  <si>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</si>
  <si>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</si>
  <si>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</si>
  <si>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</si>
  <si>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</si>
  <si>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</si>
  <si>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</si>
  <si>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</si>
  <si>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</si>
  <si>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</si>
  <si>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</si>
  <si>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</si>
  <si>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</si>
  <si>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</si>
  <si>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</si>
  <si>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</si>
  <si>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</si>
  <si>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</si>
  <si>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</si>
  <si>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</si>
  <si>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</si>
  <si>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</si>
  <si>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</si>
  <si>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</si>
  <si>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</si>
  <si>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</si>
  <si>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</si>
  <si>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</si>
  <si>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</si>
  <si>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</si>
  <si>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</si>
  <si>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</si>
  <si>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</si>
  <si>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</si>
  <si>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</si>
  <si>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</si>
  <si>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</si>
  <si>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</si>
  <si>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</si>
  <si>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</si>
  <si>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</si>
  <si>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</si>
  <si>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</si>
  <si>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</si>
  <si>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</si>
  <si>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</si>
  <si>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</si>
  <si>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</si>
  <si>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</si>
  <si>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</si>
  <si>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</si>
  <si>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</si>
  <si>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</si>
  <si>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</si>
  <si>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</si>
  <si>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</si>
  <si>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</si>
  <si>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</si>
  <si>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</si>
  <si>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</si>
  <si>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</si>
  <si>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</si>
  <si>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</si>
  <si>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</si>
  <si>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</si>
  <si>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</si>
  <si>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</si>
  <si>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</si>
  <si>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</si>
  <si>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</si>
  <si>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</si>
  <si>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</si>
  <si>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</si>
  <si>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</si>
  <si>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</si>
  <si>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</si>
  <si>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</si>
  <si>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</si>
  <si>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</si>
  <si>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</si>
  <si>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</si>
  <si>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</si>
  <si>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</si>
  <si>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</si>
  <si>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</si>
  <si>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</si>
  <si>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</si>
  <si>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</si>
  <si>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</si>
  <si>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</si>
  <si>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</si>
  <si>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</si>
  <si>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</si>
  <si>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</si>
  <si>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</si>
  <si>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</si>
  <si>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</si>
  <si>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</si>
  <si>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</si>
  <si>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</si>
  <si>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</si>
  <si>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</si>
  <si>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</si>
  <si>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</si>
  <si>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</si>
  <si>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</si>
  <si>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</si>
  <si>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</si>
  <si>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</si>
  <si>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</si>
  <si>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</si>
  <si>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</si>
  <si>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</si>
  <si>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</si>
  <si>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</si>
  <si>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</si>
  <si>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</si>
  <si>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</si>
  <si>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</si>
  <si>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</si>
  <si>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</si>
  <si>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</si>
  <si>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</si>
  <si>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</si>
  <si>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</si>
  <si>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</si>
  <si>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</si>
  <si>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</si>
  <si>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</si>
  <si>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</si>
  <si>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</si>
  <si>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</si>
  <si>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</si>
  <si>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</si>
  <si>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</si>
  <si>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</si>
  <si>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</si>
  <si>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</si>
  <si>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</si>
  <si>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</si>
  <si>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</si>
  <si>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</si>
  <si>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</si>
  <si>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</si>
  <si>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</si>
  <si>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</si>
  <si>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</si>
  <si>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</si>
  <si>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</si>
  <si>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</si>
  <si>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</si>
  <si>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</si>
  <si>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</si>
  <si>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</si>
  <si>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</si>
  <si>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</si>
  <si>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</si>
  <si>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</si>
  <si>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</si>
  <si>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</si>
  <si>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</si>
  <si>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</si>
  <si>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</si>
  <si>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</si>
  <si>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</si>
  <si>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</si>
  <si>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</si>
  <si>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</si>
  <si>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</si>
  <si>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</si>
  <si>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</si>
  <si>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</si>
  <si>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</si>
  <si>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</si>
  <si>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</si>
  <si>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</si>
  <si>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</si>
  <si>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</si>
  <si>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</si>
  <si>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</si>
  <si>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</si>
  <si>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</si>
  <si>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</si>
  <si>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</si>
  <si>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</si>
  <si>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</si>
  <si>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</si>
  <si>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</si>
  <si>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</si>
  <si>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</si>
  <si>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</si>
  <si>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</si>
  <si>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</si>
  <si>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</si>
  <si>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</si>
  <si>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</si>
  <si>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</si>
  <si>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</si>
  <si>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</si>
  <si>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</si>
  <si>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</si>
  <si>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</si>
  <si>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</si>
  <si>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</si>
  <si>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</si>
  <si>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</si>
  <si>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</si>
  <si>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</si>
  <si>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</si>
  <si>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</si>
  <si>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</si>
  <si>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</si>
  <si>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</si>
  <si>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</si>
  <si>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</si>
  <si>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</si>
  <si>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</si>
  <si>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</si>
  <si>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</si>
  <si>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</si>
  <si>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</si>
  <si>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</si>
  <si>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</si>
  <si>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</si>
  <si>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</si>
  <si>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</si>
  <si>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</si>
  <si>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</si>
  <si>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</si>
  <si>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</si>
  <si>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</si>
  <si>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</si>
  <si>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</si>
  <si>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</si>
  <si>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</si>
  <si>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</si>
  <si>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</si>
  <si>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</si>
  <si>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</si>
  <si>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</si>
  <si>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</si>
  <si>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</si>
  <si>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</si>
  <si>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</si>
  <si>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</si>
  <si>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</si>
  <si>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</si>
  <si>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</si>
  <si>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</si>
  <si>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</si>
  <si>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</si>
  <si>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</si>
  <si>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</si>
  <si>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</si>
  <si>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</si>
  <si>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</si>
  <si>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</si>
  <si>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</si>
  <si>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</si>
  <si>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</si>
  <si>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</si>
  <si>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</si>
  <si>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</si>
  <si>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</si>
  <si>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</si>
  <si>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</si>
  <si>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</si>
  <si>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</si>
  <si>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</si>
  <si>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</si>
  <si>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</si>
  <si>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</si>
  <si>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</si>
  <si>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</si>
  <si>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</si>
  <si>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</si>
  <si>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</si>
  <si>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</si>
  <si>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</si>
  <si>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</si>
  <si>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</si>
  <si>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</si>
  <si>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</si>
  <si>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</si>
  <si>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</si>
  <si>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</si>
  <si>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</si>
  <si>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</si>
  <si>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</si>
  <si>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</si>
  <si>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</si>
  <si>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</si>
  <si>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</si>
  <si>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</si>
  <si>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</si>
  <si>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</si>
  <si>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</si>
  <si>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</si>
  <si>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</si>
  <si>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</si>
  <si>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</si>
  <si>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</si>
  <si>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</si>
  <si>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</si>
  <si>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</si>
  <si>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</si>
  <si>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</si>
  <si>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</si>
  <si>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</si>
  <si>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</si>
  <si>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</si>
  <si>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</si>
  <si>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</si>
  <si>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</si>
  <si>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</si>
  <si>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</si>
  <si>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</si>
  <si>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</si>
  <si>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</si>
  <si>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</si>
  <si>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</si>
  <si>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</si>
  <si>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</si>
  <si>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</si>
  <si>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</si>
  <si>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</si>
  <si>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</si>
  <si>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</si>
  <si>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</si>
  <si>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</si>
  <si>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</si>
  <si>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</si>
  <si>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</si>
  <si>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</si>
  <si>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</si>
  <si>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</si>
  <si>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</si>
  <si>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</si>
  <si>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</si>
  <si>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</si>
  <si>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</si>
  <si>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</si>
  <si>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</si>
  <si>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</si>
  <si>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</si>
  <si>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</si>
  <si>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</si>
  <si>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</si>
  <si>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</si>
  <si>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</si>
  <si>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</si>
  <si>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</si>
  <si>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</si>
  <si>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</si>
  <si>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</si>
  <si>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</si>
  <si>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</si>
  <si>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</si>
  <si>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</si>
  <si>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</si>
  <si>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</si>
  <si>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</si>
  <si>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</si>
  <si>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</si>
  <si>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</si>
  <si>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</si>
  <si>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</si>
  <si>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</si>
  <si>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</si>
  <si>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</si>
  <si>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</si>
  <si>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</si>
  <si>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</si>
  <si>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</si>
  <si>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</si>
  <si>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</si>
  <si>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</si>
  <si>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</si>
  <si>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</si>
  <si>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</si>
  <si>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</si>
  <si>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</si>
  <si>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</si>
  <si>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</si>
  <si>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</si>
  <si>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</si>
  <si>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</si>
  <si>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</si>
  <si>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</si>
  <si>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</si>
  <si>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</si>
  <si>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</si>
  <si>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</si>
  <si>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</si>
  <si>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</si>
  <si>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</si>
  <si>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</si>
  <si>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</si>
  <si>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</si>
  <si>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</si>
  <si>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</si>
  <si>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</si>
  <si>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</si>
  <si>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</si>
  <si>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</si>
  <si>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</si>
  <si>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</si>
  <si>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</si>
  <si>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</si>
  <si>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</si>
  <si>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</si>
  <si>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</si>
  <si>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</si>
  <si>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</si>
  <si>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</si>
  <si>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</si>
  <si>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</si>
  <si>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</si>
  <si>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</si>
  <si>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</si>
  <si>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</si>
  <si>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</si>
  <si>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</si>
  <si>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</si>
  <si>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</si>
  <si>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</si>
  <si>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</si>
  <si>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</si>
  <si>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</si>
  <si>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</si>
  <si>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</si>
  <si>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</si>
  <si>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</si>
  <si>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</si>
  <si>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</si>
  <si>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</si>
  <si>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</si>
  <si>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</si>
  <si>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</si>
  <si>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</si>
  <si>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</si>
  <si>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</si>
  <si>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</si>
  <si>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</si>
  <si>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</si>
  <si>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</si>
  <si>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</si>
  <si>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</si>
  <si>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</si>
  <si>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</si>
  <si>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</si>
  <si>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</si>
  <si>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</si>
  <si>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</si>
  <si>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</si>
  <si>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</si>
  <si>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</si>
  <si>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</si>
  <si>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</si>
  <si>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</si>
  <si>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</si>
  <si>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</si>
  <si>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</si>
  <si>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</si>
  <si>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</si>
  <si>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</si>
  <si>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</si>
  <si>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</si>
  <si>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</si>
  <si>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</si>
  <si>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</si>
  <si>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</si>
  <si>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</si>
  <si>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</si>
  <si>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</si>
  <si>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</si>
  <si>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</si>
  <si>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</si>
  <si>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</si>
  <si>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</si>
  <si>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</si>
  <si>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</si>
  <si>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</si>
  <si>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</si>
  <si>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</si>
  <si>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</si>
  <si>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</si>
  <si>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</si>
  <si>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</si>
  <si>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</si>
  <si>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</si>
  <si>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</si>
  <si>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</si>
  <si>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</si>
  <si>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</si>
  <si>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</si>
  <si>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</si>
  <si>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</si>
  <si>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</si>
  <si>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</si>
  <si>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</si>
  <si>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</si>
  <si>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</si>
  <si>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</si>
  <si>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</si>
  <si>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</si>
  <si>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</si>
  <si>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</si>
  <si>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</si>
  <si>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</si>
  <si>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</si>
  <si>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</si>
  <si>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</si>
  <si>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</si>
  <si>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</si>
  <si>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</si>
  <si>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</si>
  <si>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</si>
  <si>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</si>
  <si>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</si>
  <si>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</si>
  <si>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</si>
  <si>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</si>
  <si>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</si>
  <si>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</si>
  <si>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</si>
  <si>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</si>
  <si>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</si>
  <si>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</si>
  <si>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</si>
  <si>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</si>
  <si>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</si>
  <si>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</si>
  <si>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</si>
  <si>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</si>
  <si>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</si>
  <si>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</si>
  <si>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</si>
  <si>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</si>
  <si>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</si>
  <si>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</si>
  <si>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</si>
  <si>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</si>
  <si>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</si>
  <si>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</si>
  <si>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</si>
  <si>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</si>
  <si>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</si>
  <si>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</si>
  <si>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</si>
  <si>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</si>
  <si>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</si>
  <si>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</si>
  <si>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</si>
  <si>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</si>
  <si>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</si>
  <si>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</si>
  <si>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</si>
  <si>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</si>
  <si>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</si>
  <si>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</si>
  <si>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</si>
  <si>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</si>
  <si>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</si>
  <si>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</si>
  <si>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</si>
  <si>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</si>
  <si>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</si>
  <si>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</si>
  <si>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</si>
  <si>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</si>
  <si>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</si>
  <si>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</si>
  <si>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</si>
  <si>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</si>
  <si>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</si>
  <si>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</si>
  <si>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</si>
  <si>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</si>
  <si>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</si>
  <si>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</si>
  <si>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</si>
  <si>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</si>
  <si>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</si>
  <si>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</si>
  <si>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</si>
  <si>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</si>
  <si>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</si>
  <si>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</si>
  <si>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</si>
  <si>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</si>
  <si>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</si>
  <si>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</si>
  <si>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</si>
  <si>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</si>
  <si>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</si>
  <si>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</si>
  <si>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</si>
  <si>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</si>
  <si>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</si>
  <si>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</si>
  <si>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</si>
  <si>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</si>
  <si>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</si>
  <si>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</si>
  <si>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</si>
  <si>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</si>
  <si>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</si>
  <si>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</si>
  <si>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</si>
  <si>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</si>
  <si>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</si>
  <si>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</si>
  <si>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</si>
  <si>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</si>
  <si>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</si>
  <si>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</si>
  <si>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</si>
  <si>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</si>
  <si>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</si>
  <si>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</si>
  <si>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</si>
  <si>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</si>
  <si>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</si>
  <si>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</si>
  <si>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</si>
  <si>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</si>
  <si>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</si>
  <si>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</si>
  <si>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</si>
  <si>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</si>
  <si>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</si>
  <si>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</si>
  <si>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</si>
  <si>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</si>
  <si>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</si>
  <si>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</si>
  <si>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</si>
  <si>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</si>
  <si>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</si>
  <si>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</si>
  <si>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</si>
  <si>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</si>
  <si>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</si>
  <si>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</si>
  <si>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</si>
  <si>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</si>
  <si>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</si>
  <si>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</si>
  <si>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</si>
  <si>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</si>
  <si>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</si>
  <si>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</si>
  <si>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</si>
  <si>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</si>
  <si>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</si>
  <si>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</si>
  <si>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</si>
  <si>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</si>
  <si>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</si>
  <si>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</si>
  <si>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</si>
  <si>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</si>
  <si>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</si>
  <si>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</si>
  <si>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</si>
  <si>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</si>
  <si>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</si>
  <si>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</si>
  <si>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</si>
  <si>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</si>
  <si>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</si>
  <si>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</si>
  <si>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</si>
  <si>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</si>
  <si>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</si>
  <si>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</si>
  <si>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</si>
  <si>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</si>
  <si>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</si>
  <si>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</si>
  <si>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</si>
  <si>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</si>
  <si>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</si>
  <si>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</si>
  <si>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</si>
  <si>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</si>
  <si>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</si>
  <si>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</si>
  <si>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</si>
  <si>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</si>
  <si>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</si>
  <si>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</si>
  <si>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</si>
  <si>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</si>
  <si>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</si>
  <si>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</si>
  <si>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</si>
  <si>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</si>
  <si>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</si>
  <si>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</si>
  <si>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</si>
  <si>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</si>
  <si>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</si>
  <si>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</si>
  <si>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</si>
  <si>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</si>
  <si>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</si>
  <si>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</si>
  <si>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</si>
  <si>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</si>
  <si>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</si>
  <si>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</si>
  <si>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</si>
  <si>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</si>
  <si>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</si>
  <si>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</si>
  <si>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</si>
  <si>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</si>
  <si>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</si>
  <si>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</si>
  <si>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</si>
  <si>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</si>
  <si>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</si>
  <si>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</si>
  <si>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</si>
  <si>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</si>
  <si>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</si>
  <si>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</si>
  <si>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</si>
  <si>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</si>
  <si>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</si>
  <si>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</si>
  <si>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</si>
  <si>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</si>
  <si>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</si>
  <si>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</si>
  <si>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</si>
  <si>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</si>
  <si>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</si>
  <si>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</si>
  <si>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</si>
  <si>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</si>
  <si>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</si>
  <si>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</si>
  <si>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</si>
  <si>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</si>
  <si>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</si>
  <si>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</si>
  <si>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</si>
  <si>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</si>
  <si>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</si>
  <si>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</si>
  <si>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</si>
  <si>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</si>
  <si>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</si>
  <si>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</si>
  <si>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</si>
  <si>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</si>
  <si>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</si>
  <si>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</si>
  <si>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</si>
  <si>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</si>
  <si>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</si>
  <si>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</si>
  <si>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</si>
  <si>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</si>
  <si>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</si>
  <si>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</si>
  <si>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</si>
  <si>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</si>
  <si>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</si>
  <si>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</si>
  <si>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</si>
  <si>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</si>
  <si>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</si>
  <si>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</si>
  <si>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</si>
  <si>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</si>
  <si>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</si>
  <si>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</si>
  <si>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</si>
  <si>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</si>
  <si>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</si>
  <si>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</si>
  <si>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</si>
  <si>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</si>
  <si>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</si>
  <si>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</si>
  <si>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</si>
  <si>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</si>
  <si>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</si>
  <si>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</si>
  <si>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</si>
  <si>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</si>
  <si>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</si>
  <si>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</si>
  <si>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</si>
  <si>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</si>
  <si>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</si>
  <si>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</si>
  <si>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</si>
  <si>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</si>
  <si>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</si>
  <si>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</si>
  <si>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</si>
  <si>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</si>
  <si>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</si>
  <si>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</si>
  <si>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</si>
  <si>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</si>
  <si>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</si>
  <si>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</si>
  <si>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</si>
  <si>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</si>
  <si>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</si>
  <si>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</si>
  <si>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</si>
  <si>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</si>
  <si>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</si>
  <si>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</si>
  <si>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</si>
  <si>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</si>
  <si>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</si>
  <si>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</si>
  <si>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</si>
  <si>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</si>
  <si>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</si>
  <si>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</si>
  <si>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</si>
  <si>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</si>
  <si>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</si>
  <si>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</si>
  <si>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</si>
  <si>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</si>
  <si>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</si>
  <si>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</si>
  <si>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</si>
  <si>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</si>
  <si>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</si>
  <si>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</si>
  <si>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</si>
  <si>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</si>
  <si>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</si>
  <si>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</si>
  <si>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</si>
  <si>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</si>
  <si>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</si>
  <si>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</si>
  <si>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</si>
  <si>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</si>
  <si>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</si>
  <si>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</si>
  <si>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</si>
  <si>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</si>
  <si>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</si>
  <si>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</si>
  <si>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</si>
  <si>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</si>
  <si>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</si>
  <si>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</si>
  <si>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</si>
  <si>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</si>
  <si>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</si>
  <si>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</si>
  <si>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</si>
  <si>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</si>
  <si>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</si>
  <si>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</si>
  <si>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</si>
  <si>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</si>
  <si>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</si>
  <si>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</si>
  <si>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</si>
  <si>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</si>
  <si>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</si>
  <si>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</si>
  <si>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</si>
  <si>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</si>
  <si>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</si>
  <si>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</si>
  <si>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</si>
  <si>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</si>
  <si>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</si>
  <si>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</si>
  <si>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</si>
  <si>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</si>
  <si>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</si>
  <si>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</si>
  <si>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</si>
  <si>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</si>
  <si>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</si>
  <si>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</si>
  <si>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</si>
  <si>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</si>
  <si>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</si>
  <si>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</si>
  <si>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</si>
  <si>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</si>
  <si>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</si>
  <si>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</si>
  <si>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</si>
  <si>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</si>
  <si>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</si>
  <si>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</si>
  <si>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</si>
  <si>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</si>
  <si>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</si>
  <si>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</si>
  <si>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</si>
  <si>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</si>
  <si>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</si>
  <si>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</si>
  <si>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</si>
  <si>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</si>
  <si>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</si>
  <si>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</si>
  <si>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</si>
  <si>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</si>
  <si>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</si>
  <si>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</si>
  <si>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</si>
  <si>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</si>
  <si>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</si>
  <si>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</si>
  <si>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</si>
  <si>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</si>
  <si>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</si>
  <si>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</si>
  <si>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</si>
  <si>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</si>
  <si>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</si>
  <si>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</si>
  <si>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</si>
  <si>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</si>
  <si>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</si>
  <si>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</si>
  <si>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</si>
  <si>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</si>
  <si>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</si>
  <si>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</si>
  <si>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</si>
  <si>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</si>
  <si>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</si>
  <si>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</si>
  <si>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</si>
  <si>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</si>
  <si>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</si>
  <si>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</si>
  <si>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</si>
  <si>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</si>
  <si>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</si>
  <si>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</si>
  <si>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</si>
  <si>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</si>
  <si>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</si>
  <si>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</si>
  <si>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</si>
  <si>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</si>
  <si>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</si>
  <si>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</si>
  <si>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</si>
  <si>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</si>
  <si>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</si>
  <si>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</si>
  <si>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</si>
  <si>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</si>
  <si>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</si>
  <si>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</si>
  <si>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</si>
  <si>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</si>
  <si>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</si>
  <si>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</si>
  <si>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</si>
  <si>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</si>
  <si>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</si>
  <si>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</si>
  <si>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</si>
  <si>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</si>
  <si>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</si>
  <si>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</si>
  <si>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</si>
  <si>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</si>
  <si>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</si>
  <si>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</si>
  <si>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</si>
  <si>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</si>
  <si>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</si>
  <si>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</si>
  <si>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</si>
  <si>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</si>
  <si>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</si>
  <si>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</si>
  <si>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</si>
  <si>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</si>
  <si>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</si>
  <si>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</si>
  <si>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</si>
  <si>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</si>
  <si>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</si>
  <si>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</si>
  <si>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</si>
  <si>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</si>
  <si>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</si>
  <si>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</si>
  <si>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</si>
  <si>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</si>
  <si>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</si>
  <si>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</si>
  <si>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</si>
  <si>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</si>
  <si>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</si>
  <si>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</si>
  <si>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</si>
  <si>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</si>
  <si>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</si>
  <si>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</si>
  <si>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</si>
  <si>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</si>
  <si>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</si>
  <si>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</si>
  <si>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</si>
  <si>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</si>
  <si>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</si>
  <si>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</si>
  <si>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</si>
  <si>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</si>
  <si>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</si>
  <si>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</si>
  <si>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</si>
  <si>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</si>
  <si>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</si>
  <si>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</si>
  <si>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</si>
  <si>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</si>
  <si>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</si>
  <si>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</si>
  <si>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</si>
  <si>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</si>
  <si>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</si>
  <si>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</si>
  <si>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</si>
  <si>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</si>
  <si>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</si>
  <si>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</si>
  <si>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</si>
  <si>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</si>
  <si>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</si>
  <si>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</si>
  <si>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</si>
  <si>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</si>
  <si>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</si>
  <si>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</si>
  <si>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</si>
  <si>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</si>
  <si>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</si>
  <si>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</si>
  <si>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</si>
  <si>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</si>
  <si>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</si>
  <si>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</si>
  <si>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</si>
  <si>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</si>
  <si>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</si>
  <si>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</si>
  <si>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</si>
  <si>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</si>
  <si>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</si>
  <si>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</si>
  <si>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</si>
  <si>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</si>
  <si>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</si>
  <si>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</si>
  <si>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</si>
  <si>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</si>
  <si>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</si>
  <si>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</si>
  <si>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</si>
  <si>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</si>
  <si>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</si>
  <si>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</si>
  <si>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</si>
  <si>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</si>
  <si>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</si>
  <si>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</si>
  <si>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</si>
  <si>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</si>
  <si>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</si>
  <si>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</si>
  <si>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</si>
  <si>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</si>
  <si>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</si>
  <si>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</si>
  <si>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</si>
  <si>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</si>
  <si>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</si>
  <si>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</si>
  <si>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</si>
  <si>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</si>
  <si>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</si>
  <si>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</si>
  <si>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</si>
  <si>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</si>
  <si>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</si>
  <si>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</si>
  <si>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</si>
  <si>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</si>
  <si>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</si>
  <si>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</si>
  <si>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</si>
  <si>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</si>
  <si>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</si>
  <si>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</si>
  <si>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</si>
  <si>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</si>
  <si>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</si>
  <si>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</si>
  <si>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</si>
  <si>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</si>
  <si>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</si>
  <si>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</si>
  <si>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</si>
  <si>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</si>
  <si>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</si>
  <si>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</si>
  <si>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</si>
  <si>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</si>
  <si>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</si>
  <si>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</si>
  <si>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</si>
  <si>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</si>
  <si>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</si>
  <si>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</si>
  <si>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</si>
  <si>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</si>
  <si>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</si>
  <si>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</si>
  <si>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</si>
  <si>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</si>
  <si>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</si>
  <si>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</si>
  <si>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</si>
  <si>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</si>
  <si>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</si>
  <si>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</si>
  <si>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</si>
  <si>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</si>
  <si>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</si>
  <si>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</si>
  <si>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</si>
  <si>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</si>
  <si>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</si>
  <si>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</si>
  <si>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</si>
  <si>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</si>
  <si>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</si>
  <si>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</si>
  <si>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</si>
  <si>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</si>
  <si>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</si>
  <si>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</si>
  <si>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</si>
  <si>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</si>
  <si>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</si>
  <si>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</si>
  <si>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</si>
  <si>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</si>
  <si>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</si>
  <si>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</si>
  <si>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</si>
  <si>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</si>
  <si>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</si>
  <si>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</si>
  <si>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</si>
  <si>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</si>
  <si>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</si>
  <si>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</si>
  <si>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</si>
  <si>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</si>
  <si>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</si>
  <si>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</si>
  <si>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</si>
  <si>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</si>
  <si>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</si>
  <si>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</si>
  <si>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</si>
  <si>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</si>
  <si>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</si>
  <si>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</si>
  <si>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</si>
  <si>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</si>
  <si>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</si>
  <si>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</si>
  <si>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</si>
  <si>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</si>
  <si>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</si>
  <si>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</si>
  <si>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</si>
  <si>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</si>
  <si>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</si>
  <si>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</si>
  <si>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</si>
  <si>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</si>
  <si>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</si>
  <si>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</si>
  <si>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</si>
  <si>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</si>
  <si>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</si>
  <si>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</si>
  <si>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</si>
  <si>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2021-11-10000196</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</si>
  <si>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</si>
  <si>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</si>
  <si>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 xml:space="preserve">Calle 17 a Sur #56 -03 Barrio Milenta </t>
  </si>
  <si>
    <t>9278612-3182804025</t>
  </si>
  <si>
    <t>fundarti2020@gmail.com</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</si>
  <si>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</si>
  <si>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</si>
  <si>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</si>
  <si>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</si>
  <si>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</si>
  <si>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</si>
  <si>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</si>
  <si>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</si>
  <si>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</si>
  <si>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</si>
  <si>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</si>
  <si>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</si>
  <si>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</si>
  <si>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</si>
  <si>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</si>
  <si>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</si>
  <si>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</si>
  <si>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Calle 17 a Sur #56 -03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</si>
</sst>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5" zoomScaleNormal="85" zoomScaleSheetLayoutView="40" zoomScalePageLayoutView="40" workbookViewId="0">
      <selection activeCell="B16" sqref="B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187</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1156</v>
      </c>
      <c r="J20" s="142" t="s">
        <v>188</v>
      </c>
      <c r="K20" s="143">
        <v>4965401350</v>
      </c>
      <c r="L20" s="144">
        <v>44193</v>
      </c>
      <c r="M20" s="144">
        <v>44561</v>
      </c>
      <c r="N20" s="127">
        <f>+(M20-L20)/30</f>
        <v>12.266666666666667</v>
      </c>
      <c r="O20" s="130"/>
      <c r="U20" s="126"/>
      <c r="V20" s="105">
        <f ca="1">NOW()</f>
        <v>44194.754500000003</v>
      </c>
      <c r="W20" s="105">
        <f ca="1">NOW()</f>
        <v>44194.754500000003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2682</v>
      </c>
      <c r="C48" s="116" t="s">
        <v>31</v>
      </c>
      <c r="D48" s="113" t="s">
        <v>2683</v>
      </c>
      <c r="E48" s="137">
        <v>42723</v>
      </c>
      <c r="F48" s="137">
        <v>43084</v>
      </c>
      <c r="G48" s="152">
        <f>IF(AND(E48&lt;&gt;"",F48&lt;&gt;""),((F48-E48)/30),"")</f>
        <v>12.033333333333333</v>
      </c>
      <c r="H48" s="114" t="s">
        <v>2690</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2682</v>
      </c>
      <c r="C49" s="116" t="s">
        <v>31</v>
      </c>
      <c r="D49" s="113" t="s">
        <v>2684</v>
      </c>
      <c r="E49" s="137">
        <v>43312</v>
      </c>
      <c r="F49" s="137">
        <v>43449</v>
      </c>
      <c r="G49" s="152">
        <f t="shared" ref="G49:G50" si="2">IF(AND(E49&lt;&gt;"",F49&lt;&gt;""),((F49-E49)/30),"")</f>
        <v>4.5666666666666664</v>
      </c>
      <c r="H49" s="114" t="s">
        <v>2691</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2682</v>
      </c>
      <c r="C50" s="116" t="s">
        <v>31</v>
      </c>
      <c r="D50" s="113" t="s">
        <v>2684</v>
      </c>
      <c r="E50" s="137">
        <v>43312</v>
      </c>
      <c r="F50" s="137">
        <v>43449</v>
      </c>
      <c r="G50" s="152">
        <f t="shared" si="2"/>
        <v>4.5666666666666664</v>
      </c>
      <c r="H50" s="114" t="s">
        <v>2691</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2682</v>
      </c>
      <c r="C51" s="116" t="s">
        <v>31</v>
      </c>
      <c r="D51" s="113" t="s">
        <v>2684</v>
      </c>
      <c r="E51" s="137">
        <v>43312</v>
      </c>
      <c r="F51" s="137">
        <v>43449</v>
      </c>
      <c r="G51" s="152">
        <f t="shared" ref="G51:G107" si="3">IF(AND(E51&lt;&gt;"",F51&lt;&gt;""),((F51-E51)/30),"")</f>
        <v>4.5666666666666664</v>
      </c>
      <c r="H51" s="114" t="s">
        <v>2691</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2682</v>
      </c>
      <c r="C52" s="116" t="s">
        <v>31</v>
      </c>
      <c r="D52" s="113" t="s">
        <v>2684</v>
      </c>
      <c r="E52" s="137">
        <v>43312</v>
      </c>
      <c r="F52" s="137">
        <v>43449</v>
      </c>
      <c r="G52" s="152">
        <f t="shared" si="3"/>
        <v>4.5666666666666664</v>
      </c>
      <c r="H52" s="114" t="s">
        <v>2691</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2682</v>
      </c>
      <c r="C53" s="116" t="s">
        <v>31</v>
      </c>
      <c r="D53" s="113" t="s">
        <v>2685</v>
      </c>
      <c r="E53" s="137">
        <v>43312</v>
      </c>
      <c r="F53" s="137">
        <v>43449</v>
      </c>
      <c r="G53" s="152">
        <f t="shared" si="3"/>
        <v>4.5666666666666664</v>
      </c>
      <c r="H53" s="112" t="s">
        <v>2692</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2682</v>
      </c>
      <c r="C54" s="116" t="s">
        <v>31</v>
      </c>
      <c r="D54" s="113" t="s">
        <v>2685</v>
      </c>
      <c r="E54" s="137">
        <v>43312</v>
      </c>
      <c r="F54" s="137">
        <v>43449</v>
      </c>
      <c r="G54" s="152">
        <f t="shared" si="3"/>
        <v>4.5666666666666664</v>
      </c>
      <c r="H54" s="112" t="s">
        <v>2692</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2682</v>
      </c>
      <c r="C55" s="116" t="s">
        <v>31</v>
      </c>
      <c r="D55" s="113" t="s">
        <v>2685</v>
      </c>
      <c r="E55" s="137">
        <v>43312</v>
      </c>
      <c r="F55" s="137">
        <v>43449</v>
      </c>
      <c r="G55" s="152">
        <f t="shared" si="3"/>
        <v>4.5666666666666664</v>
      </c>
      <c r="H55" s="112" t="s">
        <v>2692</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2682</v>
      </c>
      <c r="C56" s="116" t="s">
        <v>31</v>
      </c>
      <c r="D56" s="113" t="s">
        <v>2685</v>
      </c>
      <c r="E56" s="137">
        <v>43312</v>
      </c>
      <c r="F56" s="137">
        <v>43449</v>
      </c>
      <c r="G56" s="152">
        <f t="shared" si="3"/>
        <v>4.5666666666666664</v>
      </c>
      <c r="H56" s="112" t="s">
        <v>2692</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2682</v>
      </c>
      <c r="C57" s="116" t="s">
        <v>31</v>
      </c>
      <c r="D57" s="113" t="s">
        <v>2685</v>
      </c>
      <c r="E57" s="137">
        <v>43312</v>
      </c>
      <c r="F57" s="137">
        <v>43449</v>
      </c>
      <c r="G57" s="152">
        <f t="shared" si="3"/>
        <v>4.5666666666666664</v>
      </c>
      <c r="H57" s="112" t="s">
        <v>2692</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2682</v>
      </c>
      <c r="C58" s="116" t="s">
        <v>31</v>
      </c>
      <c r="D58" s="113" t="s">
        <v>2685</v>
      </c>
      <c r="E58" s="137">
        <v>43312</v>
      </c>
      <c r="F58" s="137">
        <v>43449</v>
      </c>
      <c r="G58" s="152">
        <f t="shared" si="3"/>
        <v>4.5666666666666664</v>
      </c>
      <c r="H58" s="112" t="s">
        <v>2692</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2682</v>
      </c>
      <c r="C59" s="116" t="s">
        <v>31</v>
      </c>
      <c r="D59" s="113" t="s">
        <v>2686</v>
      </c>
      <c r="E59" s="137">
        <v>43312</v>
      </c>
      <c r="F59" s="137">
        <v>43449</v>
      </c>
      <c r="G59" s="152">
        <f t="shared" si="3"/>
        <v>4.5666666666666664</v>
      </c>
      <c r="H59" s="112" t="s">
        <v>2693</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2682</v>
      </c>
      <c r="C60" s="116" t="s">
        <v>31</v>
      </c>
      <c r="D60" s="113" t="s">
        <v>2686</v>
      </c>
      <c r="E60" s="137">
        <v>43312</v>
      </c>
      <c r="F60" s="137">
        <v>43449</v>
      </c>
      <c r="G60" s="152">
        <f t="shared" si="3"/>
        <v>4.5666666666666664</v>
      </c>
      <c r="H60" s="112" t="s">
        <v>2693</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2682</v>
      </c>
      <c r="C61" s="116" t="s">
        <v>31</v>
      </c>
      <c r="D61" s="113" t="s">
        <v>2686</v>
      </c>
      <c r="E61" s="137">
        <v>43312</v>
      </c>
      <c r="F61" s="137">
        <v>43449</v>
      </c>
      <c r="G61" s="152">
        <f t="shared" si="3"/>
        <v>4.5666666666666664</v>
      </c>
      <c r="H61" s="112" t="s">
        <v>2693</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2682</v>
      </c>
      <c r="C62" s="116" t="s">
        <v>31</v>
      </c>
      <c r="D62" s="113" t="s">
        <v>2686</v>
      </c>
      <c r="E62" s="137">
        <v>43312</v>
      </c>
      <c r="F62" s="137">
        <v>43449</v>
      </c>
      <c r="G62" s="152">
        <f t="shared" si="3"/>
        <v>4.5666666666666664</v>
      </c>
      <c r="H62" s="112" t="s">
        <v>2693</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2682</v>
      </c>
      <c r="C63" s="116" t="s">
        <v>31</v>
      </c>
      <c r="D63" s="113" t="s">
        <v>2686</v>
      </c>
      <c r="E63" s="137">
        <v>43312</v>
      </c>
      <c r="F63" s="137">
        <v>43449</v>
      </c>
      <c r="G63" s="152">
        <f t="shared" si="3"/>
        <v>4.5666666666666664</v>
      </c>
      <c r="H63" s="112" t="s">
        <v>2693</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2682</v>
      </c>
      <c r="C64" s="116" t="s">
        <v>31</v>
      </c>
      <c r="D64" s="113" t="s">
        <v>2687</v>
      </c>
      <c r="E64" s="137">
        <v>43306</v>
      </c>
      <c r="F64" s="137">
        <v>43434</v>
      </c>
      <c r="G64" s="152">
        <f t="shared" si="3"/>
        <v>4.2666666666666666</v>
      </c>
      <c r="H64" s="114" t="s">
        <v>2694</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2682</v>
      </c>
      <c r="C65" s="116" t="s">
        <v>31</v>
      </c>
      <c r="D65" s="113" t="s">
        <v>2687</v>
      </c>
      <c r="E65" s="137">
        <v>43306</v>
      </c>
      <c r="F65" s="137">
        <v>43434</v>
      </c>
      <c r="G65" s="152">
        <f t="shared" si="3"/>
        <v>4.2666666666666666</v>
      </c>
      <c r="H65" s="114" t="s">
        <v>2694</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2682</v>
      </c>
      <c r="C66" s="116" t="s">
        <v>31</v>
      </c>
      <c r="D66" s="113" t="s">
        <v>2687</v>
      </c>
      <c r="E66" s="137">
        <v>43306</v>
      </c>
      <c r="F66" s="137">
        <v>43434</v>
      </c>
      <c r="G66" s="152">
        <f t="shared" si="3"/>
        <v>4.2666666666666666</v>
      </c>
      <c r="H66" s="114" t="s">
        <v>2694</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2682</v>
      </c>
      <c r="C67" s="116" t="s">
        <v>31</v>
      </c>
      <c r="D67" s="113" t="s">
        <v>2687</v>
      </c>
      <c r="E67" s="137">
        <v>43306</v>
      </c>
      <c r="F67" s="137">
        <v>43434</v>
      </c>
      <c r="G67" s="152">
        <f t="shared" si="3"/>
        <v>4.2666666666666666</v>
      </c>
      <c r="H67" s="114" t="s">
        <v>2694</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2682</v>
      </c>
      <c r="C68" s="116" t="s">
        <v>31</v>
      </c>
      <c r="D68" s="113" t="s">
        <v>2687</v>
      </c>
      <c r="E68" s="137">
        <v>43306</v>
      </c>
      <c r="F68" s="137">
        <v>43434</v>
      </c>
      <c r="G68" s="152">
        <f t="shared" si="3"/>
        <v>4.2666666666666666</v>
      </c>
      <c r="H68" s="114" t="s">
        <v>2694</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2682</v>
      </c>
      <c r="C69" s="116" t="s">
        <v>31</v>
      </c>
      <c r="D69" s="113" t="s">
        <v>2687</v>
      </c>
      <c r="E69" s="137">
        <v>43306</v>
      </c>
      <c r="F69" s="137">
        <v>43434</v>
      </c>
      <c r="G69" s="152">
        <f t="shared" si="3"/>
        <v>4.2666666666666666</v>
      </c>
      <c r="H69" s="114" t="s">
        <v>2694</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2682</v>
      </c>
      <c r="C70" s="116" t="s">
        <v>31</v>
      </c>
      <c r="D70" s="113" t="s">
        <v>2687</v>
      </c>
      <c r="E70" s="137">
        <v>43306</v>
      </c>
      <c r="F70" s="137">
        <v>43434</v>
      </c>
      <c r="G70" s="152">
        <f t="shared" si="3"/>
        <v>4.2666666666666666</v>
      </c>
      <c r="H70" s="114" t="s">
        <v>2694</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2682</v>
      </c>
      <c r="C71" s="116" t="s">
        <v>31</v>
      </c>
      <c r="D71" s="113" t="s">
        <v>2687</v>
      </c>
      <c r="E71" s="137">
        <v>43306</v>
      </c>
      <c r="F71" s="137">
        <v>43434</v>
      </c>
      <c r="G71" s="152">
        <f t="shared" si="3"/>
        <v>4.2666666666666666</v>
      </c>
      <c r="H71" s="114" t="s">
        <v>2694</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2682</v>
      </c>
      <c r="C72" s="116" t="s">
        <v>31</v>
      </c>
      <c r="D72" s="113" t="s">
        <v>2688</v>
      </c>
      <c r="E72" s="137">
        <v>43306</v>
      </c>
      <c r="F72" s="137">
        <v>43434</v>
      </c>
      <c r="G72" s="152">
        <f t="shared" si="3"/>
        <v>4.2666666666666666</v>
      </c>
      <c r="H72" s="114" t="s">
        <v>2695</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2682</v>
      </c>
      <c r="C73" s="116" t="s">
        <v>31</v>
      </c>
      <c r="D73" s="113" t="s">
        <v>2688</v>
      </c>
      <c r="E73" s="137">
        <v>43306</v>
      </c>
      <c r="F73" s="137">
        <v>43434</v>
      </c>
      <c r="G73" s="152">
        <f t="shared" si="3"/>
        <v>4.2666666666666666</v>
      </c>
      <c r="H73" s="114" t="s">
        <v>2695</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2682</v>
      </c>
      <c r="C74" s="116" t="s">
        <v>31</v>
      </c>
      <c r="D74" s="113" t="s">
        <v>2688</v>
      </c>
      <c r="E74" s="137">
        <v>43306</v>
      </c>
      <c r="F74" s="137">
        <v>43434</v>
      </c>
      <c r="G74" s="152">
        <f t="shared" si="3"/>
        <v>4.2666666666666666</v>
      </c>
      <c r="H74" s="114" t="s">
        <v>2695</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2682</v>
      </c>
      <c r="C75" s="116" t="s">
        <v>31</v>
      </c>
      <c r="D75" s="113" t="s">
        <v>2688</v>
      </c>
      <c r="E75" s="137">
        <v>43306</v>
      </c>
      <c r="F75" s="137">
        <v>43434</v>
      </c>
      <c r="G75" s="152">
        <f t="shared" si="3"/>
        <v>4.2666666666666666</v>
      </c>
      <c r="H75" s="114" t="s">
        <v>2695</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2682</v>
      </c>
      <c r="C76" s="116" t="s">
        <v>31</v>
      </c>
      <c r="D76" s="113" t="s">
        <v>2688</v>
      </c>
      <c r="E76" s="137">
        <v>43306</v>
      </c>
      <c r="F76" s="137">
        <v>43434</v>
      </c>
      <c r="G76" s="152">
        <f t="shared" si="3"/>
        <v>4.2666666666666666</v>
      </c>
      <c r="H76" s="114" t="s">
        <v>2695</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2682</v>
      </c>
      <c r="C77" s="116" t="s">
        <v>31</v>
      </c>
      <c r="D77" s="113" t="s">
        <v>2689</v>
      </c>
      <c r="E77" s="137">
        <v>43085</v>
      </c>
      <c r="F77" s="137">
        <v>43312</v>
      </c>
      <c r="G77" s="152">
        <f t="shared" si="3"/>
        <v>7.5666666666666664</v>
      </c>
      <c r="H77" s="114" t="s">
        <v>2696</v>
      </c>
      <c r="I77" s="113" t="s">
        <v>516</v>
      </c>
      <c r="J77" s="113" t="s">
        <v>598</v>
      </c>
      <c r="K77" s="115">
        <v>471330709</v>
      </c>
      <c r="L77" s="116"/>
      <c r="M77" s="111"/>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2697</v>
      </c>
      <c r="E114" s="137">
        <v>43887</v>
      </c>
      <c r="F114" s="137">
        <v>44196</v>
      </c>
      <c r="G114" s="152">
        <f>IF(AND(E114&lt;&gt;"",F114&lt;&gt;""),((F114-E114)/30),"")</f>
        <v>10.3</v>
      </c>
      <c r="H114" s="114" t="s">
        <v>2698</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2697</v>
      </c>
      <c r="E115" s="137">
        <v>43887</v>
      </c>
      <c r="F115" s="137">
        <v>44196</v>
      </c>
      <c r="G115" s="152">
        <f t="shared" ref="G115:G116" si="4">IF(AND(E115&lt;&gt;"",F115&lt;&gt;""),((F115-E115)/30),"")</f>
        <v>10.3</v>
      </c>
      <c r="H115" s="114" t="s">
        <v>2698</v>
      </c>
      <c r="I115" s="113" t="s">
        <v>1156</v>
      </c>
      <c r="J115" s="113" t="s">
        <v>206</v>
      </c>
      <c r="K115" s="115">
        <v>4489469768</v>
      </c>
      <c r="L115" s="100">
        <f>+IF(AND(K115&gt;0,O115="Ejecución"),(K115/877802)*Tabla28[[#This Row],[% participación]],IF(AND(K115&gt;0,O115&lt;&gt;"Ejecución"),"-",""))</f>
        <v>5114.4446788683554</v>
      </c>
      <c r="M115" s="116" t="s">
        <v>1148</v>
      </c>
      <c r="N115" s="165">
        <v>1</v>
      </c>
      <c r="O115" s="154" t="s">
        <v>1150</v>
      </c>
      <c r="P115" s="78"/>
    </row>
    <row r="116" spans="1:16" s="6" customFormat="1" ht="24.75" customHeight="1" x14ac:dyDescent="0.25">
      <c r="A116" s="135">
        <v>3</v>
      </c>
      <c r="B116" s="153" t="s">
        <v>2665</v>
      </c>
      <c r="C116" s="155" t="s">
        <v>31</v>
      </c>
      <c r="D116" s="113" t="s">
        <v>2697</v>
      </c>
      <c r="E116" s="137">
        <v>43887</v>
      </c>
      <c r="F116" s="137">
        <v>44196</v>
      </c>
      <c r="G116" s="152">
        <f t="shared" si="4"/>
        <v>10.3</v>
      </c>
      <c r="H116" s="114" t="s">
        <v>2698</v>
      </c>
      <c r="I116" s="113" t="s">
        <v>1156</v>
      </c>
      <c r="J116" s="113" t="s">
        <v>197</v>
      </c>
      <c r="K116" s="115">
        <v>4489469768</v>
      </c>
      <c r="L116" s="100">
        <f>+IF(AND(K116&gt;0,O116="Ejecución"),(K116/877802)*Tabla28[[#This Row],[% participación]],IF(AND(K116&gt;0,O116&lt;&gt;"Ejecución"),"-",""))</f>
        <v>5114.4446788683554</v>
      </c>
      <c r="M116" s="116"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99308027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2678</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2679</v>
      </c>
      <c r="J211" s="27" t="s">
        <v>2622</v>
      </c>
      <c r="K211" s="140" t="s">
        <v>2699</v>
      </c>
      <c r="L211" s="21"/>
      <c r="M211" s="21"/>
      <c r="N211" s="21"/>
      <c r="O211" s="8"/>
    </row>
    <row r="212" spans="1:15" x14ac:dyDescent="0.25">
      <c r="A212" s="9"/>
      <c r="B212" s="27" t="s">
        <v>2619</v>
      </c>
      <c r="C212" s="139" t="s">
        <v>2678</v>
      </c>
      <c r="D212" s="21"/>
      <c r="G212" s="27" t="s">
        <v>2621</v>
      </c>
      <c r="H212" s="140" t="s">
        <v>2680</v>
      </c>
      <c r="J212" s="27" t="s">
        <v>2623</v>
      </c>
      <c r="K212" s="139"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