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OFERENTES.2020\LA FLORES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<sst xmlns="http://schemas.openxmlformats.org/spreadsheetml/2006/main" count="3069" uniqueCount="2689">
  <si>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</si>
  <si>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</si>
  <si>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</si>
  <si>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</si>
  <si>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</si>
  <si>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</si>
  <si>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</si>
  <si>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</si>
  <si>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</si>
  <si>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</si>
  <si>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</si>
  <si>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</si>
  <si>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</si>
  <si>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</si>
  <si>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</si>
  <si>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</si>
  <si>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</si>
  <si>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</si>
  <si>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</si>
  <si>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</si>
  <si>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</si>
  <si>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</si>
  <si>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</si>
  <si>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</si>
  <si>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</si>
  <si>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</si>
  <si>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</si>
  <si>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</si>
  <si>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</si>
  <si>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</si>
  <si>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</si>
  <si>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</si>
  <si>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</si>
  <si>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</si>
  <si>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</si>
  <si>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</si>
  <si>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</si>
  <si>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</si>
  <si>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</si>
  <si>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</si>
  <si>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</si>
  <si>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</si>
  <si>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</si>
  <si>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</si>
  <si>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</si>
  <si>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</si>
  <si>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</si>
  <si>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</si>
  <si>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</si>
  <si>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</si>
  <si>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</si>
  <si>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</si>
  <si>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</si>
  <si>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</si>
  <si>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</si>
  <si>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</si>
  <si>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</si>
  <si>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</si>
  <si>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</si>
  <si>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</si>
  <si>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</si>
  <si>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</si>
  <si>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</si>
  <si>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</si>
  <si>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</si>
  <si>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</si>
  <si>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</si>
  <si>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</si>
  <si>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</si>
  <si>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</si>
  <si>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</si>
  <si>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</si>
  <si>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</si>
  <si>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</si>
  <si>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</si>
  <si>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</si>
  <si>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</si>
  <si>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</si>
  <si>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</si>
  <si>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</si>
  <si>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</si>
  <si>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</si>
  <si>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</si>
  <si>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</si>
  <si>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</si>
  <si>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</si>
  <si>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</si>
  <si>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</si>
  <si>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</si>
  <si>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</si>
  <si>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</si>
  <si>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</si>
  <si>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</si>
  <si>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</si>
  <si>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</si>
  <si>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</si>
  <si>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</si>
  <si>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</si>
  <si>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</si>
  <si>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</si>
  <si>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</si>
  <si>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</si>
  <si>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</si>
  <si>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</si>
  <si>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</si>
  <si>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</si>
  <si>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</si>
  <si>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</si>
  <si>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</si>
  <si>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</si>
  <si>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</si>
  <si>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</si>
  <si>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</si>
  <si>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</si>
  <si>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</si>
  <si>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</si>
  <si>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</si>
  <si>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</si>
  <si>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</si>
  <si>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</si>
  <si>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</si>
  <si>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</si>
  <si>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</si>
  <si>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</si>
  <si>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</si>
  <si>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</si>
  <si>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</si>
  <si>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</si>
  <si>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</si>
  <si>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</si>
  <si>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</si>
  <si>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</si>
  <si>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</si>
  <si>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</si>
  <si>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</si>
  <si>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</si>
  <si>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</si>
  <si>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</si>
  <si>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</si>
  <si>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</si>
  <si>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</si>
  <si>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</si>
  <si>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</si>
  <si>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</si>
  <si>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</si>
  <si>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</si>
  <si>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</si>
  <si>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</si>
  <si>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</si>
  <si>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</si>
  <si>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</si>
  <si>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</si>
  <si>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</si>
  <si>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</si>
  <si>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</si>
  <si>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</si>
  <si>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</si>
  <si>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</si>
  <si>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</si>
  <si>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</si>
  <si>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</si>
  <si>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</si>
  <si>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</si>
  <si>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</si>
  <si>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</si>
  <si>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</si>
  <si>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</si>
  <si>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</si>
  <si>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</si>
  <si>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</si>
  <si>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</si>
  <si>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</si>
  <si>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</si>
  <si>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</si>
  <si>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</si>
  <si>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</si>
  <si>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</si>
  <si>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</si>
  <si>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</si>
  <si>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</si>
  <si>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</si>
  <si>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</si>
  <si>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</si>
  <si>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</si>
  <si>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</si>
  <si>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</si>
  <si>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</si>
  <si>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</si>
  <si>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</si>
  <si>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</si>
  <si>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</si>
  <si>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</si>
  <si>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</si>
  <si>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</si>
  <si>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</si>
  <si>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</si>
  <si>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</si>
  <si>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</si>
  <si>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</si>
  <si>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</si>
  <si>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</si>
  <si>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</si>
  <si>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</si>
  <si>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</si>
  <si>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</si>
  <si>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</si>
  <si>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</si>
  <si>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</si>
  <si>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</si>
  <si>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</si>
  <si>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</si>
  <si>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</si>
  <si>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</si>
  <si>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</si>
  <si>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</si>
  <si>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</si>
  <si>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</si>
  <si>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</si>
  <si>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</si>
  <si>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</si>
  <si>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</si>
  <si>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</si>
  <si>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</si>
  <si>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</si>
  <si>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</si>
  <si>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</si>
  <si>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</si>
  <si>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</si>
  <si>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</si>
  <si>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</si>
  <si>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</si>
  <si>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</si>
  <si>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</si>
  <si>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</si>
  <si>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</si>
  <si>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</si>
  <si>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</si>
  <si>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</si>
  <si>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</si>
  <si>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</si>
  <si>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</si>
  <si>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</si>
  <si>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</si>
  <si>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</si>
  <si>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</si>
  <si>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</si>
  <si>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</si>
  <si>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</si>
  <si>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</si>
  <si>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</si>
  <si>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</si>
  <si>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</si>
  <si>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</si>
  <si>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</si>
  <si>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</si>
  <si>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</si>
  <si>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</si>
  <si>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</si>
  <si>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</si>
  <si>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</si>
  <si>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</si>
  <si>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</si>
  <si>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</si>
  <si>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</si>
  <si>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</si>
  <si>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</si>
  <si>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</si>
  <si>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</si>
  <si>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</si>
  <si>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</si>
  <si>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</si>
  <si>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</si>
  <si>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</si>
  <si>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</si>
  <si>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</si>
  <si>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</si>
  <si>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</si>
  <si>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</si>
  <si>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</si>
  <si>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</si>
  <si>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</si>
  <si>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</si>
  <si>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</si>
  <si>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</si>
  <si>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</si>
  <si>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</si>
  <si>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</si>
  <si>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</si>
  <si>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</si>
  <si>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</si>
  <si>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</si>
  <si>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</si>
  <si>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</si>
  <si>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</si>
  <si>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</si>
  <si>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</si>
  <si>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</si>
  <si>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</si>
  <si>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</si>
  <si>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</si>
  <si>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</si>
  <si>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</si>
  <si>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</si>
  <si>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</si>
  <si>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</si>
  <si>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</si>
  <si>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</si>
  <si>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</si>
  <si>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</si>
  <si>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</si>
  <si>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</si>
  <si>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</si>
  <si>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</si>
  <si>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</si>
  <si>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</si>
  <si>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</si>
  <si>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</si>
  <si>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</si>
  <si>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</si>
  <si>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</si>
  <si>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</si>
  <si>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</si>
  <si>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</si>
  <si>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</si>
  <si>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</si>
  <si>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</si>
  <si>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</si>
  <si>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</si>
  <si>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</si>
  <si>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</si>
  <si>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</si>
  <si>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</si>
  <si>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</si>
  <si>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</si>
  <si>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</si>
  <si>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</si>
  <si>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</si>
  <si>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</si>
  <si>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</si>
  <si>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</si>
  <si>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</si>
  <si>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</si>
  <si>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</si>
  <si>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</si>
  <si>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</si>
  <si>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</si>
  <si>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</si>
  <si>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</si>
  <si>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</si>
  <si>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</si>
  <si>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</si>
  <si>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</si>
  <si>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</si>
  <si>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</si>
  <si>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</si>
  <si>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</si>
  <si>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</si>
  <si>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</si>
  <si>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</si>
  <si>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</si>
  <si>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</si>
  <si>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</si>
  <si>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</si>
  <si>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</si>
  <si>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</si>
  <si>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</si>
  <si>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</si>
  <si>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</si>
  <si>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</si>
  <si>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</si>
  <si>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</si>
  <si>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</si>
  <si>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</si>
  <si>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</si>
  <si>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</si>
  <si>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</si>
  <si>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</si>
  <si>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</si>
  <si>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</si>
  <si>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</si>
  <si>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</si>
  <si>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</si>
  <si>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</si>
  <si>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</si>
  <si>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</si>
  <si>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</si>
  <si>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</si>
  <si>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</si>
  <si>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</si>
  <si>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</si>
  <si>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</si>
  <si>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</si>
  <si>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</si>
  <si>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</si>
  <si>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</si>
  <si>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</si>
  <si>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</si>
  <si>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</si>
  <si>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</si>
  <si>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</si>
  <si>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</si>
  <si>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</si>
  <si>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</si>
  <si>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</si>
  <si>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</si>
  <si>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</si>
  <si>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</si>
  <si>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</si>
  <si>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</si>
  <si>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</si>
  <si>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</si>
  <si>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</si>
  <si>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</si>
  <si>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</si>
  <si>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</si>
  <si>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</si>
  <si>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</si>
  <si>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</si>
  <si>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</si>
  <si>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</si>
  <si>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</si>
  <si>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</si>
  <si>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</si>
  <si>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</si>
  <si>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</si>
  <si>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</si>
  <si>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</si>
  <si>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</si>
  <si>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</si>
  <si>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</si>
  <si>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</si>
  <si>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</si>
  <si>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</si>
  <si>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</si>
  <si>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</si>
  <si>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</si>
  <si>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</si>
  <si>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</si>
  <si>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</si>
  <si>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</si>
  <si>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</si>
  <si>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</si>
  <si>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</si>
  <si>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</si>
  <si>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</si>
  <si>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</si>
  <si>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</si>
  <si>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</si>
  <si>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</si>
  <si>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</si>
  <si>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</si>
  <si>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</si>
  <si>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</si>
  <si>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</si>
  <si>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</si>
  <si>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</si>
  <si>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</si>
  <si>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</si>
  <si>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</si>
  <si>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</si>
  <si>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</si>
  <si>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</si>
  <si>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</si>
  <si>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</si>
  <si>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</si>
  <si>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</si>
  <si>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</si>
  <si>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</si>
  <si>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</si>
  <si>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</si>
  <si>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</si>
  <si>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</si>
  <si>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</si>
  <si>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</si>
  <si>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</si>
  <si>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</si>
  <si>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</si>
  <si>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</si>
  <si>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</si>
  <si>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</si>
  <si>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</si>
  <si>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</si>
  <si>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</si>
  <si>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</si>
  <si>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</si>
  <si>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</si>
  <si>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</si>
  <si>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</si>
  <si>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</si>
  <si>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</si>
  <si>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</si>
  <si>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</si>
  <si>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</si>
  <si>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</si>
  <si>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</si>
  <si>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</si>
  <si>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</si>
  <si>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</si>
  <si>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</si>
  <si>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</si>
  <si>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</si>
  <si>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</si>
  <si>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</si>
  <si>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</si>
  <si>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</si>
  <si>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</si>
  <si>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</si>
  <si>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</si>
  <si>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</si>
  <si>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</si>
  <si>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</si>
  <si>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</si>
  <si>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</si>
  <si>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</si>
  <si>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</si>
  <si>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</si>
  <si>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</si>
  <si>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</si>
  <si>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</si>
  <si>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</si>
  <si>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</si>
  <si>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</si>
  <si>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</si>
  <si>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</si>
  <si>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</si>
  <si>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</si>
  <si>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</si>
  <si>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</si>
  <si>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</si>
  <si>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</si>
  <si>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</si>
  <si>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</si>
  <si>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</si>
  <si>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</si>
  <si>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</si>
  <si>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</si>
  <si>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</si>
  <si>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</si>
  <si>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</si>
  <si>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</si>
  <si>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</si>
  <si>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</si>
  <si>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</si>
  <si>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</si>
  <si>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</si>
  <si>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</si>
  <si>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</si>
  <si>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</si>
  <si>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</si>
  <si>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</si>
  <si>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</si>
  <si>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</si>
  <si>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</si>
  <si>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</si>
  <si>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</si>
  <si>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</si>
  <si>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</si>
  <si>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</si>
  <si>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</si>
  <si>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</si>
  <si>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</si>
  <si>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</si>
  <si>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</si>
  <si>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</si>
  <si>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</si>
  <si>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</si>
  <si>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</si>
  <si>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</si>
  <si>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</si>
  <si>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</si>
  <si>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</si>
  <si>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</si>
  <si>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</si>
  <si>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</si>
  <si>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</si>
  <si>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</si>
  <si>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</si>
  <si>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</si>
  <si>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</si>
  <si>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</si>
  <si>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</si>
  <si>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</si>
  <si>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</si>
  <si>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</si>
  <si>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</si>
  <si>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</si>
  <si>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</si>
  <si>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</si>
  <si>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</si>
  <si>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</si>
  <si>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</si>
  <si>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</si>
  <si>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</si>
  <si>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</si>
  <si>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</si>
  <si>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</si>
  <si>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</si>
  <si>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</si>
  <si>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</si>
  <si>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</si>
  <si>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</si>
  <si>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</si>
  <si>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</si>
  <si>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</si>
  <si>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</si>
  <si>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</si>
  <si>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</si>
  <si>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</si>
  <si>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</si>
  <si>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</si>
  <si>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</si>
  <si>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</si>
  <si>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</si>
  <si>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</si>
  <si>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</si>
  <si>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</si>
  <si>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</si>
  <si>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</si>
  <si>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</si>
  <si>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</si>
  <si>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</si>
  <si>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</si>
  <si>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</si>
  <si>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</si>
  <si>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</si>
  <si>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</si>
  <si>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</si>
  <si>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</si>
  <si>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</si>
  <si>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</si>
  <si>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</si>
  <si>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</si>
  <si>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</si>
  <si>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</si>
  <si>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</si>
  <si>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</si>
  <si>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</si>
  <si>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</si>
  <si>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</si>
  <si>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</si>
  <si>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</si>
  <si>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</si>
  <si>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</si>
  <si>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</si>
  <si>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</si>
  <si>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</si>
  <si>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</si>
  <si>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</si>
  <si>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</si>
  <si>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</si>
  <si>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</si>
  <si>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</si>
  <si>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</si>
  <si>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</si>
  <si>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</si>
  <si>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</si>
  <si>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</si>
  <si>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</si>
  <si>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</si>
  <si>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</si>
  <si>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</si>
  <si>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</si>
  <si>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</si>
  <si>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</si>
  <si>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</si>
  <si>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</si>
  <si>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</si>
  <si>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</si>
  <si>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</si>
  <si>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</si>
  <si>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</si>
  <si>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</si>
  <si>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</si>
  <si>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</si>
  <si>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</si>
  <si>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</si>
  <si>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</si>
  <si>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</si>
  <si>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</si>
  <si>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</si>
  <si>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</si>
  <si>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</si>
  <si>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</si>
  <si>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</si>
  <si>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</si>
  <si>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</si>
  <si>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</si>
  <si>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</si>
  <si>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</si>
  <si>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</si>
  <si>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</si>
  <si>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</si>
  <si>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</si>
  <si>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</si>
  <si>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</si>
  <si>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</si>
  <si>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</si>
  <si>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</si>
  <si>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</si>
  <si>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</si>
  <si>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</si>
  <si>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</si>
  <si>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</si>
  <si>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</si>
  <si>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</si>
  <si>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</si>
  <si>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</si>
  <si>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</si>
  <si>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</si>
  <si>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</si>
  <si>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</si>
  <si>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</si>
  <si>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</si>
  <si>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</si>
  <si>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</si>
  <si>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</si>
  <si>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</si>
  <si>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</si>
  <si>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</si>
  <si>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</si>
  <si>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</si>
  <si>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</si>
  <si>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</si>
  <si>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</si>
  <si>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</si>
  <si>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</si>
  <si>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</si>
  <si>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</si>
  <si>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</si>
  <si>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</si>
  <si>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</si>
  <si>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</si>
  <si>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</si>
  <si>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</si>
  <si>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</si>
  <si>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</si>
  <si>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</si>
  <si>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</si>
  <si>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</si>
  <si>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</si>
  <si>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</si>
  <si>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</si>
  <si>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</si>
  <si>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</si>
  <si>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</si>
  <si>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</si>
  <si>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</si>
  <si>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</si>
  <si>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</si>
  <si>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</si>
  <si>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</si>
  <si>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</si>
  <si>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</si>
  <si>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</si>
  <si>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</si>
  <si>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</si>
  <si>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</si>
  <si>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</si>
  <si>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</si>
  <si>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</si>
  <si>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</si>
  <si>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</si>
  <si>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</si>
  <si>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</si>
  <si>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</si>
  <si>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</si>
  <si>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</si>
  <si>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</si>
  <si>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</si>
  <si>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</si>
  <si>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</si>
  <si>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</si>
  <si>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</si>
  <si>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</si>
  <si>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</si>
  <si>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</si>
  <si>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</si>
  <si>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</si>
  <si>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</si>
  <si>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</si>
  <si>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</si>
  <si>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</si>
  <si>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</si>
  <si>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</si>
  <si>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</si>
  <si>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</si>
  <si>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</si>
  <si>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</si>
  <si>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</si>
  <si>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</si>
  <si>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</si>
  <si>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</si>
  <si>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</si>
  <si>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</si>
  <si>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</si>
  <si>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</si>
  <si>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</si>
  <si>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</si>
  <si>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</si>
  <si>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</si>
  <si>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</si>
  <si>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</si>
  <si>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</si>
  <si>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</si>
  <si>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</si>
  <si>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</si>
  <si>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</si>
  <si>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</si>
  <si>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</si>
  <si>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</si>
  <si>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</si>
  <si>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</si>
  <si>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</si>
  <si>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</si>
  <si>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</si>
  <si>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</si>
  <si>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</si>
  <si>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</si>
  <si>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</si>
  <si>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</si>
  <si>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</si>
  <si>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</si>
  <si>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</si>
  <si>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</si>
  <si>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</si>
  <si>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</si>
  <si>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</si>
  <si>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</si>
  <si>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</si>
  <si>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</si>
  <si>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</si>
  <si>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</si>
  <si>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</si>
  <si>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</si>
  <si>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</si>
  <si>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</si>
  <si>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</si>
  <si>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</si>
  <si>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</si>
  <si>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</si>
  <si>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</si>
  <si>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</si>
  <si>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</si>
  <si>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</si>
  <si>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</si>
  <si>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</si>
  <si>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</si>
  <si>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</si>
  <si>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</si>
  <si>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</si>
  <si>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</si>
  <si>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</si>
  <si>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</si>
  <si>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</si>
  <si>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</si>
  <si>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</si>
  <si>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</si>
  <si>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</si>
  <si>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</si>
  <si>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</si>
  <si>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</si>
  <si>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</si>
  <si>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</si>
  <si>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</si>
  <si>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</si>
  <si>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</si>
  <si>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</si>
  <si>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</si>
  <si>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</si>
  <si>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</si>
  <si>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</si>
  <si>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</si>
  <si>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</si>
  <si>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</si>
  <si>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</si>
  <si>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</si>
  <si>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</si>
  <si>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</si>
  <si>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</si>
  <si>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</si>
  <si>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</si>
  <si>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</si>
  <si>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</si>
  <si>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</si>
  <si>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</si>
  <si>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</si>
  <si>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</si>
  <si>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</si>
  <si>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</si>
  <si>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</si>
  <si>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</si>
  <si>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</si>
  <si>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</si>
  <si>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</si>
  <si>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</si>
  <si>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</si>
  <si>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</si>
  <si>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</si>
  <si>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</si>
  <si>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</si>
  <si>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</si>
  <si>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</si>
  <si>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</si>
  <si>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</si>
  <si>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</si>
  <si>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</si>
  <si>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</si>
  <si>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</si>
  <si>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</si>
  <si>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</si>
  <si>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</si>
  <si>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</si>
  <si>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</si>
  <si>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</si>
  <si>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</si>
  <si>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</si>
  <si>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</si>
  <si>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</si>
  <si>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</si>
  <si>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</si>
  <si>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</si>
  <si>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</si>
  <si>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</si>
  <si>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</si>
  <si>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</si>
  <si>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</si>
  <si>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</si>
  <si>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</si>
  <si>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</si>
  <si>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</si>
  <si>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</si>
  <si>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</si>
  <si>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</si>
  <si>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</si>
  <si>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</si>
  <si>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</si>
  <si>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</si>
  <si>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</si>
  <si>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</si>
  <si>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</si>
  <si>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</si>
  <si>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</si>
  <si>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</si>
  <si>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</si>
  <si>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</si>
  <si>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</si>
  <si>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</si>
  <si>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</si>
  <si>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</si>
  <si>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</si>
  <si>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</si>
  <si>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</si>
  <si>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</si>
  <si>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</si>
  <si>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</si>
  <si>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</si>
  <si>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</si>
  <si>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</si>
  <si>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</si>
  <si>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</si>
  <si>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</si>
  <si>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</si>
  <si>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</si>
  <si>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</si>
  <si>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</si>
  <si>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</si>
  <si>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</si>
  <si>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</si>
  <si>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</si>
  <si>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</si>
  <si>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</si>
  <si>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</si>
  <si>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</si>
  <si>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</si>
  <si>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</si>
  <si>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</si>
  <si>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</si>
  <si>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</si>
  <si>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</si>
  <si>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</si>
  <si>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</si>
  <si>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</si>
  <si>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</si>
  <si>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</si>
  <si>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</si>
  <si>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</si>
  <si>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</si>
  <si>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</si>
  <si>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</si>
  <si>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</si>
  <si>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</si>
  <si>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</si>
  <si>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</si>
  <si>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</si>
  <si>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</si>
  <si>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</si>
  <si>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</si>
  <si>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</si>
  <si>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</si>
  <si>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</si>
  <si>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</si>
  <si>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</si>
  <si>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</si>
  <si>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</si>
  <si>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</si>
  <si>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</si>
  <si>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</si>
  <si>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</si>
  <si>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</si>
  <si>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</si>
  <si>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</si>
  <si>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</si>
  <si>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</si>
  <si>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</si>
  <si>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</si>
  <si>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</si>
  <si>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</si>
  <si>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</si>
  <si>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</si>
  <si>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</si>
  <si>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</si>
  <si>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</si>
  <si>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</si>
  <si>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</si>
  <si>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</si>
  <si>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</si>
  <si>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</si>
  <si>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</si>
  <si>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</si>
  <si>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</si>
  <si>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</si>
  <si>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</si>
  <si>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</si>
  <si>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</si>
  <si>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</si>
  <si>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</si>
  <si>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</si>
  <si>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</si>
  <si>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</si>
  <si>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</si>
  <si>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</si>
  <si>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</si>
  <si>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</si>
  <si>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</si>
  <si>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</si>
  <si>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</si>
  <si>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</si>
  <si>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</si>
  <si>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</si>
  <si>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</si>
  <si>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</si>
  <si>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</si>
  <si>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</si>
  <si>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</si>
  <si>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</si>
  <si>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</si>
  <si>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</si>
  <si>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</si>
  <si>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</si>
  <si>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</si>
  <si>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</si>
  <si>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</si>
  <si>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</si>
  <si>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</si>
  <si>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</si>
  <si>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</si>
  <si>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</si>
  <si>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</si>
  <si>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</si>
  <si>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</si>
  <si>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</si>
  <si>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</si>
  <si>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</si>
  <si>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</si>
  <si>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</si>
  <si>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</si>
  <si>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</si>
  <si>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</si>
  <si>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</si>
  <si>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</si>
  <si>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</si>
  <si>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</si>
  <si>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</si>
  <si>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</si>
  <si>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</si>
  <si>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</si>
  <si>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</si>
  <si>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</si>
  <si>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</si>
  <si>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</si>
  <si>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</si>
  <si>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</si>
  <si>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</si>
  <si>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</si>
  <si>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</si>
  <si>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</si>
  <si>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</si>
  <si>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</si>
  <si>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</si>
  <si>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</si>
  <si>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</si>
  <si>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</si>
  <si>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</si>
  <si>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</si>
  <si>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</si>
  <si>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</si>
  <si>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</si>
  <si>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</si>
  <si>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</si>
  <si>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</si>
  <si>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</si>
  <si>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</si>
  <si>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</si>
  <si>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</si>
  <si>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</si>
  <si>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</si>
  <si>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</si>
  <si>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</si>
  <si>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</si>
  <si>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</si>
  <si>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</si>
  <si>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</si>
  <si>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</si>
  <si>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</si>
  <si>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</si>
  <si>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</si>
  <si>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</si>
  <si>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</si>
  <si>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</si>
  <si>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</si>
  <si>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</si>
  <si>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</si>
  <si>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</si>
  <si>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</si>
  <si>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</si>
  <si>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</si>
  <si>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</si>
  <si>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</si>
  <si>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</si>
  <si>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</si>
  <si>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</si>
  <si>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</si>
  <si>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</si>
  <si>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</si>
  <si>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</si>
  <si>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</si>
  <si>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</si>
  <si>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</si>
  <si>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</si>
  <si>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</si>
  <si>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</si>
  <si>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</si>
  <si>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</si>
  <si>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</si>
  <si>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</si>
  <si>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</si>
  <si>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</si>
  <si>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</si>
  <si>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</si>
  <si>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</si>
  <si>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</si>
  <si>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</si>
  <si>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</si>
  <si>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</si>
  <si>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</si>
  <si>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</si>
  <si>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</si>
  <si>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</si>
  <si>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</si>
  <si>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</si>
  <si>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</si>
  <si>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</si>
  <si>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</si>
  <si>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</si>
  <si>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</si>
  <si>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</si>
  <si>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</si>
  <si>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</si>
  <si>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</si>
  <si>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</si>
  <si>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</si>
  <si>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</si>
  <si>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</si>
  <si>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</si>
  <si>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</si>
  <si>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</si>
  <si>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</si>
  <si>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</si>
  <si>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</si>
  <si>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</si>
  <si>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</si>
  <si>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</si>
  <si>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</si>
  <si>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</si>
  <si>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</si>
  <si>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</si>
  <si>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</si>
  <si>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</si>
  <si>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</si>
  <si>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</si>
  <si>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</si>
  <si>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</si>
  <si>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</si>
  <si>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</si>
  <si>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</si>
  <si>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</si>
  <si>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</si>
  <si>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</si>
  <si>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</si>
  <si>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</si>
  <si>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</si>
  <si>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</si>
  <si>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</si>
  <si>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</si>
  <si>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</si>
  <si>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</si>
  <si>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</si>
  <si>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</si>
  <si>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</si>
  <si>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</si>
  <si>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</si>
  <si>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</si>
  <si>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</si>
  <si>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</si>
  <si>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</si>
  <si>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</si>
  <si>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</si>
  <si>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</si>
  <si>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</si>
  <si>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</si>
  <si>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</si>
  <si>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</si>
  <si>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</si>
  <si>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</si>
  <si>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</si>
  <si>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</si>
  <si>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</si>
  <si>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</si>
  <si>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</si>
  <si>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</si>
  <si>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</si>
  <si>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</si>
  <si>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</si>
  <si>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</si>
  <si>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</si>
  <si>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</si>
  <si>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</si>
  <si>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</si>
  <si>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</si>
  <si>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</si>
  <si>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</si>
  <si>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</si>
  <si>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</si>
  <si>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</si>
  <si>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</si>
  <si>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</si>
  <si>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</si>
  <si>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</si>
  <si>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</si>
  <si>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</si>
  <si>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</si>
  <si>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</si>
  <si>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</si>
  <si>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</si>
  <si>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</si>
  <si>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</si>
  <si>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</si>
  <si>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</si>
  <si>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</si>
  <si>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</si>
  <si>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</si>
  <si>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</si>
  <si>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</si>
  <si>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</si>
  <si>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</si>
  <si>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</si>
  <si>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</si>
  <si>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</si>
  <si>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</si>
  <si>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</si>
  <si>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</si>
  <si>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</si>
  <si>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</si>
  <si>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</si>
  <si>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</si>
  <si>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</si>
  <si>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</si>
  <si>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</si>
  <si>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</si>
  <si>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</si>
  <si>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</si>
  <si>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</si>
  <si>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</si>
  <si>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</si>
  <si>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</si>
  <si>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</si>
  <si>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</si>
  <si>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</si>
  <si>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</si>
  <si>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</si>
  <si>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</si>
  <si>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</si>
  <si>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</si>
  <si>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</si>
  <si>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</si>
  <si>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</si>
  <si>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</si>
  <si>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</si>
  <si>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</si>
  <si>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</si>
  <si>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</si>
  <si>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</si>
  <si>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</si>
  <si>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</si>
  <si>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</si>
  <si>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</si>
  <si>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</si>
  <si>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</si>
  <si>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</si>
  <si>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</si>
  <si>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</si>
  <si>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</si>
  <si>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</si>
  <si>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</si>
  <si>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</si>
  <si>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</si>
  <si>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</si>
  <si>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</si>
  <si>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</si>
  <si>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</si>
  <si>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</si>
  <si>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</si>
  <si>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</si>
  <si>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</si>
  <si>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</si>
  <si>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</si>
  <si>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</si>
  <si>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</si>
  <si>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</si>
  <si>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</si>
  <si>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</si>
  <si>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</si>
  <si>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</si>
  <si>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</si>
  <si>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</si>
  <si>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</si>
  <si>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</si>
  <si>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</si>
  <si>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</si>
  <si>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</si>
  <si>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</si>
  <si>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</si>
  <si>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</si>
  <si>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</si>
  <si>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</si>
  <si>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</si>
  <si>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</si>
  <si>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</si>
  <si>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</si>
  <si>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</si>
  <si>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</si>
  <si>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</si>
  <si>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</si>
  <si>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</si>
  <si>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</si>
  <si>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</si>
  <si>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</si>
  <si>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</si>
  <si>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</si>
  <si>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</si>
  <si>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</si>
  <si>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</si>
  <si>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</si>
  <si>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</si>
  <si>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</si>
  <si>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</si>
  <si>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</si>
  <si>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</si>
  <si>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</si>
  <si>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</si>
  <si>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</si>
  <si>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</si>
  <si>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</si>
  <si>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</si>
  <si>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</si>
  <si>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</si>
  <si>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</si>
  <si>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</si>
  <si>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</si>
  <si>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</si>
  <si>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</si>
  <si>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</si>
  <si>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</si>
  <si>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</si>
  <si>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</si>
  <si>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</si>
  <si>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</si>
  <si>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</si>
  <si>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</si>
  <si>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</si>
  <si>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</si>
  <si>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</si>
  <si>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</si>
  <si>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</si>
  <si>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</si>
  <si>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</si>
  <si>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</si>
  <si>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</si>
  <si>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</si>
  <si>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</si>
  <si>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</si>
  <si>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</si>
  <si>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</si>
  <si>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</si>
  <si>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</si>
  <si>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</si>
  <si>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</si>
  <si>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</si>
  <si>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</si>
  <si>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</si>
  <si>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</si>
  <si>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</si>
  <si>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</si>
  <si>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</si>
  <si>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</si>
  <si>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</si>
  <si>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</si>
  <si>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</si>
  <si>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</si>
  <si>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</si>
  <si>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</si>
  <si>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</si>
  <si>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</si>
  <si>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</si>
  <si>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</si>
  <si>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</si>
  <si>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</si>
  <si>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</si>
  <si>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</si>
  <si>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</si>
  <si>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</si>
  <si>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</si>
  <si>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</si>
  <si>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</si>
  <si>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</si>
  <si>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</si>
  <si>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</si>
  <si>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</si>
  <si>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</si>
  <si>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</si>
  <si>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</si>
  <si>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</si>
  <si>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</si>
  <si>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</si>
  <si>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</si>
  <si>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</si>
  <si>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</si>
  <si>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</si>
  <si>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</si>
  <si>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</si>
  <si>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</si>
  <si>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</si>
  <si>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</si>
  <si>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</si>
  <si>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</si>
  <si>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</si>
  <si>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</si>
  <si>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</si>
  <si>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</si>
  <si>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</si>
  <si>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</si>
  <si>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</si>
  <si>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</si>
  <si>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</si>
  <si>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</si>
  <si>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</si>
  <si>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</si>
  <si>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</si>
  <si>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</si>
  <si>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</si>
  <si>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</si>
  <si>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</si>
  <si>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</si>
  <si>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</si>
  <si>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</si>
  <si>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</si>
  <si>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</si>
  <si>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</si>
  <si>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</si>
  <si>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</si>
  <si>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</si>
  <si>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</si>
  <si>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</si>
  <si>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</si>
  <si>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</si>
  <si>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</si>
  <si>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</si>
  <si>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</si>
  <si>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</si>
  <si>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</si>
  <si>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</si>
  <si>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</si>
  <si>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</si>
  <si>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</si>
  <si>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</si>
  <si>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</si>
  <si>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</si>
  <si>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</si>
  <si>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</si>
  <si>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</si>
  <si>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</si>
  <si>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</si>
  <si>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</si>
  <si>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</si>
  <si>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</si>
  <si>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</si>
  <si>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</si>
  <si>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</si>
  <si>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</si>
  <si>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</si>
  <si>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</si>
  <si>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</si>
  <si>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</si>
  <si>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</si>
  <si>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</si>
  <si>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</si>
  <si>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</si>
  <si>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</si>
  <si>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</si>
  <si>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</si>
  <si>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</si>
  <si>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</si>
  <si>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</si>
  <si>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</si>
  <si>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</si>
  <si>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</si>
  <si>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</si>
  <si>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</si>
  <si>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</si>
  <si>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</si>
  <si>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</si>
  <si>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</si>
  <si>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</si>
  <si>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</si>
  <si>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</si>
  <si>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</si>
  <si>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</si>
  <si>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</si>
  <si>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</si>
  <si>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</si>
  <si>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</si>
  <si>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</si>
  <si>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</si>
  <si>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</si>
  <si>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</si>
  <si>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</si>
  <si>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</si>
  <si>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</si>
  <si>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</si>
  <si>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</si>
  <si>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</si>
  <si>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</si>
  <si>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</si>
  <si>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</si>
  <si>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</si>
  <si>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</si>
  <si>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</si>
  <si>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</si>
  <si>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</si>
  <si>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</si>
  <si>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</si>
  <si>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</si>
  <si>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</si>
  <si>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</si>
  <si>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</si>
  <si>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</si>
  <si>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</si>
  <si>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</si>
  <si>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</si>
  <si>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</si>
  <si>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</si>
  <si>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</si>
  <si>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</si>
  <si>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</si>
  <si>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</si>
  <si>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</si>
  <si>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</si>
  <si>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</si>
  <si>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</si>
  <si>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</si>
  <si>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</si>
  <si>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</si>
  <si>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</si>
  <si>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</si>
  <si>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</si>
  <si>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</si>
  <si>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</si>
  <si>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</si>
  <si>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</si>
  <si>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</si>
  <si>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</si>
  <si>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</si>
  <si>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</si>
  <si>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</si>
  <si>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</si>
  <si>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</si>
  <si>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</si>
  <si>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</si>
  <si>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</si>
  <si>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</si>
  <si>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</si>
  <si>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</si>
  <si>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</si>
  <si>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</si>
  <si>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</si>
  <si>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</si>
  <si>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</si>
  <si>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</si>
  <si>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</si>
  <si>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</si>
  <si>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</si>
  <si>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</si>
  <si>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</si>
  <si>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</si>
  <si>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</si>
  <si>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</si>
  <si>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</si>
  <si>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</si>
  <si>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</si>
  <si>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</si>
  <si>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</si>
  <si>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</si>
  <si>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</si>
  <si>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</si>
  <si>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</si>
  <si>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</si>
  <si>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</si>
  <si>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</si>
  <si>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</si>
  <si>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</si>
  <si>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</si>
  <si>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</si>
  <si>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</si>
  <si>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</si>
  <si>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</si>
  <si>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</si>
  <si>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</si>
  <si>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</si>
  <si>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</si>
  <si>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</si>
  <si>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</si>
  <si>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</si>
  <si>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</si>
  <si>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</si>
  <si>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</si>
  <si>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</si>
  <si>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</si>
  <si>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</si>
  <si>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</si>
  <si>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</si>
  <si>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</si>
  <si>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</si>
  <si>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</si>
  <si>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</si>
  <si>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</si>
  <si>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</si>
  <si>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</si>
  <si>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</si>
  <si>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</si>
  <si>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</si>
  <si>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</si>
  <si>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</si>
  <si>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</si>
  <si>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</si>
  <si>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</si>
  <si>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</si>
  <si>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</si>
  <si>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</si>
  <si>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</si>
  <si>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</si>
  <si>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</si>
  <si>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</si>
  <si>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</si>
  <si>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</si>
  <si>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</si>
  <si>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</si>
  <si>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</si>
  <si>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</si>
  <si>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</si>
  <si>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</si>
  <si>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</si>
  <si>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</si>
  <si>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</si>
  <si>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</si>
  <si>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</si>
  <si>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</si>
  <si>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</si>
  <si>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</si>
  <si>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</si>
  <si>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</si>
  <si>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</si>
  <si>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</si>
  <si>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</si>
  <si>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</si>
  <si>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</si>
  <si>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</si>
  <si>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</si>
  <si>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</si>
  <si>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</si>
  <si>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</si>
  <si>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</si>
  <si>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</si>
  <si>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</si>
  <si>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</si>
  <si>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</si>
  <si>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</si>
  <si>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</si>
  <si>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</si>
  <si>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</si>
  <si>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</si>
  <si>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</si>
  <si>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</si>
  <si>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</si>
  <si>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</si>
  <si>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</si>
  <si>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</si>
  <si>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</si>
  <si>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</si>
  <si>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</si>
  <si>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</si>
  <si>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</si>
  <si>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</si>
  <si>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</si>
  <si>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</si>
  <si>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</si>
  <si>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</si>
  <si>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</si>
  <si>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</si>
  <si>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</si>
  <si>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</si>
  <si>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</si>
  <si>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</si>
  <si>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</si>
  <si>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</si>
  <si>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</si>
  <si>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</si>
  <si>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</si>
  <si>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</si>
  <si>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</si>
  <si>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</si>
  <si>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</si>
  <si>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</si>
  <si>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</si>
  <si>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</si>
  <si>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</si>
  <si>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</si>
  <si>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</si>
  <si>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</si>
  <si>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</si>
  <si>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</si>
  <si>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</si>
  <si>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</si>
  <si>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</si>
  <si>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</si>
  <si>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</si>
  <si>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</si>
  <si>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</si>
  <si>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</si>
  <si>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</si>
  <si>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</si>
  <si>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</si>
  <si>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</si>
  <si>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</si>
  <si>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</si>
  <si>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</si>
  <si>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</si>
  <si>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</si>
  <si>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</si>
  <si>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</si>
  <si>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</si>
  <si>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</si>
  <si>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</si>
  <si>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</si>
  <si>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</si>
  <si>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</si>
  <si>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</si>
  <si>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</si>
  <si>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</si>
  <si>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</si>
  <si>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</si>
  <si>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</si>
  <si>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</si>
  <si>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</si>
  <si>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</si>
  <si>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</si>
  <si>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</si>
  <si>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</si>
  <si>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</si>
  <si>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</si>
  <si>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</si>
  <si>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</si>
  <si>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</si>
  <si>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</si>
  <si>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</si>
  <si>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</si>
  <si>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</si>
  <si>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</si>
  <si>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</si>
  <si>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</si>
  <si>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</si>
  <si>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</si>
  <si>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</si>
  <si>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</si>
  <si>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</si>
  <si>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</si>
  <si>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</si>
  <si>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</si>
  <si>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</si>
  <si>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</si>
  <si>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</si>
  <si>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</si>
  <si>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</si>
  <si>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</si>
  <si>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</si>
  <si>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</si>
  <si>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</si>
  <si>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</si>
  <si>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</si>
  <si>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</si>
  <si>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</si>
  <si>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</si>
  <si>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</si>
  <si>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</si>
  <si>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</si>
  <si>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</si>
  <si>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</si>
  <si>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</si>
  <si>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</si>
  <si>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</si>
  <si>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</si>
  <si>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</si>
  <si>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</si>
  <si>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</si>
  <si>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</si>
  <si>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</si>
  <si>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</si>
  <si>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</si>
  <si>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</si>
  <si>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</si>
  <si>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</si>
  <si>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</si>
  <si>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</si>
  <si>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</si>
  <si>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</si>
  <si>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</si>
  <si>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</si>
  <si>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</si>
  <si>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</si>
  <si>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</si>
  <si>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</si>
  <si>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</si>
  <si>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</si>
  <si>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</si>
  <si>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</si>
  <si>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</si>
  <si>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</si>
  <si>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</si>
  <si>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</si>
  <si>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</si>
  <si>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</si>
  <si>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</si>
  <si>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</si>
  <si>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</si>
  <si>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</si>
  <si>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</si>
  <si>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</si>
  <si>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</si>
  <si>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</si>
  <si>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</si>
  <si>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</si>
  <si>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</si>
  <si>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</si>
  <si>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</si>
  <si>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</si>
  <si>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</si>
  <si>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</si>
  <si>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</si>
  <si>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</si>
  <si>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</si>
  <si>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</si>
  <si>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</si>
  <si>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</si>
  <si>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</si>
  <si>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</si>
  <si>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</si>
  <si>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</si>
  <si>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</si>
  <si>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</si>
  <si>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</si>
  <si>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</si>
  <si>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</si>
  <si>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</si>
  <si>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</si>
  <si>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</si>
  <si>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</si>
  <si>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</si>
  <si>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</si>
  <si>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</si>
  <si>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</si>
  <si>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</si>
  <si>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</si>
  <si>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</si>
  <si>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</si>
  <si>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</si>
  <si>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</si>
  <si>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</si>
  <si>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</si>
  <si>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</si>
  <si>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</si>
  <si>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</si>
  <si>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</si>
  <si>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</si>
  <si>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</si>
  <si>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</si>
  <si>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</si>
  <si>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</si>
  <si>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</si>
  <si>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</si>
  <si>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</si>
  <si>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</si>
  <si>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</si>
  <si>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</si>
  <si>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</si>
  <si>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</si>
  <si>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</si>
  <si>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</si>
  <si>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</si>
  <si>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</si>
  <si>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</si>
  <si>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</si>
  <si>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</si>
  <si>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</si>
  <si>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</si>
  <si>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</si>
  <si>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</si>
  <si>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</si>
  <si>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</si>
  <si>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</si>
  <si>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</si>
  <si>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</si>
  <si>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</si>
  <si>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</si>
  <si>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</si>
  <si>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</si>
  <si>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</si>
  <si>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</si>
  <si>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</si>
  <si>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</si>
  <si>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</si>
  <si>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</si>
  <si>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</si>
  <si>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</si>
  <si>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</si>
  <si>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</si>
  <si>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</si>
  <si>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</si>
  <si>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</si>
  <si>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</si>
  <si>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</si>
  <si>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</si>
  <si>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</si>
  <si>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</si>
  <si>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</si>
  <si>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</si>
  <si>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</si>
  <si>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</si>
  <si>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</si>
  <si>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</si>
  <si>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</si>
  <si>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</si>
  <si>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</si>
  <si>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</si>
  <si>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</si>
  <si>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</si>
  <si>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</si>
  <si>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</si>
  <si>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</si>
  <si>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</si>
  <si>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</si>
  <si>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</si>
  <si>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</si>
  <si>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</si>
  <si>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</si>
  <si>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</si>
  <si>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</si>
  <si>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</si>
  <si>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</si>
  <si>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</si>
  <si>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</si>
  <si>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</si>
  <si>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</si>
  <si>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</si>
  <si>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</si>
  <si>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</si>
  <si>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</si>
  <si>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</si>
  <si>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</si>
  <si>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</si>
  <si>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</si>
  <si>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</si>
  <si>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</si>
  <si>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</si>
  <si>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</si>
  <si>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</si>
  <si>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</si>
  <si>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</si>
  <si>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</si>
  <si>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</si>
  <si>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</si>
  <si>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</si>
  <si>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</si>
  <si>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</si>
  <si>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</si>
  <si>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</si>
  <si>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</si>
  <si>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</si>
  <si>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</si>
  <si>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</si>
  <si>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</si>
  <si>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</si>
  <si>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</si>
  <si>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</si>
  <si>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</si>
  <si>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</si>
  <si>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</si>
  <si>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</si>
  <si>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</si>
  <si>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</si>
  <si>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</si>
  <si>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</si>
  <si>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</si>
  <si>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</si>
  <si>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</si>
  <si>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</si>
  <si>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</si>
  <si>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</si>
  <si>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</si>
  <si>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</si>
  <si>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</si>
  <si>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</si>
  <si>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</si>
  <si>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</si>
  <si>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</si>
  <si>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</si>
  <si>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</si>
  <si>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</si>
  <si>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</si>
  <si>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</si>
  <si>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</si>
  <si>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</si>
  <si>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</si>
  <si>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</si>
  <si>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</si>
  <si>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</si>
  <si>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</si>
  <si>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</si>
  <si>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</si>
  <si>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</si>
  <si>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</si>
  <si>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</si>
  <si>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</si>
  <si>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</si>
  <si>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</si>
  <si>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</si>
  <si>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</si>
  <si>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</si>
  <si>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</si>
  <si>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</si>
  <si>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</si>
  <si>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</si>
  <si>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</si>
  <si>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</si>
  <si>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</si>
  <si>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</si>
  <si>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</si>
  <si>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</si>
  <si>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</si>
  <si>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</si>
  <si>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</si>
  <si>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</si>
  <si>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</si>
  <si>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</si>
  <si>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</si>
  <si>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</si>
  <si>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</si>
  <si>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</si>
  <si>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</si>
  <si>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</si>
  <si>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</si>
  <si>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</si>
  <si>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</si>
  <si>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</si>
  <si>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</si>
  <si>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</si>
  <si>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</si>
  <si>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</si>
  <si>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</si>
  <si>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</si>
  <si>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</si>
  <si>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</si>
  <si>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</si>
  <si>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</si>
  <si>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</si>
  <si>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</si>
  <si>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</si>
  <si>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</si>
  <si>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</si>
  <si>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</si>
  <si>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</si>
  <si>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</si>
  <si>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</si>
  <si>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</si>
  <si>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</si>
  <si>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</si>
  <si>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</si>
  <si>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</si>
  <si>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</si>
  <si>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</si>
  <si>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</si>
  <si>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</si>
  <si>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</si>
  <si>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</si>
  <si>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</si>
  <si>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</si>
  <si>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</si>
  <si>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</si>
  <si>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</si>
  <si>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</si>
  <si>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</si>
  <si>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</si>
  <si>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</si>
  <si>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</si>
  <si>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</si>
  <si>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</si>
  <si>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</si>
  <si>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</si>
  <si>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</si>
  <si>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</si>
  <si>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</si>
  <si>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</si>
  <si>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</si>
  <si>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</si>
  <si>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</si>
  <si>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</si>
  <si>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</si>
  <si>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</si>
  <si>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</si>
  <si>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</si>
  <si>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</si>
  <si>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</si>
  <si>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</si>
  <si>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</si>
  <si>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</si>
  <si>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</si>
  <si>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</si>
  <si>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</si>
  <si>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</si>
  <si>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</si>
  <si>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</si>
  <si>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</si>
  <si>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</si>
  <si>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</si>
  <si>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</si>
  <si>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</si>
  <si>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</si>
  <si>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</si>
  <si>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</si>
  <si>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</si>
  <si>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</si>
  <si>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</si>
  <si>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</si>
  <si>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</si>
  <si>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</si>
  <si>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</si>
  <si>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</si>
  <si>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</si>
  <si>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</si>
  <si>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</si>
  <si>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</si>
  <si>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</si>
  <si>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</si>
  <si>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</si>
  <si>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</si>
  <si>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</si>
  <si>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</si>
  <si>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</si>
  <si>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</si>
  <si>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</si>
  <si>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</si>
  <si>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</si>
  <si>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</si>
  <si>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</si>
  <si>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</si>
  <si>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</si>
  <si>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</si>
  <si>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</si>
  <si>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</si>
  <si>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</si>
  <si>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</si>
  <si>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</si>
  <si>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</si>
  <si>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</si>
  <si>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</si>
  <si>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</si>
  <si>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</si>
  <si>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</si>
  <si>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</si>
  <si>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</si>
  <si>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</si>
  <si>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</si>
  <si>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</si>
  <si>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</si>
  <si>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</si>
  <si>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</si>
  <si>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</si>
  <si>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</si>
  <si>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</si>
  <si>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</si>
  <si>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</si>
  <si>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</si>
  <si>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</si>
  <si>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</si>
  <si>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</si>
  <si>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</si>
  <si>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</si>
  <si>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</si>
  <si>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</si>
  <si>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</si>
  <si>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</si>
  <si>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</si>
  <si>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</si>
  <si>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</si>
  <si>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</si>
  <si>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</si>
  <si>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</si>
  <si>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</si>
  <si>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</si>
  <si>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</si>
  <si>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</si>
  <si>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</si>
  <si>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</si>
  <si>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</si>
  <si>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</si>
  <si>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</si>
  <si>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</si>
  <si>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</si>
  <si>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</si>
  <si>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</si>
  <si>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</si>
  <si>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</si>
  <si>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</si>
  <si>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</si>
  <si>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</si>
  <si>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</si>
  <si>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</si>
  <si>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</si>
  <si>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</si>
  <si>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</si>
  <si>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</si>
  <si>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</si>
  <si>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</si>
  <si>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</si>
  <si>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</si>
  <si>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</si>
  <si>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</si>
  <si>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</si>
  <si>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</si>
  <si>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</si>
  <si>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</si>
  <si>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</si>
  <si>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</si>
  <si>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</si>
  <si>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</si>
  <si>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</si>
  <si>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</si>
  <si>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</si>
  <si>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</si>
  <si>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</si>
  <si>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</si>
  <si>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</si>
  <si>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</si>
  <si>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</si>
  <si>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</si>
  <si>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</si>
  <si>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</si>
  <si>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</si>
  <si>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</si>
  <si>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</si>
  <si>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</si>
  <si>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</si>
  <si>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</si>
  <si>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</si>
  <si>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</si>
  <si>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</si>
  <si>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</si>
  <si>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</si>
  <si>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</si>
  <si>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</si>
  <si>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</si>
  <si>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</si>
  <si>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</si>
  <si>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</si>
  <si>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</si>
  <si>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</si>
  <si>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</si>
  <si>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</si>
  <si>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</si>
  <si>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</si>
  <si>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</si>
  <si>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</si>
  <si>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</si>
  <si>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</si>
  <si>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</si>
  <si>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</si>
  <si>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</si>
  <si>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</si>
  <si>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</si>
  <si>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</si>
  <si>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</si>
  <si>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</si>
  <si>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</si>
  <si>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</si>
  <si>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</si>
  <si>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</si>
  <si>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</si>
  <si>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</si>
  <si>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</si>
  <si>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</si>
  <si>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</si>
  <si>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</si>
  <si>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</si>
  <si>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</si>
  <si>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</si>
  <si>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</si>
  <si>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</si>
  <si>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</si>
  <si>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</si>
  <si>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</si>
  <si>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</si>
  <si>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</si>
  <si>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</si>
  <si>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</si>
  <si>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</si>
  <si>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</si>
  <si>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</si>
  <si>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</si>
  <si>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</si>
  <si>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</si>
  <si>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</si>
  <si>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</si>
  <si>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</si>
  <si>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</si>
  <si>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</si>
  <si>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</si>
  <si>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</si>
  <si>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</si>
  <si>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</si>
  <si>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</si>
  <si>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</si>
  <si>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</si>
  <si>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</si>
  <si>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</si>
  <si>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</si>
  <si>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</si>
  <si>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</si>
  <si>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</si>
  <si>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</si>
  <si>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</si>
  <si>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</si>
  <si>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</si>
  <si>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</si>
  <si>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</si>
  <si>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</si>
  <si>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</si>
  <si>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</si>
  <si>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</si>
  <si>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</si>
  <si>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</si>
  <si>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</si>
  <si>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</si>
  <si>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</si>
  <si>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</si>
  <si>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</si>
  <si>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</si>
  <si>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</si>
  <si>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</si>
  <si>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</si>
  <si>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</si>
  <si>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</si>
  <si>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</si>
  <si>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</si>
  <si>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</si>
  <si>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</si>
  <si>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</si>
  <si>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</si>
  <si>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</si>
  <si>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</si>
  <si>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</si>
  <si>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</si>
  <si>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</si>
  <si>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</si>
  <si>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</si>
  <si>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</si>
  <si>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</si>
  <si>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</si>
  <si>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</si>
  <si>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</si>
  <si>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</si>
  <si>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</si>
  <si>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</si>
  <si>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</si>
  <si>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</si>
  <si>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</si>
  <si>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</si>
  <si>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</si>
  <si>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</si>
  <si>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</si>
  <si>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</si>
  <si>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</si>
  <si>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</si>
  <si>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</si>
  <si>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</si>
  <si>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</si>
  <si>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</si>
  <si>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</si>
  <si>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</si>
  <si>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</si>
  <si>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</si>
  <si>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</si>
  <si>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</si>
  <si>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</si>
  <si>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</si>
  <si>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</si>
  <si>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</si>
  <si>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</si>
  <si>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</si>
  <si>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</si>
  <si>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</si>
  <si>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</si>
  <si>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</si>
  <si>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</si>
  <si>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</si>
  <si>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</si>
  <si>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</si>
  <si>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</si>
  <si>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</si>
  <si>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</si>
  <si>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</si>
  <si>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</si>
  <si>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</si>
  <si>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</si>
  <si>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</si>
  <si>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</si>
  <si>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</si>
  <si>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</si>
  <si>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</si>
  <si>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</si>
  <si>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</si>
  <si>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</si>
  <si>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</si>
  <si>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</si>
  <si>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</si>
  <si>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</si>
  <si>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</si>
  <si>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</si>
  <si>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</si>
  <si>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</si>
  <si>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</si>
  <si>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</si>
  <si>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</si>
  <si>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</si>
  <si>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</si>
  <si>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</si>
  <si>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</si>
  <si>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</si>
  <si>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</si>
  <si>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</si>
  <si>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</si>
  <si>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</si>
  <si>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</si>
  <si>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</si>
  <si>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</si>
  <si>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</si>
  <si>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</si>
  <si>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</si>
  <si>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</si>
  <si>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</si>
  <si>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</si>
  <si>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</si>
  <si>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</si>
  <si>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</si>
  <si>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</si>
  <si>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</si>
  <si>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</si>
  <si>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</si>
  <si>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</si>
  <si>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</si>
  <si>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</si>
  <si>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</si>
  <si>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</si>
  <si>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</si>
  <si>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</si>
  <si>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</si>
  <si>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</si>
  <si>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</si>
  <si>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</si>
  <si>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</si>
  <si>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</si>
  <si>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</si>
  <si>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</si>
  <si>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</si>
  <si>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</si>
  <si>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</si>
  <si>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</si>
  <si>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</si>
  <si>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</si>
  <si>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</si>
  <si>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</si>
  <si>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</si>
  <si>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</si>
  <si>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</si>
  <si>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</si>
  <si>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</si>
  <si>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</si>
  <si>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</si>
  <si>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</si>
  <si>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</si>
  <si>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</si>
  <si>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</si>
  <si>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</si>
  <si>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</si>
  <si>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</si>
  <si>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</si>
  <si>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</si>
  <si>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</si>
  <si>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</si>
  <si>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</si>
  <si>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</si>
  <si>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</si>
  <si>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</si>
  <si>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</si>
  <si>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</si>
  <si>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</si>
  <si>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</si>
  <si>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</si>
  <si>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</si>
  <si>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</si>
  <si>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</si>
  <si>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</si>
  <si>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</si>
  <si>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</si>
  <si>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</si>
  <si>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</si>
  <si>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</si>
  <si>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</si>
  <si>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</si>
  <si>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</si>
  <si>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</si>
  <si>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</si>
  <si>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</si>
  <si>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</si>
  <si>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</si>
  <si>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</si>
  <si>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</si>
  <si>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</si>
  <si>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</si>
  <si>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</si>
  <si>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</si>
  <si>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</si>
  <si>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</si>
  <si>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</si>
  <si>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</si>
  <si>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</si>
  <si>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</si>
  <si>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</si>
  <si>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</si>
  <si>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</si>
  <si>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</si>
  <si>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</si>
  <si>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</si>
  <si>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</si>
  <si>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</si>
  <si>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</si>
  <si>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</si>
  <si>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</si>
  <si>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</si>
  <si>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</si>
  <si>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</si>
  <si>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</si>
  <si>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</si>
  <si>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</si>
  <si>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</si>
  <si>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</si>
  <si>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</si>
  <si>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</si>
  <si>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</si>
  <si>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</si>
  <si>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</si>
  <si>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</si>
  <si>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</si>
  <si>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</si>
  <si>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</si>
  <si>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</si>
  <si>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</si>
  <si>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</si>
  <si>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</si>
  <si>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</si>
  <si>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</si>
  <si>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</si>
  <si>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</si>
  <si>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</si>
  <si>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</si>
  <si>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</si>
  <si>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</si>
  <si>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</si>
  <si>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</si>
  <si>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</si>
  <si>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</si>
  <si>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</si>
  <si>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</si>
  <si>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</si>
  <si>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</si>
  <si>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</si>
  <si>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</si>
  <si>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</si>
  <si>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</si>
  <si>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</si>
  <si>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</si>
  <si>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</si>
  <si>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</si>
  <si>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</si>
  <si>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</si>
  <si>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</si>
  <si>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</si>
  <si>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</si>
  <si>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</si>
  <si>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</si>
  <si>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</si>
  <si>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</si>
  <si>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</si>
  <si>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</si>
  <si>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</si>
  <si>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</si>
  <si>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</si>
  <si>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</si>
  <si>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</si>
  <si>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</si>
  <si>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</si>
  <si>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</si>
  <si>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</si>
  <si>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</si>
  <si>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</si>
  <si>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</si>
  <si>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</si>
  <si>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</si>
  <si>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</si>
  <si>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</si>
  <si>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</si>
  <si>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</si>
  <si>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</si>
  <si>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</si>
  <si>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</si>
  <si>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</si>
  <si>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</si>
  <si>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</si>
  <si>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</si>
  <si>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</si>
  <si>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</si>
  <si>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FAMILIAR-ICBF</t>
  </si>
  <si>
    <t>20-249-2016</t>
  </si>
  <si>
    <t>PRESTAR EL SERVICIO DE ATENCIÓN A NIÑAS Y NIÑOS MENORES DE 5 AÑOS O HASTA SU INGRESO AL GRADO DE TRANSICIÓN, CON EL FIN DE PROMOVER EL DESARROLLO INTEGRAL DE LA PRIMERA INFANCIA CON CALIDAD, DE CONFORMIDAD CON EL LINEAMIENTO, EN EL MANUAL OPERATIVO Y LAS DIRECTRICES ESTABLECIDAS POR ICBF, EN EL MARCO DE LA POLÍTICA DE ESTADO PARA EL DESARROLLO INTEGRAL DE LA PRIMERA INFANCIA DE CERO A SIEMPRE, EN EL SERVICIO DESARROLLO EN MEDIO FAMILIAR.</t>
  </si>
  <si>
    <t>20-630-2016</t>
  </si>
  <si>
    <t>20-330-2017</t>
  </si>
  <si>
    <t>20-332-2018</t>
  </si>
  <si>
    <t>20-152-2019</t>
  </si>
  <si>
    <t>ASTRID SANCHEZ MELENDEZ</t>
  </si>
  <si>
    <t>KDX L 8 120 BR LLANITO</t>
  </si>
  <si>
    <t xml:space="preserve">hogarlafloresta-30years@hotmail.com </t>
  </si>
  <si>
    <t>5619028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</si>
</sst>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F1" sqref="F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800097281</v>
      </c>
      <c r="C20" s="5"/>
      <c r="D20" s="73"/>
      <c r="E20" s="5"/>
      <c r="F20" s="5"/>
      <c r="G20" s="5"/>
      <c r="H20" s="243"/>
      <c r="I20" s="149" t="s">
        <v>459</v>
      </c>
      <c r="J20" s="150" t="s">
        <v>480</v>
      </c>
      <c r="K20" s="151">
        <v>2858931916</v>
      </c>
      <c r="L20" s="152"/>
      <c r="M20" s="152">
        <v>44561</v>
      </c>
      <c r="N20" s="135">
        <f>+(M20-L20)/30</f>
        <v>1485.3666666666666</v>
      </c>
      <c r="O20" s="138"/>
      <c r="U20" s="134"/>
      <c r="V20" s="105">
        <f ca="1">NOW()</f>
        <v>44194.9212275463</v>
      </c>
      <c r="W20" s="105">
        <f ca="1">NOW()</f>
        <v>44194.9212275463</v>
      </c>
    </row>
    <row r="21" spans="1:23" ht="30" customHeight="1" outlineLevel="1" x14ac:dyDescent="0.25">
      <c r="A21" s="9"/>
      <c r="B21" s="71"/>
      <c r="C21" s="5"/>
      <c r="D21" s="5"/>
      <c r="E21" s="5"/>
      <c r="F21" s="5"/>
      <c r="G21" s="5"/>
      <c r="H21" s="70"/>
      <c r="I21" s="149" t="s">
        <v>459</v>
      </c>
      <c r="J21" s="150" t="s">
        <v>462</v>
      </c>
      <c r="K21" s="151">
        <v>2858931916</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DEL HOGAR INFANTIL LA FLORESTA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42398</v>
      </c>
      <c r="F48" s="145">
        <v>42719</v>
      </c>
      <c r="G48" s="160">
        <f>IF(AND(E48&lt;&gt;"",F48&lt;&gt;""),((F48-E48)/30),"")</f>
        <v>10.7</v>
      </c>
      <c r="H48" s="114" t="s">
        <v>2680</v>
      </c>
      <c r="I48" s="113" t="s">
        <v>459</v>
      </c>
      <c r="J48" s="113" t="s">
        <v>480</v>
      </c>
      <c r="K48" s="116">
        <v>107754472</v>
      </c>
      <c r="L48" s="115" t="s">
        <v>1148</v>
      </c>
      <c r="M48" s="117"/>
      <c r="N48" s="115" t="s">
        <v>27</v>
      </c>
      <c r="O48" s="115" t="s">
        <v>26</v>
      </c>
      <c r="P48" s="78"/>
    </row>
    <row r="49" spans="1:16" s="6" customFormat="1" ht="24.75" customHeight="1" x14ac:dyDescent="0.25">
      <c r="A49" s="143">
        <v>2</v>
      </c>
      <c r="B49" s="111" t="s">
        <v>2678</v>
      </c>
      <c r="C49" s="112" t="s">
        <v>31</v>
      </c>
      <c r="D49" s="110" t="s">
        <v>2681</v>
      </c>
      <c r="E49" s="145">
        <v>42709</v>
      </c>
      <c r="F49" s="145">
        <v>43084</v>
      </c>
      <c r="G49" s="160">
        <f t="shared" ref="G49:G50" si="2">IF(AND(E49&lt;&gt;"",F49&lt;&gt;""),((F49-E49)/30),"")</f>
        <v>12.5</v>
      </c>
      <c r="H49" s="114" t="s">
        <v>2680</v>
      </c>
      <c r="I49" s="113" t="s">
        <v>459</v>
      </c>
      <c r="J49" s="113" t="s">
        <v>480</v>
      </c>
      <c r="K49" s="116">
        <v>108347684</v>
      </c>
      <c r="L49" s="115" t="s">
        <v>1148</v>
      </c>
      <c r="M49" s="117"/>
      <c r="N49" s="115" t="s">
        <v>27</v>
      </c>
      <c r="O49" s="115" t="s">
        <v>26</v>
      </c>
      <c r="P49" s="78"/>
    </row>
    <row r="50" spans="1:16" s="6" customFormat="1" ht="24.75" customHeight="1" x14ac:dyDescent="0.25">
      <c r="A50" s="143">
        <v>3</v>
      </c>
      <c r="B50" s="111" t="s">
        <v>2678</v>
      </c>
      <c r="C50" s="112" t="s">
        <v>31</v>
      </c>
      <c r="D50" s="110" t="s">
        <v>2682</v>
      </c>
      <c r="E50" s="145">
        <v>43067</v>
      </c>
      <c r="F50" s="145">
        <v>43404</v>
      </c>
      <c r="G50" s="160">
        <f t="shared" si="2"/>
        <v>11.233333333333333</v>
      </c>
      <c r="H50" s="119" t="s">
        <v>2680</v>
      </c>
      <c r="I50" s="113" t="s">
        <v>459</v>
      </c>
      <c r="J50" s="113" t="s">
        <v>480</v>
      </c>
      <c r="K50" s="116">
        <v>93952044</v>
      </c>
      <c r="L50" s="115" t="s">
        <v>1148</v>
      </c>
      <c r="M50" s="117"/>
      <c r="N50" s="115" t="s">
        <v>27</v>
      </c>
      <c r="O50" s="115" t="s">
        <v>26</v>
      </c>
      <c r="P50" s="78"/>
    </row>
    <row r="51" spans="1:16" s="6" customFormat="1" ht="24.75" customHeight="1" outlineLevel="1" x14ac:dyDescent="0.25">
      <c r="A51" s="143">
        <v>4</v>
      </c>
      <c r="B51" s="111" t="s">
        <v>2678</v>
      </c>
      <c r="C51" s="112" t="s">
        <v>31</v>
      </c>
      <c r="D51" s="110" t="s">
        <v>2683</v>
      </c>
      <c r="E51" s="145">
        <v>43067</v>
      </c>
      <c r="F51" s="145">
        <v>43434</v>
      </c>
      <c r="G51" s="160">
        <f t="shared" ref="G51:G107" si="3">IF(AND(E51&lt;&gt;"",F51&lt;&gt;""),((F51-E51)/30),"")</f>
        <v>12.233333333333333</v>
      </c>
      <c r="H51" s="114" t="s">
        <v>2680</v>
      </c>
      <c r="I51" s="113" t="s">
        <v>459</v>
      </c>
      <c r="J51" s="113" t="s">
        <v>480</v>
      </c>
      <c r="K51" s="116">
        <v>222691751</v>
      </c>
      <c r="L51" s="115" t="s">
        <v>1148</v>
      </c>
      <c r="M51" s="117"/>
      <c r="N51" s="115" t="s">
        <v>27</v>
      </c>
      <c r="O51" s="115" t="s">
        <v>26</v>
      </c>
      <c r="P51" s="78"/>
    </row>
    <row r="52" spans="1:16" s="7" customFormat="1" ht="24.75" customHeight="1" outlineLevel="1" x14ac:dyDescent="0.25">
      <c r="A52" s="144">
        <v>5</v>
      </c>
      <c r="B52" s="111" t="s">
        <v>2678</v>
      </c>
      <c r="C52" s="112" t="s">
        <v>31</v>
      </c>
      <c r="D52" s="110" t="s">
        <v>2684</v>
      </c>
      <c r="E52" s="145">
        <v>43479</v>
      </c>
      <c r="F52" s="145">
        <v>43821</v>
      </c>
      <c r="G52" s="160">
        <f t="shared" si="3"/>
        <v>11.4</v>
      </c>
      <c r="H52" s="119" t="s">
        <v>2680</v>
      </c>
      <c r="I52" s="113" t="s">
        <v>459</v>
      </c>
      <c r="J52" s="113" t="s">
        <v>480</v>
      </c>
      <c r="K52" s="116">
        <v>113426360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228714553.28</v>
      </c>
      <c r="F185" s="92"/>
      <c r="G185" s="93"/>
      <c r="H185" s="88"/>
      <c r="I185" s="90" t="s">
        <v>2627</v>
      </c>
      <c r="J185" s="166">
        <f>+SUM(M179:M183)</f>
        <v>0.03</v>
      </c>
      <c r="K185" s="236" t="s">
        <v>2628</v>
      </c>
      <c r="L185" s="236"/>
      <c r="M185" s="94">
        <f>+J185*(SUM(K20:K35))</f>
        <v>171535914.96000001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33056</v>
      </c>
      <c r="D193" s="5"/>
      <c r="E193" s="126">
        <v>19794</v>
      </c>
      <c r="F193" s="5"/>
      <c r="G193" s="5"/>
      <c r="H193" s="147" t="s">
        <v>2685</v>
      </c>
      <c r="J193" s="5"/>
      <c r="K193" s="127">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2685</v>
      </c>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2688</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a65d333d-5b59-4810-bc94-b80d9325abbc"/>
    <ds:schemaRef ds:uri="http://purl.org/dc/dcmitype/"/>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Awana Col</cp:lastModifiedBy>
  <cp:lastPrinted>2020-11-20T15:12:35Z</cp:lastPrinted>
  <dcterms:created xsi:type="dcterms:W3CDTF">2020-10-14T21:57:42Z</dcterms:created>
  <dcterms:modified xsi:type="dcterms:W3CDTF">2020-12-30T03:08:12Z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