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<sst xmlns="http://schemas.openxmlformats.org/spreadsheetml/2006/main" count="3086" uniqueCount="2707">
  <si>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</si>
  <si>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</si>
  <si>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</si>
  <si>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</si>
  <si>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</si>
  <si>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</si>
  <si>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</si>
  <si>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</si>
  <si>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</si>
  <si>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</si>
  <si>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</si>
  <si>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</si>
  <si>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</si>
  <si>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</si>
  <si>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</si>
  <si>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</si>
  <si>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</si>
  <si>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</si>
  <si>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</si>
  <si>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</si>
  <si>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</si>
  <si>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</si>
  <si>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</si>
  <si>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</si>
  <si>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</si>
  <si>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</si>
  <si>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</si>
  <si>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</si>
  <si>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</si>
  <si>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</si>
  <si>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</si>
  <si>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</si>
  <si>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</si>
  <si>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</si>
  <si>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</si>
  <si>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</si>
  <si>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</si>
  <si>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</si>
  <si>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</si>
  <si>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</si>
  <si>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</si>
  <si>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</si>
  <si>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</si>
  <si>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</si>
  <si>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</si>
  <si>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</si>
  <si>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</si>
  <si>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</si>
  <si>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</si>
  <si>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</si>
  <si>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</si>
  <si>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</si>
  <si>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</si>
  <si>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</si>
  <si>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</si>
  <si>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</si>
  <si>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</si>
  <si>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</si>
  <si>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</si>
  <si>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</si>
  <si>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</si>
  <si>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</si>
  <si>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</si>
  <si>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</si>
  <si>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</si>
  <si>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</si>
  <si>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</si>
  <si>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</si>
  <si>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</si>
  <si>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</si>
  <si>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</si>
  <si>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</si>
  <si>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</si>
  <si>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</si>
  <si>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</si>
  <si>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</si>
  <si>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</si>
  <si>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</si>
  <si>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</si>
  <si>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</si>
  <si>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</si>
  <si>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</si>
  <si>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</si>
  <si>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</si>
  <si>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</si>
  <si>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</si>
  <si>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</si>
  <si>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</si>
  <si>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</si>
  <si>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</si>
  <si>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</si>
  <si>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</si>
  <si>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</si>
  <si>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</si>
  <si>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</si>
  <si>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</si>
  <si>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</si>
  <si>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</si>
  <si>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</si>
  <si>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</si>
  <si>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</si>
  <si>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</si>
  <si>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</si>
  <si>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</si>
  <si>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</si>
  <si>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</si>
  <si>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</si>
  <si>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</si>
  <si>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</si>
  <si>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</si>
  <si>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</si>
  <si>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</si>
  <si>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</si>
  <si>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</si>
  <si>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</si>
  <si>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</si>
  <si>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</si>
  <si>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</si>
  <si>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</si>
  <si>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</si>
  <si>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</si>
  <si>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</si>
  <si>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</si>
  <si>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</si>
  <si>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</si>
  <si>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</si>
  <si>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</si>
  <si>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</si>
  <si>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</si>
  <si>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</si>
  <si>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</si>
  <si>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</si>
  <si>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</si>
  <si>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</si>
  <si>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</si>
  <si>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</si>
  <si>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</si>
  <si>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</si>
  <si>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</si>
  <si>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</si>
  <si>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</si>
  <si>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</si>
  <si>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</si>
  <si>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</si>
  <si>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</si>
  <si>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</si>
  <si>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</si>
  <si>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</si>
  <si>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</si>
  <si>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</si>
  <si>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</si>
  <si>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</si>
  <si>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</si>
  <si>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</si>
  <si>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</si>
  <si>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</si>
  <si>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</si>
  <si>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</si>
  <si>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</si>
  <si>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</si>
  <si>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</si>
  <si>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</si>
  <si>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</si>
  <si>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</si>
  <si>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</si>
  <si>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</si>
  <si>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</si>
  <si>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</si>
  <si>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</si>
  <si>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</si>
  <si>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</si>
  <si>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</si>
  <si>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</si>
  <si>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</si>
  <si>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</si>
  <si>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</si>
  <si>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</si>
  <si>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</si>
  <si>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</si>
  <si>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</si>
  <si>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</si>
  <si>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</si>
  <si>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</si>
  <si>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</si>
  <si>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</si>
  <si>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</si>
  <si>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</si>
  <si>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</si>
  <si>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</si>
  <si>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</si>
  <si>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</si>
  <si>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</si>
  <si>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</si>
  <si>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</si>
  <si>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</si>
  <si>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</si>
  <si>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</si>
  <si>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</si>
  <si>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</si>
  <si>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</si>
  <si>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</si>
  <si>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</si>
  <si>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</si>
  <si>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</si>
  <si>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</si>
  <si>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</si>
  <si>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</si>
  <si>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</si>
  <si>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</si>
  <si>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</si>
  <si>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</si>
  <si>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</si>
  <si>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</si>
  <si>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</si>
  <si>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</si>
  <si>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</si>
  <si>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</si>
  <si>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</si>
  <si>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</si>
  <si>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</si>
  <si>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</si>
  <si>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</si>
  <si>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</si>
  <si>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</si>
  <si>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</si>
  <si>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</si>
  <si>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</si>
  <si>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</si>
  <si>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</si>
  <si>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</si>
  <si>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</si>
  <si>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</si>
  <si>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</si>
  <si>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</si>
  <si>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</si>
  <si>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</si>
  <si>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</si>
  <si>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</si>
  <si>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</si>
  <si>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</si>
  <si>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</si>
  <si>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</si>
  <si>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</si>
  <si>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</si>
  <si>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</si>
  <si>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</si>
  <si>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</si>
  <si>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</si>
  <si>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</si>
  <si>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</si>
  <si>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</si>
  <si>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</si>
  <si>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</si>
  <si>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</si>
  <si>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</si>
  <si>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</si>
  <si>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</si>
  <si>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</si>
  <si>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</si>
  <si>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</si>
  <si>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</si>
  <si>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</si>
  <si>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</si>
  <si>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</si>
  <si>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</si>
  <si>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</si>
  <si>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</si>
  <si>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</si>
  <si>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</si>
  <si>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</si>
  <si>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</si>
  <si>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</si>
  <si>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</si>
  <si>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</si>
  <si>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</si>
  <si>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</si>
  <si>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</si>
  <si>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</si>
  <si>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</si>
  <si>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</si>
  <si>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</si>
  <si>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</si>
  <si>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</si>
  <si>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</si>
  <si>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</si>
  <si>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</si>
  <si>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</si>
  <si>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</si>
  <si>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</si>
  <si>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</si>
  <si>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</si>
  <si>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</si>
  <si>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</si>
  <si>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</si>
  <si>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</si>
  <si>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</si>
  <si>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</si>
  <si>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</si>
  <si>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</si>
  <si>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</si>
  <si>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</si>
  <si>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</si>
  <si>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</si>
  <si>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</si>
  <si>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</si>
  <si>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</si>
  <si>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</si>
  <si>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</si>
  <si>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</si>
  <si>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</si>
  <si>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</si>
  <si>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</si>
  <si>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</si>
  <si>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</si>
  <si>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</si>
  <si>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</si>
  <si>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</si>
  <si>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</si>
  <si>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</si>
  <si>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</si>
  <si>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</si>
  <si>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</si>
  <si>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</si>
  <si>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</si>
  <si>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</si>
  <si>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</si>
  <si>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</si>
  <si>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</si>
  <si>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</si>
  <si>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</si>
  <si>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</si>
  <si>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</si>
  <si>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</si>
  <si>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</si>
  <si>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</si>
  <si>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</si>
  <si>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</si>
  <si>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</si>
  <si>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</si>
  <si>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</si>
  <si>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</si>
  <si>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</si>
  <si>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</si>
  <si>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</si>
  <si>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</si>
  <si>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</si>
  <si>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</si>
  <si>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</si>
  <si>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</si>
  <si>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</si>
  <si>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</si>
  <si>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</si>
  <si>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</si>
  <si>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</si>
  <si>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</si>
  <si>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</si>
  <si>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</si>
  <si>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</si>
  <si>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</si>
  <si>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</si>
  <si>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</si>
  <si>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</si>
  <si>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</si>
  <si>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</si>
  <si>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</si>
  <si>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</si>
  <si>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</si>
  <si>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</si>
  <si>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</si>
  <si>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</si>
  <si>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</si>
  <si>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</si>
  <si>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</si>
  <si>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</si>
  <si>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</si>
  <si>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</si>
  <si>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</si>
  <si>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</si>
  <si>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</si>
  <si>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</si>
  <si>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</si>
  <si>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</si>
  <si>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</si>
  <si>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</si>
  <si>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</si>
  <si>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</si>
  <si>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</si>
  <si>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</si>
  <si>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</si>
  <si>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</si>
  <si>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</si>
  <si>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</si>
  <si>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</si>
  <si>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</si>
  <si>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</si>
  <si>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</si>
  <si>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</si>
  <si>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</si>
  <si>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</si>
  <si>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</si>
  <si>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</si>
  <si>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</si>
  <si>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</si>
  <si>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</si>
  <si>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</si>
  <si>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</si>
  <si>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</si>
  <si>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</si>
  <si>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</si>
  <si>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</si>
  <si>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</si>
  <si>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</si>
  <si>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</si>
  <si>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</si>
  <si>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</si>
  <si>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</si>
  <si>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</si>
  <si>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</si>
  <si>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</si>
  <si>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</si>
  <si>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</si>
  <si>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</si>
  <si>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</si>
  <si>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</si>
  <si>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</si>
  <si>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</si>
  <si>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</si>
  <si>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</si>
  <si>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</si>
  <si>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</si>
  <si>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</si>
  <si>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</si>
  <si>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</si>
  <si>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</si>
  <si>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</si>
  <si>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</si>
  <si>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</si>
  <si>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</si>
  <si>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</si>
  <si>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</si>
  <si>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</si>
  <si>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</si>
  <si>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</si>
  <si>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</si>
  <si>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</si>
  <si>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</si>
  <si>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</si>
  <si>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</si>
  <si>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</si>
  <si>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</si>
  <si>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</si>
  <si>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</si>
  <si>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</si>
  <si>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</si>
  <si>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</si>
  <si>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</si>
  <si>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</si>
  <si>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</si>
  <si>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</si>
  <si>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</si>
  <si>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</si>
  <si>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</si>
  <si>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</si>
  <si>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</si>
  <si>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</si>
  <si>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</si>
  <si>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</si>
  <si>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</si>
  <si>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</si>
  <si>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</si>
  <si>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</si>
  <si>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</si>
  <si>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</si>
  <si>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</si>
  <si>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</si>
  <si>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</si>
  <si>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</si>
  <si>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</si>
  <si>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</si>
  <si>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</si>
  <si>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</si>
  <si>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</si>
  <si>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</si>
  <si>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</si>
  <si>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</si>
  <si>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</si>
  <si>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</si>
  <si>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</si>
  <si>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</si>
  <si>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</si>
  <si>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</si>
  <si>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</si>
  <si>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</si>
  <si>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</si>
  <si>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</si>
  <si>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</si>
  <si>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</si>
  <si>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</si>
  <si>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</si>
  <si>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</si>
  <si>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</si>
  <si>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</si>
  <si>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</si>
  <si>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</si>
  <si>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</si>
  <si>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</si>
  <si>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</si>
  <si>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</si>
  <si>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</si>
  <si>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</si>
  <si>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</si>
  <si>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</si>
  <si>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</si>
  <si>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</si>
  <si>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</si>
  <si>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</si>
  <si>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</si>
  <si>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</si>
  <si>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</si>
  <si>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</si>
  <si>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</si>
  <si>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</si>
  <si>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</si>
  <si>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</si>
  <si>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</si>
  <si>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</si>
  <si>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</si>
  <si>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</si>
  <si>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</si>
  <si>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</si>
  <si>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</si>
  <si>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</si>
  <si>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</si>
  <si>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</si>
  <si>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</si>
  <si>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</si>
  <si>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</si>
  <si>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</si>
  <si>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</si>
  <si>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</si>
  <si>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</si>
  <si>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</si>
  <si>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</si>
  <si>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</si>
  <si>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</si>
  <si>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</si>
  <si>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</si>
  <si>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</si>
  <si>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</si>
  <si>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</si>
  <si>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</si>
  <si>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</si>
  <si>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</si>
  <si>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</si>
  <si>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</si>
  <si>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</si>
  <si>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</si>
  <si>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</si>
  <si>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</si>
  <si>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</si>
  <si>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</si>
  <si>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</si>
  <si>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</si>
  <si>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</si>
  <si>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</si>
  <si>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</si>
  <si>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</si>
  <si>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</si>
  <si>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</si>
  <si>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</si>
  <si>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</si>
  <si>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</si>
  <si>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</si>
  <si>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</si>
  <si>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</si>
  <si>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</si>
  <si>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</si>
  <si>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</si>
  <si>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</si>
  <si>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</si>
  <si>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</si>
  <si>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</si>
  <si>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</si>
  <si>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</si>
  <si>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</si>
  <si>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</si>
  <si>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</si>
  <si>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</si>
  <si>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</si>
  <si>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</si>
  <si>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</si>
  <si>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</si>
  <si>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</si>
  <si>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</si>
  <si>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</si>
  <si>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</si>
  <si>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</si>
  <si>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</si>
  <si>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</si>
  <si>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</si>
  <si>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</si>
  <si>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</si>
  <si>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</si>
  <si>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</si>
  <si>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</si>
  <si>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</si>
  <si>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</si>
  <si>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</si>
  <si>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</si>
  <si>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</si>
  <si>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</si>
  <si>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</si>
  <si>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</si>
  <si>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</si>
  <si>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</si>
  <si>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</si>
  <si>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</si>
  <si>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</si>
  <si>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</si>
  <si>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</si>
  <si>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</si>
  <si>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</si>
  <si>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</si>
  <si>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</si>
  <si>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</si>
  <si>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</si>
  <si>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</si>
  <si>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</si>
  <si>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</si>
  <si>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</si>
  <si>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</si>
  <si>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</si>
  <si>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</si>
  <si>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</si>
  <si>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</si>
  <si>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</si>
  <si>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</si>
  <si>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</si>
  <si>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</si>
  <si>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</si>
  <si>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</si>
  <si>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</si>
  <si>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</si>
  <si>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</si>
  <si>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</si>
  <si>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</si>
  <si>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</si>
  <si>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</si>
  <si>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</si>
  <si>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</si>
  <si>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</si>
  <si>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</si>
  <si>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</si>
  <si>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</si>
  <si>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</si>
  <si>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</si>
  <si>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</si>
  <si>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</si>
  <si>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</si>
  <si>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</si>
  <si>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</si>
  <si>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</si>
  <si>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</si>
  <si>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</si>
  <si>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</si>
  <si>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</si>
  <si>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</si>
  <si>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</si>
  <si>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</si>
  <si>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</si>
  <si>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</si>
  <si>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</si>
  <si>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</si>
  <si>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</si>
  <si>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</si>
  <si>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</si>
  <si>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</si>
  <si>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</si>
  <si>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</si>
  <si>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</si>
  <si>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</si>
  <si>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</si>
  <si>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</si>
  <si>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</si>
  <si>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</si>
  <si>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</si>
  <si>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</si>
  <si>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</si>
  <si>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</si>
  <si>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</si>
  <si>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</si>
  <si>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</si>
  <si>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</si>
  <si>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</si>
  <si>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</si>
  <si>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</si>
  <si>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</si>
  <si>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</si>
  <si>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</si>
  <si>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</si>
  <si>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</si>
  <si>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</si>
  <si>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</si>
  <si>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</si>
  <si>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</si>
  <si>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</si>
  <si>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</si>
  <si>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</si>
  <si>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</si>
  <si>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</si>
  <si>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</si>
  <si>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</si>
  <si>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</si>
  <si>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</si>
  <si>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</si>
  <si>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</si>
  <si>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</si>
  <si>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</si>
  <si>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</si>
  <si>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</si>
  <si>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</si>
  <si>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</si>
  <si>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</si>
  <si>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</si>
  <si>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</si>
  <si>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</si>
  <si>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</si>
  <si>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</si>
  <si>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</si>
  <si>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</si>
  <si>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</si>
  <si>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</si>
  <si>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</si>
  <si>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</si>
  <si>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</si>
  <si>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</si>
  <si>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</si>
  <si>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</si>
  <si>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</si>
  <si>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</si>
  <si>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</si>
  <si>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</si>
  <si>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</si>
  <si>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</si>
  <si>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</si>
  <si>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</si>
  <si>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</si>
  <si>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</si>
  <si>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</si>
  <si>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</si>
  <si>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</si>
  <si>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</si>
  <si>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</si>
  <si>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</si>
  <si>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</si>
  <si>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</si>
  <si>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</si>
  <si>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</si>
  <si>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</si>
  <si>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</si>
  <si>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</si>
  <si>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</si>
  <si>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</si>
  <si>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</si>
  <si>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</si>
  <si>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</si>
  <si>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</si>
  <si>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</si>
  <si>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</si>
  <si>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</si>
  <si>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</si>
  <si>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</si>
  <si>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</si>
  <si>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</si>
  <si>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</si>
  <si>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</si>
  <si>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</si>
  <si>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</si>
  <si>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</si>
  <si>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</si>
  <si>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</si>
  <si>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</si>
  <si>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</si>
  <si>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</si>
  <si>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</si>
  <si>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</si>
  <si>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</si>
  <si>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</si>
  <si>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</si>
  <si>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</si>
  <si>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</si>
  <si>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</si>
  <si>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</si>
  <si>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</si>
  <si>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</si>
  <si>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</si>
  <si>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</si>
  <si>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</si>
  <si>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</si>
  <si>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</si>
  <si>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</si>
  <si>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</si>
  <si>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</si>
  <si>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</si>
  <si>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</si>
  <si>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</si>
  <si>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</si>
  <si>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</si>
  <si>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</si>
  <si>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</si>
  <si>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</si>
  <si>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</si>
  <si>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</si>
  <si>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</si>
  <si>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</si>
  <si>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</si>
  <si>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</si>
  <si>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</si>
  <si>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</si>
  <si>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</si>
  <si>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</si>
  <si>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</si>
  <si>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</si>
  <si>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</si>
  <si>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</si>
  <si>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</si>
  <si>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</si>
  <si>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</si>
  <si>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</si>
  <si>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</si>
  <si>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</si>
  <si>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</si>
  <si>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</si>
  <si>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</si>
  <si>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</si>
  <si>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</si>
  <si>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</si>
  <si>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</si>
  <si>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</si>
  <si>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</si>
  <si>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</si>
  <si>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</si>
  <si>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</si>
  <si>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</si>
  <si>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</si>
  <si>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</si>
  <si>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</si>
  <si>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</si>
  <si>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</si>
  <si>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</si>
  <si>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</si>
  <si>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</si>
  <si>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</si>
  <si>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</si>
  <si>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</si>
  <si>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</si>
  <si>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</si>
  <si>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</si>
  <si>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</si>
  <si>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</si>
  <si>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</si>
  <si>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</si>
  <si>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</si>
  <si>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</si>
  <si>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</si>
  <si>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</si>
  <si>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</si>
  <si>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</si>
  <si>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</si>
  <si>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</si>
  <si>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</si>
  <si>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</si>
  <si>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</si>
  <si>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</si>
  <si>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</si>
  <si>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</si>
  <si>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</si>
  <si>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</si>
  <si>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</si>
  <si>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</si>
  <si>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</si>
  <si>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</si>
  <si>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</si>
  <si>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</si>
  <si>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</si>
  <si>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</si>
  <si>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</si>
  <si>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</si>
  <si>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</si>
  <si>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</si>
  <si>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</si>
  <si>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</si>
  <si>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</si>
  <si>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</si>
  <si>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</si>
  <si>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</si>
  <si>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</si>
  <si>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</si>
  <si>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</si>
  <si>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</si>
  <si>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</si>
  <si>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</si>
  <si>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</si>
  <si>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</si>
  <si>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</si>
  <si>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</si>
  <si>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</si>
  <si>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</si>
  <si>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</si>
  <si>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</si>
  <si>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</si>
  <si>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</si>
  <si>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</si>
  <si>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</si>
  <si>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</si>
  <si>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</si>
  <si>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</si>
  <si>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</si>
  <si>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</si>
  <si>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</si>
  <si>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</si>
  <si>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</si>
  <si>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</si>
  <si>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</si>
  <si>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</si>
  <si>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</si>
  <si>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</si>
  <si>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</si>
  <si>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</si>
  <si>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</si>
  <si>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</si>
  <si>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</si>
  <si>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</si>
  <si>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</si>
  <si>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</si>
  <si>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</si>
  <si>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</si>
  <si>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</si>
  <si>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</si>
  <si>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</si>
  <si>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</si>
  <si>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</si>
  <si>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</si>
  <si>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</si>
  <si>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</si>
  <si>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</si>
  <si>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</si>
  <si>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</si>
  <si>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</si>
  <si>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</si>
  <si>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</si>
  <si>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</si>
  <si>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</si>
  <si>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</si>
  <si>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</si>
  <si>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</si>
  <si>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</si>
  <si>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</si>
  <si>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</si>
  <si>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</si>
  <si>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</si>
  <si>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</si>
  <si>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</si>
  <si>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</si>
  <si>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</si>
  <si>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</si>
  <si>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</si>
  <si>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</si>
  <si>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</si>
  <si>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</si>
  <si>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</si>
  <si>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</si>
  <si>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</si>
  <si>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</si>
  <si>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</si>
  <si>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</si>
  <si>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</si>
  <si>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</si>
  <si>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</si>
  <si>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</si>
  <si>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</si>
  <si>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</si>
  <si>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</si>
  <si>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</si>
  <si>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</si>
  <si>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</si>
  <si>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</si>
  <si>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</si>
  <si>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</si>
  <si>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</si>
  <si>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</si>
  <si>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</si>
  <si>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</si>
  <si>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</si>
  <si>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</si>
  <si>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</si>
  <si>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</si>
  <si>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</si>
  <si>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</si>
  <si>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</si>
  <si>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</si>
  <si>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</si>
  <si>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</si>
  <si>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</si>
  <si>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</si>
  <si>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</si>
  <si>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</si>
  <si>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</si>
  <si>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</si>
  <si>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</si>
  <si>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</si>
  <si>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</si>
  <si>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</si>
  <si>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</si>
  <si>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</si>
  <si>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</si>
  <si>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</si>
  <si>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</si>
  <si>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</si>
  <si>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</si>
  <si>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</si>
  <si>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</si>
  <si>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</si>
  <si>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</si>
  <si>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</si>
  <si>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</si>
  <si>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</si>
  <si>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</si>
  <si>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</si>
  <si>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</si>
  <si>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</si>
  <si>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</si>
  <si>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</si>
  <si>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</si>
  <si>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</si>
  <si>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</si>
  <si>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</si>
  <si>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</si>
  <si>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</si>
  <si>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</si>
  <si>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</si>
  <si>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</si>
  <si>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</si>
  <si>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</si>
  <si>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</si>
  <si>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</si>
  <si>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</si>
  <si>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</si>
  <si>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</si>
  <si>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</si>
  <si>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</si>
  <si>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</si>
  <si>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</si>
  <si>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</si>
  <si>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</si>
  <si>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</si>
  <si>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</si>
  <si>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</si>
  <si>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</si>
  <si>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</si>
  <si>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</si>
  <si>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</si>
  <si>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</si>
  <si>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</si>
  <si>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</si>
  <si>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</si>
  <si>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</si>
  <si>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</si>
  <si>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</si>
  <si>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</si>
  <si>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</si>
  <si>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</si>
  <si>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</si>
  <si>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</si>
  <si>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</si>
  <si>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</si>
  <si>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</si>
  <si>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</si>
  <si>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</si>
  <si>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</si>
  <si>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</si>
  <si>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</si>
  <si>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</si>
  <si>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</si>
  <si>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</si>
  <si>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</si>
  <si>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</si>
  <si>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</si>
  <si>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</si>
  <si>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</si>
  <si>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</si>
  <si>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</si>
  <si>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</si>
  <si>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</si>
  <si>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</si>
  <si>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</si>
  <si>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</si>
  <si>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</si>
  <si>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</si>
  <si>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</si>
  <si>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</si>
  <si>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</si>
  <si>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</si>
  <si>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</si>
  <si>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</si>
  <si>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</si>
  <si>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</si>
  <si>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</si>
  <si>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</si>
  <si>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</si>
  <si>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</si>
  <si>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</si>
  <si>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</si>
  <si>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</si>
  <si>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</si>
  <si>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</si>
  <si>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</si>
  <si>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</si>
  <si>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</si>
  <si>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</si>
  <si>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</si>
  <si>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</si>
  <si>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</si>
  <si>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</si>
  <si>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</si>
  <si>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</si>
  <si>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</si>
  <si>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</si>
  <si>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</si>
  <si>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</si>
  <si>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</si>
  <si>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</si>
  <si>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</si>
  <si>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</si>
  <si>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</si>
  <si>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</si>
  <si>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</si>
  <si>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</si>
  <si>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</si>
  <si>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</si>
  <si>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</si>
  <si>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</si>
  <si>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</si>
  <si>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</si>
  <si>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</si>
  <si>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</si>
  <si>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</si>
  <si>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</si>
  <si>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</si>
  <si>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</si>
  <si>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</si>
  <si>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</si>
  <si>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</si>
  <si>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</si>
  <si>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</si>
  <si>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</si>
  <si>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</si>
  <si>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</si>
  <si>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</si>
  <si>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</si>
  <si>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</si>
  <si>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</si>
  <si>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</si>
  <si>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</si>
  <si>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</si>
  <si>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</si>
  <si>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</si>
  <si>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</si>
  <si>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</si>
  <si>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</si>
  <si>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</si>
  <si>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</si>
  <si>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</si>
  <si>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</si>
  <si>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</si>
  <si>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</si>
  <si>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</si>
  <si>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</si>
  <si>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</si>
  <si>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</si>
  <si>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</si>
  <si>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</si>
  <si>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</si>
  <si>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</si>
  <si>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</si>
  <si>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</si>
  <si>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</si>
  <si>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</si>
  <si>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</si>
  <si>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</si>
  <si>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</si>
  <si>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</si>
  <si>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</si>
  <si>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</si>
  <si>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</si>
  <si>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</si>
  <si>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</si>
  <si>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</si>
  <si>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</si>
  <si>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</si>
  <si>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</si>
  <si>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</si>
  <si>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</si>
  <si>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</si>
  <si>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</si>
  <si>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</si>
  <si>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</si>
  <si>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</si>
  <si>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</si>
  <si>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</si>
  <si>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</si>
  <si>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</si>
  <si>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</si>
  <si>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</si>
  <si>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</si>
  <si>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</si>
  <si>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</si>
  <si>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</si>
  <si>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</si>
  <si>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</si>
  <si>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</si>
  <si>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</si>
  <si>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</si>
  <si>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</si>
  <si>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</si>
  <si>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</si>
  <si>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</si>
  <si>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</si>
  <si>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</si>
  <si>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</si>
  <si>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</si>
  <si>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</si>
  <si>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</si>
  <si>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</si>
  <si>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</si>
  <si>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</si>
  <si>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</si>
  <si>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</si>
  <si>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</si>
  <si>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</si>
  <si>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</si>
  <si>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</si>
  <si>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</si>
  <si>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</si>
  <si>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</si>
  <si>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</si>
  <si>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</si>
  <si>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</si>
  <si>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</si>
  <si>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</si>
  <si>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</si>
  <si>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</si>
  <si>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</si>
  <si>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</si>
  <si>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</si>
  <si>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</si>
  <si>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</si>
  <si>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</si>
  <si>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</si>
  <si>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</si>
  <si>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</si>
  <si>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</si>
  <si>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</si>
  <si>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</si>
  <si>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</si>
  <si>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</si>
  <si>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</si>
  <si>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</si>
  <si>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</si>
  <si>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</si>
  <si>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</si>
  <si>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</si>
  <si>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</si>
  <si>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</si>
  <si>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</si>
  <si>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</si>
  <si>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</si>
  <si>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</si>
  <si>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</si>
  <si>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</si>
  <si>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</si>
  <si>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</si>
  <si>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</si>
  <si>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</si>
  <si>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</si>
  <si>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</si>
  <si>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</si>
  <si>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</si>
  <si>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</si>
  <si>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</si>
  <si>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</si>
  <si>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</si>
  <si>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</si>
  <si>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</si>
  <si>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</si>
  <si>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</si>
  <si>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</si>
  <si>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</si>
  <si>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</si>
  <si>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</si>
  <si>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</si>
  <si>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</si>
  <si>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</si>
  <si>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</si>
  <si>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</si>
  <si>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</si>
  <si>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</si>
  <si>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</si>
  <si>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</si>
  <si>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</si>
  <si>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</si>
  <si>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</si>
  <si>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</si>
  <si>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</si>
  <si>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</si>
  <si>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</si>
  <si>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</si>
  <si>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</si>
  <si>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</si>
  <si>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</si>
  <si>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</si>
  <si>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</si>
  <si>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</si>
  <si>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</si>
  <si>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</si>
  <si>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</si>
  <si>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</si>
  <si>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</si>
  <si>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</si>
  <si>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</si>
  <si>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</si>
  <si>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</si>
  <si>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</si>
  <si>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</si>
  <si>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</si>
  <si>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</si>
  <si>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</si>
  <si>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</si>
  <si>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</si>
  <si>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</si>
  <si>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</si>
  <si>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</si>
  <si>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</si>
  <si>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</si>
  <si>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</si>
  <si>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</si>
  <si>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</si>
  <si>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</si>
  <si>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</si>
  <si>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</si>
  <si>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</si>
  <si>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</si>
  <si>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</si>
  <si>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</si>
  <si>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</si>
  <si>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</si>
  <si>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</si>
  <si>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</si>
  <si>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</si>
  <si>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</si>
  <si>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</si>
  <si>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</si>
  <si>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</si>
  <si>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</si>
  <si>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</si>
  <si>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</si>
  <si>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</si>
  <si>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</si>
  <si>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</si>
  <si>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</si>
  <si>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</si>
  <si>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</si>
  <si>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</si>
  <si>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</si>
  <si>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</si>
  <si>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</si>
  <si>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</si>
  <si>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</si>
  <si>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</si>
  <si>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</si>
  <si>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</si>
  <si>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</si>
  <si>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</si>
  <si>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</si>
  <si>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</si>
  <si>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</si>
  <si>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</si>
  <si>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</si>
  <si>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</si>
  <si>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</si>
  <si>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</si>
  <si>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</si>
  <si>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</si>
  <si>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</si>
  <si>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</si>
  <si>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</si>
  <si>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</si>
  <si>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</si>
  <si>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</si>
  <si>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</si>
  <si>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</si>
  <si>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</si>
  <si>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</si>
  <si>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</si>
  <si>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</si>
  <si>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</si>
  <si>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</si>
  <si>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</si>
  <si>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</si>
  <si>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</si>
  <si>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</si>
  <si>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</si>
  <si>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</si>
  <si>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</si>
  <si>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</si>
  <si>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</si>
  <si>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</si>
  <si>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</si>
  <si>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</si>
  <si>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</si>
  <si>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</si>
  <si>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</si>
  <si>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</si>
  <si>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</si>
  <si>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</si>
  <si>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</si>
  <si>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</si>
  <si>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</si>
  <si>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</si>
  <si>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</si>
  <si>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</si>
  <si>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</si>
  <si>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</si>
  <si>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</si>
  <si>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</si>
  <si>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</si>
  <si>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</si>
  <si>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</si>
  <si>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</si>
  <si>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</si>
  <si>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</si>
  <si>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</si>
  <si>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</si>
  <si>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</si>
  <si>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</si>
  <si>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</si>
  <si>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</si>
  <si>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</si>
  <si>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</si>
  <si>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</si>
  <si>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</si>
  <si>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</si>
  <si>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</si>
  <si>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</si>
  <si>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</si>
  <si>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</si>
  <si>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</si>
  <si>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</si>
  <si>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</si>
  <si>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</si>
  <si>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</si>
  <si>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</si>
  <si>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</si>
  <si>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</si>
  <si>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</si>
  <si>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</si>
  <si>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</si>
  <si>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</si>
  <si>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</si>
  <si>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</si>
  <si>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</si>
  <si>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</si>
  <si>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</si>
  <si>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</si>
  <si>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</si>
  <si>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</si>
  <si>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</si>
  <si>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</si>
  <si>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</si>
  <si>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</si>
  <si>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</si>
  <si>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</si>
  <si>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</si>
  <si>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</si>
  <si>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</si>
  <si>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</si>
  <si>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</si>
  <si>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</si>
  <si>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</si>
  <si>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</si>
  <si>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</si>
  <si>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</si>
  <si>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</si>
  <si>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</si>
  <si>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</si>
  <si>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</si>
  <si>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</si>
  <si>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</si>
  <si>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</si>
  <si>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</si>
  <si>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</si>
  <si>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</si>
  <si>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</si>
  <si>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</si>
  <si>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</si>
  <si>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</si>
  <si>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</si>
  <si>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</si>
  <si>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</si>
  <si>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</si>
  <si>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</si>
  <si>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</si>
  <si>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</si>
  <si>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</si>
  <si>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</si>
  <si>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</si>
  <si>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</si>
  <si>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</si>
  <si>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</si>
  <si>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</si>
  <si>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</si>
  <si>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</si>
  <si>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</si>
  <si>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</si>
  <si>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</si>
  <si>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</si>
  <si>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</si>
  <si>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</si>
  <si>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</si>
  <si>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</si>
  <si>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</si>
  <si>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</si>
  <si>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</si>
  <si>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</si>
  <si>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</si>
  <si>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</si>
  <si>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</si>
  <si>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</si>
  <si>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</si>
  <si>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</si>
  <si>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</si>
  <si>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</si>
  <si>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</si>
  <si>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</si>
  <si>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</si>
  <si>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</si>
  <si>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</si>
  <si>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</si>
  <si>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</si>
  <si>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</si>
  <si>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</si>
  <si>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</si>
  <si>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</si>
  <si>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</si>
  <si>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</si>
  <si>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</si>
  <si>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</si>
  <si>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</si>
  <si>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</si>
  <si>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</si>
  <si>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</si>
  <si>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</si>
  <si>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</si>
  <si>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</si>
  <si>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</si>
  <si>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</si>
  <si>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</si>
  <si>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</si>
  <si>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</si>
  <si>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</si>
  <si>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</si>
  <si>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</si>
  <si>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</si>
  <si>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</si>
  <si>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</si>
  <si>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</si>
  <si>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</si>
  <si>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</si>
  <si>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</si>
  <si>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</si>
  <si>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</si>
  <si>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</si>
  <si>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</si>
  <si>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</si>
  <si>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</si>
  <si>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</si>
  <si>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</si>
  <si>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</si>
  <si>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</si>
  <si>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</si>
  <si>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</si>
  <si>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</si>
  <si>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</si>
  <si>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</si>
  <si>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</si>
  <si>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</si>
  <si>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</si>
  <si>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</si>
  <si>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</si>
  <si>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</si>
  <si>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</si>
  <si>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</si>
  <si>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</si>
  <si>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</si>
  <si>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</si>
  <si>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</si>
  <si>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</si>
  <si>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</si>
  <si>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</si>
  <si>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</si>
  <si>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</si>
  <si>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</si>
  <si>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</si>
  <si>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</si>
  <si>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</si>
  <si>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</si>
  <si>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</si>
  <si>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</si>
  <si>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</si>
  <si>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</si>
  <si>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</si>
  <si>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</si>
  <si>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</si>
  <si>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</si>
  <si>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</si>
  <si>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</si>
  <si>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</si>
  <si>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</si>
  <si>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</si>
  <si>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</si>
  <si>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</si>
  <si>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</si>
  <si>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</si>
  <si>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</si>
  <si>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</si>
  <si>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</si>
  <si>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</si>
  <si>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</si>
  <si>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</si>
  <si>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</si>
  <si>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</si>
  <si>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</si>
  <si>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</si>
  <si>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</si>
  <si>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</si>
  <si>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</si>
  <si>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</si>
  <si>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</si>
  <si>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</si>
  <si>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</si>
  <si>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</si>
  <si>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</si>
  <si>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</si>
  <si>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</si>
  <si>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</si>
  <si>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</si>
  <si>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</si>
  <si>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</si>
  <si>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</si>
  <si>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</si>
  <si>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</si>
  <si>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</si>
  <si>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</si>
  <si>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</si>
  <si>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</si>
  <si>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</si>
  <si>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</si>
  <si>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</si>
  <si>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</si>
  <si>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</si>
  <si>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</si>
  <si>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</si>
  <si>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</si>
  <si>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</si>
  <si>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</si>
  <si>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</si>
  <si>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</si>
  <si>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</si>
  <si>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</si>
  <si>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</si>
  <si>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</si>
  <si>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</si>
  <si>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</si>
  <si>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</si>
  <si>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</si>
  <si>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</si>
  <si>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</si>
  <si>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</si>
  <si>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</si>
  <si>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</si>
  <si>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</si>
  <si>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</si>
  <si>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</si>
  <si>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</si>
  <si>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</si>
  <si>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</si>
  <si>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</si>
  <si>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</si>
  <si>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</si>
  <si>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</si>
  <si>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</si>
  <si>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</si>
  <si>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</si>
  <si>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</si>
  <si>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</si>
  <si>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</si>
  <si>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</si>
  <si>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</si>
  <si>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</si>
  <si>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</si>
  <si>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</si>
  <si>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</si>
  <si>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</si>
  <si>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</si>
  <si>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</si>
  <si>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</si>
  <si>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</si>
  <si>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</si>
  <si>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</si>
  <si>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</si>
  <si>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</si>
  <si>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</si>
  <si>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</si>
  <si>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</si>
  <si>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</si>
  <si>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</si>
  <si>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</si>
  <si>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</si>
  <si>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</si>
  <si>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</si>
  <si>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</si>
  <si>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</si>
  <si>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</si>
  <si>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</si>
  <si>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</si>
  <si>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</si>
  <si>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</si>
  <si>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</si>
  <si>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</si>
  <si>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</si>
  <si>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</si>
  <si>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</si>
  <si>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</si>
  <si>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</si>
  <si>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</si>
  <si>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</si>
  <si>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</si>
  <si>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</si>
  <si>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</si>
  <si>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</si>
  <si>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</si>
  <si>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</si>
  <si>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</si>
  <si>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</si>
  <si>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</si>
  <si>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</si>
  <si>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</si>
  <si>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</si>
  <si>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</si>
  <si>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</si>
  <si>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</si>
  <si>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</si>
  <si>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</si>
  <si>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</si>
  <si>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</si>
  <si>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</si>
  <si>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</si>
  <si>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</si>
  <si>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</si>
  <si>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</si>
  <si>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</si>
  <si>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</si>
  <si>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</si>
  <si>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</si>
  <si>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</si>
  <si>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</si>
  <si>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</si>
  <si>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</si>
  <si>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</si>
  <si>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</si>
  <si>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</si>
  <si>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</si>
  <si>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</si>
  <si>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</si>
  <si>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</si>
  <si>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</si>
  <si>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</si>
  <si>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</si>
  <si>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</si>
  <si>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</si>
  <si>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</si>
  <si>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</si>
  <si>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</si>
  <si>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</si>
  <si>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</si>
  <si>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</si>
  <si>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</si>
  <si>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</si>
  <si>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</si>
  <si>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</si>
  <si>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</si>
  <si>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</si>
  <si>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</si>
  <si>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</si>
  <si>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</si>
  <si>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</si>
  <si>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</si>
  <si>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</si>
  <si>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</si>
  <si>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</si>
  <si>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</si>
  <si>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</si>
  <si>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</si>
  <si>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</si>
  <si>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</si>
  <si>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</si>
  <si>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</si>
  <si>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</si>
  <si>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</si>
  <si>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</si>
  <si>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</si>
  <si>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</si>
  <si>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</si>
  <si>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</si>
  <si>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</si>
  <si>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</si>
  <si>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</si>
  <si>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</si>
  <si>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</si>
  <si>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</si>
  <si>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</si>
  <si>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</si>
  <si>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</si>
  <si>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</si>
  <si>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</si>
  <si>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</si>
  <si>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</si>
  <si>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</si>
  <si>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</si>
  <si>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</si>
  <si>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</si>
  <si>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</si>
  <si>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</si>
  <si>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</si>
  <si>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</si>
  <si>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</si>
  <si>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</si>
  <si>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</si>
  <si>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</si>
  <si>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</si>
  <si>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</si>
  <si>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</si>
  <si>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</si>
  <si>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</si>
  <si>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</si>
  <si>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</si>
  <si>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</si>
  <si>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</si>
  <si>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</si>
  <si>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</si>
  <si>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</si>
  <si>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</si>
  <si>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</si>
  <si>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</si>
  <si>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</si>
  <si>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</si>
  <si>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</si>
  <si>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</si>
  <si>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</si>
  <si>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</si>
  <si>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</si>
  <si>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</si>
  <si>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</si>
  <si>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</si>
  <si>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</si>
  <si>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</si>
  <si>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</si>
  <si>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</si>
  <si>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</si>
  <si>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</si>
  <si>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</si>
  <si>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</si>
  <si>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</si>
  <si>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</si>
  <si>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</si>
  <si>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</si>
  <si>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</si>
  <si>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</si>
  <si>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</si>
  <si>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</si>
  <si>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</si>
  <si>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</si>
  <si>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</si>
  <si>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</si>
  <si>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</si>
  <si>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</si>
  <si>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</si>
  <si>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</si>
  <si>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</si>
  <si>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</si>
  <si>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</si>
  <si>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</si>
  <si>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</si>
  <si>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</si>
  <si>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</si>
  <si>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</si>
  <si>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</si>
  <si>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</si>
  <si>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</si>
  <si>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</si>
  <si>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</si>
  <si>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</si>
  <si>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</si>
  <si>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</si>
  <si>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</si>
  <si>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</si>
  <si>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</si>
  <si>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</si>
  <si>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</si>
  <si>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</si>
  <si>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</si>
  <si>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</si>
  <si>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</si>
  <si>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</si>
  <si>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</si>
  <si>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</si>
  <si>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</si>
  <si>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</si>
  <si>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</si>
  <si>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</si>
  <si>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</si>
  <si>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</si>
  <si>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</si>
  <si>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</si>
  <si>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</si>
  <si>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</si>
  <si>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</si>
  <si>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</si>
  <si>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</si>
  <si>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</si>
  <si>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</si>
  <si>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</si>
  <si>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</si>
  <si>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</si>
  <si>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</si>
  <si>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</si>
  <si>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</si>
  <si>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</si>
  <si>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</si>
  <si>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</si>
  <si>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</si>
  <si>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</si>
  <si>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</si>
  <si>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</si>
  <si>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</si>
  <si>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</si>
  <si>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</si>
  <si>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</si>
  <si>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</si>
  <si>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</si>
  <si>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</si>
  <si>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</si>
  <si>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</si>
  <si>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</si>
  <si>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</si>
  <si>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</si>
  <si>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</si>
  <si>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</si>
  <si>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</si>
  <si>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</si>
  <si>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</si>
  <si>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</si>
  <si>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</si>
  <si>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</si>
  <si>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</si>
  <si>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</si>
  <si>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</si>
  <si>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</si>
  <si>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</si>
  <si>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</si>
  <si>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</si>
  <si>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</si>
  <si>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</si>
  <si>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</si>
  <si>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</si>
  <si>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</si>
  <si>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</si>
  <si>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</si>
  <si>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</si>
  <si>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</si>
  <si>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</si>
  <si>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</si>
  <si>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</si>
  <si>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</si>
  <si>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</si>
  <si>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</si>
  <si>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</si>
  <si>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</si>
  <si>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</si>
  <si>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</si>
  <si>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</si>
  <si>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</si>
  <si>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</si>
  <si>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</si>
  <si>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</si>
  <si>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</si>
  <si>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</si>
  <si>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</si>
  <si>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</si>
  <si>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</si>
  <si>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</si>
  <si>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</si>
  <si>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</si>
  <si>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</si>
  <si>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</si>
  <si>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</si>
  <si>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</si>
  <si>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</si>
  <si>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</si>
  <si>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</si>
  <si>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</si>
  <si>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</si>
  <si>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</si>
  <si>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</si>
  <si>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</si>
  <si>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</si>
  <si>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</si>
  <si>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</si>
  <si>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</si>
  <si>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</si>
  <si>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</si>
  <si>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</si>
  <si>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</si>
  <si>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</si>
  <si>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</si>
  <si>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</si>
  <si>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</si>
  <si>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</si>
  <si>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</si>
  <si>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</si>
  <si>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</si>
  <si>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</si>
  <si>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</si>
  <si>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</si>
  <si>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</si>
  <si>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</si>
  <si>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</si>
  <si>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</si>
  <si>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</si>
  <si>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</si>
  <si>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</si>
  <si>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</si>
  <si>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</si>
  <si>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</si>
  <si>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</si>
  <si>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</si>
  <si>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</si>
  <si>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</si>
  <si>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</si>
  <si>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</si>
  <si>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</si>
  <si>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</si>
  <si>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</si>
  <si>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</si>
  <si>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</si>
  <si>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</si>
  <si>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</si>
  <si>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</si>
  <si>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</si>
  <si>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</si>
  <si>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</si>
  <si>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</si>
  <si>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</si>
  <si>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</si>
  <si>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</si>
  <si>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</si>
  <si>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</si>
  <si>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</si>
  <si>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</si>
  <si>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</si>
  <si>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</si>
  <si>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</si>
  <si>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</si>
  <si>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</si>
  <si>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</si>
  <si>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</si>
  <si>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</si>
  <si>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</si>
  <si>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</si>
  <si>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</si>
  <si>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</si>
  <si>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</si>
  <si>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</si>
  <si>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</si>
  <si>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</si>
  <si>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</si>
  <si>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</si>
  <si>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</si>
  <si>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</si>
  <si>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</si>
  <si>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</si>
  <si>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</si>
  <si>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</si>
  <si>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</si>
  <si>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</si>
  <si>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</si>
  <si>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</si>
  <si>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</si>
  <si>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</si>
  <si>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</si>
  <si>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</si>
  <si>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</si>
  <si>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</si>
  <si>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</si>
  <si>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</si>
  <si>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</si>
  <si>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</si>
  <si>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</si>
  <si>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</si>
  <si>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</si>
  <si>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</si>
  <si>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</si>
  <si>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</si>
  <si>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</si>
  <si>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</si>
  <si>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</si>
  <si>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</si>
  <si>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</si>
  <si>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</si>
  <si>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</si>
  <si>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</si>
  <si>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</si>
  <si>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</si>
  <si>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</si>
  <si>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</si>
  <si>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</si>
  <si>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</si>
  <si>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</si>
  <si>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</si>
  <si>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</si>
  <si>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</si>
  <si>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</si>
  <si>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</si>
  <si>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</si>
  <si>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</si>
  <si>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</si>
  <si>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</si>
  <si>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</si>
  <si>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</si>
  <si>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</si>
  <si>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</si>
  <si>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</si>
  <si>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</si>
  <si>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</si>
  <si>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</si>
  <si>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</si>
  <si>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</si>
  <si>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</si>
  <si>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</si>
  <si>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</si>
  <si>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</si>
  <si>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</si>
  <si>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</si>
  <si>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</si>
  <si>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</si>
  <si>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</si>
  <si>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</si>
  <si>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</si>
  <si>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</si>
  <si>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</si>
  <si>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</si>
  <si>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</si>
  <si>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</si>
  <si>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</si>
  <si>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</si>
  <si>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</si>
  <si>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</si>
  <si>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</si>
  <si>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</si>
  <si>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</si>
  <si>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</si>
  <si>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</si>
  <si>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</si>
  <si>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</si>
  <si>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</si>
  <si>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</si>
  <si>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</si>
  <si>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</si>
  <si>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</si>
  <si>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</si>
  <si>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</si>
  <si>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</si>
  <si>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</si>
  <si>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</si>
  <si>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</si>
  <si>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</si>
  <si>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</si>
  <si>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</si>
  <si>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</si>
  <si>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</si>
  <si>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</si>
  <si>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</si>
  <si>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</si>
  <si>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</si>
  <si>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</si>
  <si>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</si>
  <si>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</si>
  <si>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</si>
  <si>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</si>
  <si>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</si>
  <si>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</si>
  <si>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</si>
  <si>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</si>
  <si>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</si>
  <si>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</si>
  <si>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</si>
  <si>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</si>
  <si>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</si>
  <si>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</si>
  <si>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</si>
  <si>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</si>
  <si>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</si>
  <si>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</si>
  <si>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</si>
  <si>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</si>
  <si>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</si>
  <si>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</si>
  <si>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</si>
  <si>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</si>
  <si>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</si>
  <si>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</si>
  <si>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</si>
  <si>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</si>
  <si>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</si>
  <si>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</si>
  <si>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</si>
  <si>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</si>
  <si>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</si>
  <si>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</si>
  <si>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</si>
  <si>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</si>
  <si>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</si>
  <si>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</si>
  <si>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</si>
  <si>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</si>
  <si>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</si>
  <si>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</si>
  <si>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</si>
  <si>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</si>
  <si>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</si>
  <si>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</si>
  <si>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</si>
  <si>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</si>
  <si>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</si>
  <si>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</si>
  <si>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</si>
  <si>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</si>
  <si>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</si>
  <si>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</si>
  <si>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</si>
  <si>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</si>
  <si>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</si>
  <si>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</si>
  <si>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</si>
  <si>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</si>
  <si>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</si>
  <si>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</si>
  <si>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</si>
  <si>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</si>
  <si>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</si>
  <si>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</si>
  <si>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</si>
  <si>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</si>
  <si>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</si>
  <si>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</si>
  <si>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</si>
  <si>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</si>
  <si>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</si>
  <si>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</si>
  <si>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</si>
  <si>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</si>
  <si>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</si>
  <si>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</si>
  <si>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</si>
  <si>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</si>
  <si>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</si>
  <si>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</si>
  <si>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</si>
  <si>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</si>
  <si>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</si>
  <si>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</si>
  <si>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</si>
  <si>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</si>
  <si>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</si>
  <si>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</si>
  <si>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</si>
  <si>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</si>
  <si>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</si>
  <si>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</si>
  <si>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</si>
  <si>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</si>
  <si>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</si>
  <si>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</si>
  <si>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</si>
  <si>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</si>
  <si>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</si>
  <si>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</si>
  <si>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</si>
  <si>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</si>
  <si>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</si>
  <si>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</si>
  <si>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</si>
  <si>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</si>
  <si>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</si>
  <si>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</si>
  <si>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</si>
  <si>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</si>
  <si>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</si>
  <si>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</si>
  <si>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</si>
  <si>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</si>
  <si>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</si>
  <si>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</si>
  <si>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</si>
  <si>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</si>
  <si>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</si>
  <si>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</si>
  <si>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</si>
  <si>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</si>
  <si>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</si>
  <si>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</si>
  <si>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</si>
  <si>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</si>
  <si>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</si>
  <si>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</si>
  <si>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</si>
  <si>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</si>
  <si>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</si>
  <si>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</si>
  <si>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</si>
  <si>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</si>
  <si>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</si>
  <si>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</si>
  <si>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</si>
  <si>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</si>
  <si>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</si>
  <si>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</si>
  <si>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</si>
  <si>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</si>
  <si>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</si>
  <si>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</si>
  <si>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</si>
  <si>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</si>
  <si>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</si>
  <si>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</si>
  <si>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</si>
  <si>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</si>
  <si>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</si>
  <si>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</si>
  <si>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</si>
  <si>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</si>
  <si>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</si>
  <si>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</si>
  <si>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</si>
  <si>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</si>
  <si>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</si>
  <si>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</si>
  <si>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</si>
  <si>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</si>
  <si>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</si>
  <si>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</si>
  <si>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</si>
  <si>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</si>
  <si>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</si>
  <si>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</si>
  <si>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</si>
  <si>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</si>
  <si>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</si>
  <si>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</si>
  <si>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</si>
  <si>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</si>
  <si>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</si>
  <si>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</si>
  <si>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</si>
  <si>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</si>
  <si>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</si>
  <si>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</si>
  <si>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</si>
  <si>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</si>
  <si>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</si>
  <si>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</si>
  <si>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</si>
  <si>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</si>
  <si>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</si>
  <si>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</si>
  <si>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</si>
  <si>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</si>
  <si>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</si>
  <si>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</si>
  <si>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</si>
  <si>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</si>
  <si>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</si>
  <si>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</si>
  <si>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</si>
  <si>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</si>
  <si>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</si>
  <si>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</si>
  <si>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</si>
  <si>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</si>
  <si>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</si>
  <si>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</si>
  <si>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</si>
  <si>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</si>
  <si>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</si>
  <si>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</si>
  <si>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</si>
  <si>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</si>
  <si>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</si>
  <si>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</si>
  <si>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</si>
  <si>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</si>
  <si>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</si>
  <si>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</si>
  <si>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</si>
  <si>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</si>
  <si>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</si>
  <si>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</si>
  <si>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</si>
  <si>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</si>
  <si>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</si>
  <si>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</si>
  <si>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</si>
  <si>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</si>
  <si>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</si>
  <si>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</si>
  <si>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</si>
  <si>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</si>
  <si>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</si>
  <si>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</si>
  <si>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</si>
  <si>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</si>
  <si>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</si>
  <si>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</si>
  <si>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</si>
  <si>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</si>
  <si>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</si>
  <si>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</si>
  <si>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</si>
  <si>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</si>
  <si>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</si>
  <si>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</si>
  <si>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</si>
  <si>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</si>
  <si>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</si>
  <si>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</si>
  <si>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</si>
  <si>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</si>
  <si>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</si>
  <si>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</si>
  <si>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</si>
  <si>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</si>
  <si>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</si>
  <si>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</si>
  <si>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</si>
  <si>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</si>
  <si>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</si>
  <si>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</si>
  <si>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</si>
  <si>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</si>
  <si>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</si>
  <si>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</si>
  <si>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</si>
  <si>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</si>
  <si>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</si>
  <si>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</si>
  <si>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</si>
  <si>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</si>
  <si>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</si>
  <si>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</si>
  <si>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</si>
  <si>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</si>
  <si>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</si>
  <si>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</si>
  <si>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</si>
  <si>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</si>
  <si>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</si>
  <si>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</si>
  <si>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</si>
  <si>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</si>
  <si>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</si>
  <si>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</si>
  <si>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</si>
  <si>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</si>
  <si>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</si>
  <si>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</si>
  <si>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</si>
  <si>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</si>
  <si>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</si>
  <si>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</si>
  <si>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</si>
  <si>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</si>
  <si>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</si>
  <si>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</si>
  <si>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</si>
  <si>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</si>
  <si>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</si>
  <si>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</si>
  <si>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</si>
  <si>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</si>
  <si>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</si>
  <si>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</si>
  <si>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</si>
  <si>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</si>
  <si>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</si>
  <si>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</si>
  <si>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</si>
  <si>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</si>
  <si>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</si>
  <si>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</si>
  <si>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</si>
  <si>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</si>
  <si>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</si>
  <si>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</si>
  <si>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</si>
  <si>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</si>
  <si>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</si>
  <si>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</si>
  <si>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</si>
  <si>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</si>
  <si>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</si>
  <si>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</si>
  <si>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</si>
  <si>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</si>
  <si>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</si>
  <si>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</si>
  <si>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</si>
  <si>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</si>
  <si>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</si>
  <si>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</si>
  <si>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</si>
  <si>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</si>
  <si>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</si>
  <si>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</si>
  <si>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</si>
  <si>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</si>
  <si>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</si>
  <si>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</si>
  <si>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</si>
  <si>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</si>
  <si>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</si>
  <si>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</si>
  <si>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</si>
  <si>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</si>
  <si>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</si>
  <si>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</si>
  <si>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</si>
  <si>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</si>
  <si>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</si>
  <si>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</si>
  <si>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</si>
  <si>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</si>
  <si>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</si>
  <si>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</si>
  <si>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</si>
  <si>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</si>
  <si>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</si>
  <si>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</si>
  <si>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</si>
  <si>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</si>
  <si>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</si>
  <si>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</si>
  <si>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</si>
  <si>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</si>
  <si>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</si>
  <si>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</si>
  <si>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</si>
  <si>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</si>
  <si>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</si>
  <si>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</si>
  <si>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</si>
  <si>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</si>
  <si>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</si>
  <si>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</si>
  <si>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</si>
  <si>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</si>
  <si>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</si>
  <si>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</si>
  <si>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</si>
  <si>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</si>
  <si>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</si>
  <si>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</si>
  <si>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</si>
  <si>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</si>
  <si>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</si>
  <si>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</si>
  <si>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</si>
  <si>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</si>
  <si>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</si>
  <si>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</si>
  <si>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</si>
  <si>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</si>
  <si>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</si>
  <si>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</si>
  <si>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</si>
  <si>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</si>
  <si>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</si>
  <si>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</si>
  <si>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</si>
  <si>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</si>
  <si>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</si>
  <si>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</si>
  <si>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</si>
  <si>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</si>
  <si>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</si>
  <si>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</si>
  <si>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</si>
  <si>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</si>
  <si>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</si>
  <si>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</si>
  <si>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</si>
  <si>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</si>
  <si>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</si>
  <si>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</si>
  <si>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</si>
  <si>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</si>
  <si>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</si>
  <si>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</si>
  <si>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</si>
  <si>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</si>
  <si>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</si>
  <si>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</si>
  <si>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</si>
  <si>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</si>
  <si>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</si>
  <si>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</si>
  <si>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</si>
  <si>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</si>
  <si>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</si>
  <si>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</si>
  <si>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</si>
  <si>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</si>
  <si>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</si>
  <si>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</si>
  <si>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</si>
  <si>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</si>
  <si>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</si>
  <si>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</si>
  <si>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</si>
  <si>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</si>
  <si>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</si>
  <si>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</si>
  <si>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</si>
  <si>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</si>
  <si>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</si>
  <si>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</si>
  <si>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</si>
  <si>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</si>
  <si>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</si>
  <si>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</si>
  <si>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</si>
  <si>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</si>
  <si>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</si>
  <si>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</si>
  <si>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</si>
  <si>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</si>
  <si>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</si>
  <si>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</si>
  <si>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</si>
  <si>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</si>
  <si>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</si>
  <si>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</si>
  <si>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</si>
  <si>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</si>
  <si>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</si>
  <si>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</si>
  <si>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</si>
  <si>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</si>
  <si>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</si>
  <si>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</si>
  <si>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</si>
  <si>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</si>
  <si>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</si>
  <si>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</si>
  <si>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</si>
  <si>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</si>
  <si>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</si>
  <si>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</si>
  <si>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</si>
  <si>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</si>
  <si>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</si>
  <si>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</si>
  <si>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</si>
  <si>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</si>
  <si>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</si>
  <si>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</si>
  <si>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</si>
  <si>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</si>
  <si>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</si>
  <si>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</si>
  <si>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</si>
  <si>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</si>
  <si>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</si>
  <si>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</si>
  <si>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</si>
  <si>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</si>
  <si>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2021-66-10001557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</si>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</sst>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zoomScale="85" zoomScaleNormal="85" zoomScaleSheetLayoutView="40" zoomScalePageLayoutView="40" workbookViewId="0">
      <selection activeCell="O183" sqref="O183"/>
    </sheetView>
  </sheetViews>
  <sheetFormatPr baseColWidth="10" defaultColWidth="0" defaultRowHeight="15" zeroHeight="1" outlineLevelRow="1"/>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2663</v>
      </c>
      <c r="D14" s="14"/>
      <c r="E14" s="14"/>
      <c r="F14" s="14"/>
      <c r="G14" s="14"/>
      <c r="H14" s="14"/>
      <c r="I14" s="14"/>
      <c r="J14" s="14"/>
      <c r="K14" s="14"/>
      <c r="L14" s="14"/>
      <c r="M14" s="14"/>
      <c r="N14" s="14"/>
      <c r="O14" s="15"/>
    </row>
    <row r="15" spans="1:20" ht="19.5" customHeight="1" thickBot="1">
      <c r="A15" s="9"/>
      <c r="B15" s="32" t="s">
        <v>2635</v>
      </c>
      <c r="C15" s="156" t="s">
        <v>2705</v>
      </c>
      <c r="D15" s="35"/>
      <c r="E15" s="35"/>
      <c r="F15" s="5"/>
      <c r="G15" s="32" t="s">
        <v>1168</v>
      </c>
      <c r="H15" s="103" t="s">
        <v>396</v>
      </c>
      <c r="I15" s="32" t="s">
        <v>2624</v>
      </c>
      <c r="J15" s="108" t="s">
        <v>2626</v>
      </c>
      <c r="L15" s="209" t="s">
        <v>8</v>
      </c>
      <c r="M15" s="209"/>
      <c r="N15" s="128"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900699025</v>
      </c>
      <c r="C20" s="5"/>
      <c r="D20" s="73"/>
      <c r="E20" s="5"/>
      <c r="F20" s="5"/>
      <c r="G20" s="5"/>
      <c r="H20" s="186"/>
      <c r="I20" s="149" t="s">
        <v>396</v>
      </c>
      <c r="J20" s="150" t="s">
        <v>880</v>
      </c>
      <c r="K20" s="151">
        <v>1294306762</v>
      </c>
      <c r="L20" s="152"/>
      <c r="M20" s="152">
        <v>44561</v>
      </c>
      <c r="N20" s="135">
        <f>+(M20-L20)/30</f>
        <v>1485.3666666666666</v>
      </c>
      <c r="O20" s="138"/>
      <c r="U20" s="134"/>
      <c r="V20" s="105">
        <f ca="1">NOW()</f>
        <v>44191.26128136574</v>
      </c>
      <c r="W20" s="105">
        <f ca="1">NOW()</f>
        <v>44191.26128136574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ASOCIACIÓN DE PROFESIONALES INTEGRALES PARA EL DESARROLLO SOSTENIBLE DEL CHOCO</v>
      </c>
      <c r="C38" s="178"/>
      <c r="D38" s="178"/>
      <c r="E38" s="178"/>
      <c r="F38" s="178"/>
      <c r="G38" s="5"/>
      <c r="H38" s="132"/>
      <c r="I38" s="190" t="s">
        <v>7</v>
      </c>
      <c r="J38" s="190"/>
      <c r="K38" s="190"/>
      <c r="L38" s="190"/>
      <c r="M38" s="190"/>
      <c r="N38" s="190"/>
      <c r="O38" s="133"/>
    </row>
    <row r="39" spans="1:16" ht="42.95" customHeight="1" thickBot="1">
      <c r="A39" s="10"/>
      <c r="B39" s="11"/>
      <c r="C39" s="11"/>
      <c r="D39" s="11"/>
      <c r="E39" s="11"/>
      <c r="F39" s="11"/>
      <c r="G39" s="11"/>
      <c r="H39" s="10"/>
      <c r="I39" s="222" t="s">
        <v>2706</v>
      </c>
      <c r="J39" s="222"/>
      <c r="K39" s="222"/>
      <c r="L39" s="222"/>
      <c r="M39" s="222"/>
      <c r="N39" s="222"/>
      <c r="O39" s="12"/>
    </row>
    <row r="40" spans="1:16" ht="15.75"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40" t="s">
        <v>4</v>
      </c>
      <c r="B43" s="241"/>
      <c r="C43" s="241"/>
      <c r="D43" s="241"/>
      <c r="E43" s="241"/>
      <c r="F43" s="241"/>
      <c r="G43" s="241"/>
      <c r="H43" s="241"/>
      <c r="I43" s="241"/>
      <c r="J43" s="241"/>
      <c r="K43" s="241"/>
      <c r="L43" s="241"/>
      <c r="M43" s="241"/>
      <c r="N43" s="241"/>
      <c r="O43" s="242"/>
      <c r="P43" s="76"/>
    </row>
    <row r="44" spans="1:16" ht="15" customHeight="1">
      <c r="A44" s="243" t="s">
        <v>2655</v>
      </c>
      <c r="B44" s="244"/>
      <c r="C44" s="244"/>
      <c r="D44" s="244"/>
      <c r="E44" s="244"/>
      <c r="F44" s="244"/>
      <c r="G44" s="244"/>
      <c r="H44" s="244"/>
      <c r="I44" s="244"/>
      <c r="J44" s="244"/>
      <c r="K44" s="244"/>
      <c r="L44" s="244"/>
      <c r="M44" s="244"/>
      <c r="N44" s="244"/>
      <c r="O44" s="245"/>
    </row>
    <row r="45" spans="1:16">
      <c r="A45" s="246"/>
      <c r="B45" s="247"/>
      <c r="C45" s="247"/>
      <c r="D45" s="247"/>
      <c r="E45" s="247"/>
      <c r="F45" s="247"/>
      <c r="G45" s="247"/>
      <c r="H45" s="247"/>
      <c r="I45" s="247"/>
      <c r="J45" s="247"/>
      <c r="K45" s="247"/>
      <c r="L45" s="247"/>
      <c r="M45" s="247"/>
      <c r="N45" s="247"/>
      <c r="O45" s="248"/>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31</v>
      </c>
      <c r="D48" s="110" t="s">
        <v>2677</v>
      </c>
      <c r="E48" s="145">
        <v>42744</v>
      </c>
      <c r="F48" s="145">
        <v>43312</v>
      </c>
      <c r="G48" s="160">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c r="A49" s="143">
        <v>2</v>
      </c>
      <c r="B49" s="111" t="s">
        <v>2679</v>
      </c>
      <c r="C49" s="112" t="s">
        <v>31</v>
      </c>
      <c r="D49" s="110" t="s">
        <v>2680</v>
      </c>
      <c r="E49" s="145">
        <v>43313</v>
      </c>
      <c r="F49" s="145">
        <v>43461</v>
      </c>
      <c r="G49" s="160">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c r="A50" s="143">
        <v>3</v>
      </c>
      <c r="B50" s="111" t="s">
        <v>2683</v>
      </c>
      <c r="C50" s="112" t="s">
        <v>32</v>
      </c>
      <c r="D50" s="110" t="s">
        <v>2684</v>
      </c>
      <c r="E50" s="145">
        <v>41654</v>
      </c>
      <c r="F50" s="145">
        <v>42719</v>
      </c>
      <c r="G50" s="160">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c r="A51" s="143">
        <v>4</v>
      </c>
      <c r="B51" s="111" t="s">
        <v>2687</v>
      </c>
      <c r="C51" s="112" t="s">
        <v>31</v>
      </c>
      <c r="D51" s="110" t="s">
        <v>2688</v>
      </c>
      <c r="E51" s="145">
        <v>41672</v>
      </c>
      <c r="F51" s="145">
        <v>42004</v>
      </c>
      <c r="G51" s="160">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c r="A52" s="144">
        <v>5</v>
      </c>
      <c r="B52" s="111" t="s">
        <v>2690</v>
      </c>
      <c r="C52" s="112" t="s">
        <v>31</v>
      </c>
      <c r="D52" s="110" t="s">
        <v>2691</v>
      </c>
      <c r="E52" s="145">
        <v>43417</v>
      </c>
      <c r="F52" s="145">
        <v>43450</v>
      </c>
      <c r="G52" s="160">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c r="A53" s="144">
        <v>6</v>
      </c>
      <c r="B53" s="111" t="s">
        <v>2693</v>
      </c>
      <c r="C53" s="112" t="s">
        <v>31</v>
      </c>
      <c r="D53" s="110" t="s">
        <v>2694</v>
      </c>
      <c r="E53" s="145">
        <v>43922</v>
      </c>
      <c r="F53" s="145">
        <v>44165</v>
      </c>
      <c r="G53" s="160">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row r="109" spans="1:16" s="19" customFormat="1" ht="31.5" customHeight="1" thickBot="1">
      <c r="A109" s="240" t="s">
        <v>2633</v>
      </c>
      <c r="B109" s="241"/>
      <c r="C109" s="241"/>
      <c r="D109" s="241"/>
      <c r="E109" s="241"/>
      <c r="F109" s="241"/>
      <c r="G109" s="241"/>
      <c r="H109" s="241"/>
      <c r="I109" s="241"/>
      <c r="J109" s="241"/>
      <c r="K109" s="241"/>
      <c r="L109" s="241"/>
      <c r="M109" s="241"/>
      <c r="N109" s="241"/>
      <c r="O109" s="242"/>
      <c r="P109" s="76"/>
    </row>
    <row r="110" spans="1:16" ht="15" customHeight="1">
      <c r="A110" s="243" t="s">
        <v>2656</v>
      </c>
      <c r="B110" s="244"/>
      <c r="C110" s="244"/>
      <c r="D110" s="244"/>
      <c r="E110" s="244"/>
      <c r="F110" s="244"/>
      <c r="G110" s="244"/>
      <c r="H110" s="244"/>
      <c r="I110" s="244"/>
      <c r="J110" s="244"/>
      <c r="K110" s="244"/>
      <c r="L110" s="244"/>
      <c r="M110" s="244"/>
      <c r="N110" s="244"/>
      <c r="O110" s="245"/>
    </row>
    <row r="111" spans="1:16" ht="15.75" thickBot="1">
      <c r="A111" s="246"/>
      <c r="B111" s="247"/>
      <c r="C111" s="247"/>
      <c r="D111" s="247"/>
      <c r="E111" s="247"/>
      <c r="F111" s="247"/>
      <c r="G111" s="247"/>
      <c r="H111" s="247"/>
      <c r="I111" s="247"/>
      <c r="J111" s="247"/>
      <c r="K111" s="247"/>
      <c r="L111" s="247"/>
      <c r="M111" s="247"/>
      <c r="N111" s="247"/>
      <c r="O111" s="248"/>
    </row>
    <row r="112" spans="1:16" s="1" customFormat="1" ht="26.25" customHeight="1" thickBot="1">
      <c r="I112" s="228" t="s">
        <v>9</v>
      </c>
      <c r="J112" s="229"/>
      <c r="O112" s="175"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1" t="s">
        <v>2665</v>
      </c>
      <c r="C114" s="163" t="s">
        <v>31</v>
      </c>
      <c r="D114" s="120" t="s">
        <v>2696</v>
      </c>
      <c r="E114" s="145">
        <v>43891</v>
      </c>
      <c r="F114" s="145">
        <v>44196</v>
      </c>
      <c r="G114" s="160">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3">
        <v>1</v>
      </c>
      <c r="O114" s="162" t="s">
        <v>1150</v>
      </c>
      <c r="P114" s="78"/>
    </row>
    <row r="115" spans="1:16" s="6" customFormat="1" ht="24.75" customHeight="1">
      <c r="A115" s="143">
        <v>2</v>
      </c>
      <c r="B115" s="161" t="s">
        <v>2665</v>
      </c>
      <c r="C115" s="163" t="s">
        <v>31</v>
      </c>
      <c r="D115" s="63" t="s">
        <v>2698</v>
      </c>
      <c r="E115" s="145">
        <v>43891</v>
      </c>
      <c r="F115" s="145">
        <v>44196</v>
      </c>
      <c r="G115" s="160">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3">
        <v>1</v>
      </c>
      <c r="O115" s="162" t="s">
        <v>1150</v>
      </c>
      <c r="P115" s="78"/>
    </row>
    <row r="116" spans="1:16" s="6" customFormat="1" ht="24.75" customHeight="1">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c r="O161" s="175"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0" t="s">
        <v>2660</v>
      </c>
      <c r="B163" s="231"/>
      <c r="C163" s="231"/>
      <c r="D163" s="231"/>
      <c r="E163" s="232"/>
      <c r="F163" s="233" t="s">
        <v>2661</v>
      </c>
      <c r="G163" s="233"/>
      <c r="H163" s="233"/>
      <c r="I163" s="230" t="s">
        <v>2630</v>
      </c>
      <c r="J163" s="231"/>
      <c r="K163" s="231"/>
      <c r="L163" s="231"/>
      <c r="M163" s="231"/>
      <c r="N163" s="231"/>
      <c r="O163" s="232"/>
    </row>
    <row r="164" spans="1:28" ht="9" customHeight="1">
      <c r="A164" s="29"/>
      <c r="B164" s="30"/>
      <c r="C164" s="30"/>
      <c r="E164" s="8"/>
      <c r="F164" s="30"/>
      <c r="G164" s="30"/>
      <c r="H164" s="30"/>
      <c r="I164" s="29"/>
      <c r="J164" s="30"/>
      <c r="K164" s="5"/>
      <c r="L164" s="5"/>
      <c r="M164" s="5"/>
      <c r="N164" s="157"/>
      <c r="O164" s="8"/>
      <c r="Q164" s="4" t="s">
        <v>2644</v>
      </c>
    </row>
    <row r="165" spans="1:28">
      <c r="A165" s="9"/>
      <c r="B165" s="210" t="s">
        <v>2614</v>
      </c>
      <c r="C165" s="210"/>
      <c r="D165" s="210"/>
      <c r="E165" s="8"/>
      <c r="F165" s="5"/>
      <c r="G165" s="234" t="s">
        <v>2614</v>
      </c>
      <c r="H165" s="234"/>
      <c r="I165" s="235" t="s">
        <v>1164</v>
      </c>
      <c r="J165" s="236"/>
      <c r="K165" s="236"/>
      <c r="L165" s="236"/>
      <c r="M165" s="236"/>
      <c r="N165" s="107" t="s">
        <v>1148</v>
      </c>
      <c r="O165" s="8"/>
      <c r="S165" s="51"/>
    </row>
    <row r="166" spans="1:28">
      <c r="A166" s="9"/>
      <c r="B166" s="5"/>
      <c r="C166" s="5"/>
      <c r="D166" s="158" t="s">
        <v>14</v>
      </c>
      <c r="E166" s="8"/>
      <c r="F166" s="5"/>
      <c r="G166" s="26" t="s">
        <v>14</v>
      </c>
      <c r="I166" s="9"/>
      <c r="J166" s="5"/>
      <c r="K166" s="5"/>
      <c r="L166" s="5"/>
      <c r="M166" s="5"/>
      <c r="N166" s="5"/>
      <c r="O166" s="8"/>
    </row>
    <row r="167" spans="1:28">
      <c r="A167" s="9"/>
      <c r="D167" s="107" t="s">
        <v>26</v>
      </c>
      <c r="E167" s="8"/>
      <c r="F167" s="5"/>
      <c r="G167" s="107" t="s">
        <v>26</v>
      </c>
      <c r="I167" s="237" t="s">
        <v>2643</v>
      </c>
      <c r="J167" s="238"/>
      <c r="K167" s="238"/>
      <c r="L167" s="238"/>
      <c r="M167" s="238"/>
      <c r="N167" s="238"/>
      <c r="O167" s="239"/>
      <c r="U167" s="51"/>
    </row>
    <row r="168" spans="1:28">
      <c r="A168" s="9"/>
      <c r="B168" s="223" t="s">
        <v>2658</v>
      </c>
      <c r="C168" s="223"/>
      <c r="D168" s="223"/>
      <c r="E168" s="8"/>
      <c r="F168" s="5"/>
      <c r="H168" s="81" t="s">
        <v>2657</v>
      </c>
      <c r="I168" s="237"/>
      <c r="J168" s="238"/>
      <c r="K168" s="238"/>
      <c r="L168" s="238"/>
      <c r="M168" s="238"/>
      <c r="N168" s="238"/>
      <c r="O168" s="239"/>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4"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c r="A179" s="9"/>
      <c r="B179" s="221" t="s">
        <v>2669</v>
      </c>
      <c r="C179" s="221"/>
      <c r="D179" s="221"/>
      <c r="E179" s="171">
        <v>0.02</v>
      </c>
      <c r="F179" s="170">
        <v>2.5999999999999999E-2</v>
      </c>
      <c r="G179" s="165">
        <f>IF(F179&gt;0,SUM(E179+F179),"")</f>
        <v>4.5999999999999999E-2</v>
      </c>
      <c r="H179" s="5"/>
      <c r="I179" s="221" t="s">
        <v>2671</v>
      </c>
      <c r="J179" s="221"/>
      <c r="K179" s="221"/>
      <c r="L179" s="221"/>
      <c r="M179" s="172">
        <v>2.1999999999999999E-2</v>
      </c>
      <c r="O179" s="8"/>
      <c r="Q179" s="19"/>
      <c r="R179" s="159">
        <f>IF(M179&gt;0,SUM(L179+M179),"")</f>
        <v>2.1999999999999999E-2</v>
      </c>
      <c r="T179" s="19"/>
      <c r="U179" s="177" t="s">
        <v>1166</v>
      </c>
      <c r="V179" s="177"/>
      <c r="W179" s="177"/>
      <c r="X179" s="24">
        <v>0.02</v>
      </c>
      <c r="Y179" s="164"/>
      <c r="Z179" s="165" t="str">
        <f>IF(Y179&gt;0,SUM(E181+Y179),"")</f>
        <v/>
      </c>
      <c r="AA179" s="19"/>
      <c r="AB179" s="19"/>
    </row>
    <row r="180" spans="1:28" ht="23.25" hidden="1">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6">
        <f>+SUM(G179:G182)</f>
        <v>4.5999999999999999E-2</v>
      </c>
      <c r="D185" s="91" t="s">
        <v>2628</v>
      </c>
      <c r="E185" s="94">
        <f>+(C185*SUM(K20:K35))</f>
        <v>59538111.052000001</v>
      </c>
      <c r="F185" s="92"/>
      <c r="G185" s="93"/>
      <c r="H185" s="88"/>
      <c r="I185" s="90" t="s">
        <v>2627</v>
      </c>
      <c r="J185" s="166">
        <f>+SUM(M179:M183)</f>
        <v>2.1999999999999999E-2</v>
      </c>
      <c r="K185" s="202" t="s">
        <v>2628</v>
      </c>
      <c r="L185" s="202"/>
      <c r="M185" s="94">
        <f>+J185*(SUM(K20:K35))</f>
        <v>28474748.763999999</v>
      </c>
      <c r="N185" s="95"/>
      <c r="O185" s="96"/>
    </row>
    <row r="186" spans="1:28" ht="15.75" thickBot="1">
      <c r="A186" s="10"/>
      <c r="B186" s="97"/>
      <c r="C186" s="97"/>
      <c r="D186" s="97"/>
      <c r="E186" s="97"/>
      <c r="F186" s="97"/>
      <c r="G186" s="97"/>
      <c r="H186" s="97"/>
      <c r="I186" s="168"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5.75" thickBot="1">
      <c r="A190" s="198"/>
      <c r="B190" s="199"/>
      <c r="C190" s="199"/>
      <c r="D190" s="199"/>
      <c r="E190" s="199"/>
      <c r="F190" s="199"/>
      <c r="G190" s="199"/>
      <c r="H190" s="199"/>
      <c r="I190" s="199"/>
      <c r="J190" s="199"/>
      <c r="K190" s="199"/>
      <c r="L190" s="199"/>
      <c r="M190" s="199"/>
      <c r="N190" s="199"/>
      <c r="O190" s="200"/>
    </row>
    <row r="191" spans="1:28" ht="21.75" thickBot="1">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c r="A192" s="9"/>
      <c r="B192" s="227" t="s">
        <v>2636</v>
      </c>
      <c r="C192" s="227"/>
      <c r="E192" s="5" t="s">
        <v>20</v>
      </c>
      <c r="H192" s="26" t="s">
        <v>24</v>
      </c>
      <c r="J192" s="5" t="s">
        <v>2637</v>
      </c>
      <c r="K192" s="5"/>
      <c r="M192" s="5"/>
      <c r="N192" s="5"/>
      <c r="O192" s="8"/>
      <c r="Q192" s="154"/>
      <c r="R192" s="155"/>
      <c r="S192" s="155"/>
      <c r="T192" s="154"/>
    </row>
    <row r="193" spans="1:18">
      <c r="A193" s="9"/>
      <c r="C193" s="125">
        <v>43326</v>
      </c>
      <c r="D193" s="5"/>
      <c r="E193" s="126">
        <v>1925</v>
      </c>
      <c r="F193" s="5"/>
      <c r="G193" s="5"/>
      <c r="H193" s="147" t="s">
        <v>2700</v>
      </c>
      <c r="J193" s="5"/>
      <c r="K193" s="127">
        <v>43891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1.75" thickBot="1">
      <c r="A198" s="9"/>
      <c r="B198" s="5"/>
      <c r="C198" s="5"/>
      <c r="D198" s="5"/>
      <c r="E198" s="5"/>
      <c r="F198" s="5"/>
      <c r="G198" s="5"/>
      <c r="H198" s="5"/>
      <c r="I198" s="5"/>
      <c r="J198" s="5"/>
      <c r="K198" s="5"/>
      <c r="L198" s="5"/>
      <c r="M198" s="5"/>
      <c r="N198" s="5"/>
      <c r="O198" s="175"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24"/>
      <c r="C200" s="224"/>
      <c r="D200" s="224"/>
      <c r="E200" s="224"/>
      <c r="F200" s="224"/>
      <c r="G200" s="224"/>
      <c r="H200" s="224"/>
      <c r="I200" s="224"/>
      <c r="J200" s="224"/>
      <c r="K200" s="224"/>
      <c r="L200" s="224"/>
      <c r="M200" s="224"/>
      <c r="N200" s="224"/>
      <c r="O200" s="8"/>
    </row>
    <row r="201" spans="1:18">
      <c r="A201" s="9"/>
      <c r="B201" s="225" t="s">
        <v>2648</v>
      </c>
      <c r="C201" s="226"/>
      <c r="D201" s="226"/>
      <c r="E201" s="226"/>
      <c r="F201" s="226"/>
      <c r="G201" s="226"/>
      <c r="H201" s="226"/>
      <c r="I201" s="226"/>
      <c r="J201" s="226"/>
      <c r="K201" s="226"/>
      <c r="L201" s="226"/>
      <c r="M201" s="226"/>
      <c r="N201" s="226"/>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t="s">
        <v>2700</v>
      </c>
      <c r="D211" s="21"/>
      <c r="G211" s="27" t="s">
        <v>2620</v>
      </c>
      <c r="H211" s="148" t="s">
        <v>2701</v>
      </c>
      <c r="J211" s="27" t="s">
        <v>2622</v>
      </c>
      <c r="K211" s="148" t="s">
        <v>2703</v>
      </c>
      <c r="L211" s="21"/>
      <c r="M211" s="21"/>
      <c r="N211" s="21"/>
      <c r="O211" s="8"/>
    </row>
    <row r="212" spans="1:15">
      <c r="A212" s="9"/>
      <c r="B212" s="27" t="s">
        <v>2619</v>
      </c>
      <c r="C212" s="147" t="s">
        <v>2700</v>
      </c>
      <c r="D212" s="21"/>
      <c r="G212" s="27" t="s">
        <v>2621</v>
      </c>
      <c r="H212" s="148" t="s">
        <v>2702</v>
      </c>
      <c r="J212" s="27" t="s">
        <v>2623</v>
      </c>
      <c r="K212" s="147" t="s">
        <v>2704</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42578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425781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www.w3.org/XML/1998/namespace"/>
    <ds:schemaRef ds:uri="http://purl.org/dc/dcmitype/"/>
    <ds:schemaRef ds:uri="http://purl.org/dc/terms/"/>
    <ds:schemaRef ds:uri="4fb10211-09fb-4e80-9f0b-184718d5d9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Eleuterio</cp:lastModifiedBy>
  <cp:lastPrinted>2020-11-20T15:12:35Z</cp:lastPrinted>
  <dcterms:created xsi:type="dcterms:W3CDTF">2020-10-14T21:57:42Z</dcterms:created>
  <dcterms:modified xsi:type="dcterms:W3CDTF">2020-12-26T11:16:16Z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