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OPIAS DE SEGURIDAD\SANDRA 08-09-2020\FINANCIERA\2020\INVITACIONES\CDI\MANIFESTACCIONES DE INTERES CDI\BOLIVAR\2021-13-100003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N115" i="12"/>
  <c r="L115" i="12"/>
  <c r="G115" i="12"/>
  <c r="L114" i="12"/>
  <c r="G114" i="12"/>
  <c r="O112" i="12"/>
  <c r="G107" i="12"/>
  <c r="G106" i="12"/>
  <c r="G105" i="12"/>
  <c r="G104" i="12"/>
  <c r="G103" i="12"/>
  <c r="G102" i="12"/>
  <c r="M101" i="12"/>
  <c r="G101" i="12"/>
  <c r="M100" i="12"/>
  <c r="G100" i="12"/>
  <c r="M99" i="12"/>
  <c r="G99" i="12"/>
  <c r="M98" i="12"/>
  <c r="G98" i="12"/>
  <c r="M97" i="12"/>
  <c r="G97" i="12"/>
  <c r="M96" i="12"/>
  <c r="G96" i="12"/>
  <c r="M95" i="12"/>
  <c r="G95" i="12"/>
  <c r="M94" i="12"/>
  <c r="G94" i="12"/>
  <c r="M93" i="12"/>
  <c r="G93" i="12"/>
  <c r="M92" i="12"/>
  <c r="G92" i="12"/>
  <c r="M91" i="12"/>
  <c r="G91" i="12"/>
  <c r="M90" i="12"/>
  <c r="G90" i="12"/>
  <c r="M89" i="12"/>
  <c r="G89" i="12"/>
  <c r="M88" i="12"/>
  <c r="G88" i="12"/>
  <c r="M87" i="12"/>
  <c r="G87" i="12"/>
  <c r="M86" i="12"/>
  <c r="G86" i="12"/>
  <c r="M85" i="12"/>
  <c r="G85" i="12"/>
  <c r="M84" i="12"/>
  <c r="G84" i="12"/>
  <c r="M83" i="12"/>
  <c r="G83" i="12"/>
  <c r="M82" i="12"/>
  <c r="G82" i="12"/>
  <c r="G81" i="12"/>
  <c r="G80" i="12"/>
  <c r="G79" i="12"/>
  <c r="K78" i="12"/>
  <c r="G78" i="12"/>
  <c r="K77" i="12"/>
  <c r="G77" i="12"/>
  <c r="G76" i="12"/>
  <c r="G75" i="12"/>
  <c r="G74" i="12"/>
  <c r="G73" i="12"/>
  <c r="G72" i="12"/>
  <c r="G71" i="12"/>
  <c r="M70" i="12"/>
  <c r="G70" i="12"/>
  <c r="M69" i="12"/>
  <c r="G69" i="12"/>
  <c r="M68" i="12"/>
  <c r="G68" i="12"/>
  <c r="M67" i="12"/>
  <c r="G67" i="12"/>
  <c r="M66" i="12"/>
  <c r="G66" i="12"/>
  <c r="G65" i="12"/>
  <c r="G64" i="12"/>
  <c r="G63" i="12"/>
  <c r="G62" i="12"/>
  <c r="M61" i="12"/>
  <c r="G61" i="12"/>
  <c r="G60" i="12"/>
  <c r="G59" i="12"/>
  <c r="G58" i="12"/>
  <c r="G57" i="12"/>
  <c r="M56" i="12"/>
  <c r="G56" i="12"/>
  <c r="G55" i="12"/>
  <c r="G54" i="12"/>
  <c r="G53" i="12"/>
  <c r="G52" i="12"/>
  <c r="M51" i="12"/>
  <c r="G51" i="12"/>
  <c r="M50" i="12"/>
  <c r="G50" i="12"/>
  <c r="M49" i="12"/>
  <c r="G49" i="12"/>
  <c r="M48"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<sst xmlns="http://schemas.openxmlformats.org/spreadsheetml/2006/main" count="3514" uniqueCount="2747">
  <si>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</si>
  <si>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</si>
  <si>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</si>
  <si>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</si>
  <si>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</si>
  <si>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</si>
  <si>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</si>
  <si>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</si>
  <si>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</si>
  <si>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</si>
  <si>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</si>
  <si>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</si>
  <si>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</si>
  <si>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</si>
  <si>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</si>
  <si>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</si>
  <si>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</si>
  <si>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</si>
  <si>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</si>
  <si>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</si>
  <si>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</si>
  <si>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</si>
  <si>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</si>
  <si>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</si>
  <si>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</si>
  <si>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</si>
  <si>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</si>
  <si>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</si>
  <si>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</si>
  <si>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</si>
  <si>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</si>
  <si>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</si>
  <si>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</si>
  <si>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</si>
  <si>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</si>
  <si>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</si>
  <si>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</si>
  <si>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</si>
  <si>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</si>
  <si>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</si>
  <si>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</si>
  <si>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</si>
  <si>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</si>
  <si>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</si>
  <si>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</si>
  <si>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</si>
  <si>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</si>
  <si>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</si>
  <si>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</si>
  <si>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</si>
  <si>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</si>
  <si>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</si>
  <si>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</si>
  <si>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</si>
  <si>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</si>
  <si>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</si>
  <si>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</si>
  <si>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</si>
  <si>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</si>
  <si>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</si>
  <si>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</si>
  <si>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</si>
  <si>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</si>
  <si>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</si>
  <si>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</si>
  <si>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</si>
  <si>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</si>
  <si>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</si>
  <si>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</si>
  <si>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</si>
  <si>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</si>
  <si>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</si>
  <si>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</si>
  <si>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</si>
  <si>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</si>
  <si>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</si>
  <si>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</si>
  <si>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</si>
  <si>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</si>
  <si>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</si>
  <si>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</si>
  <si>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</si>
  <si>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</si>
  <si>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</si>
  <si>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</si>
  <si>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</si>
  <si>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</si>
  <si>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</si>
  <si>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</si>
  <si>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</si>
  <si>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</si>
  <si>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</si>
  <si>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</si>
  <si>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</si>
  <si>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</si>
  <si>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</si>
  <si>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</si>
  <si>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</si>
  <si>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</si>
  <si>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</si>
  <si>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</si>
  <si>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</si>
  <si>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</si>
  <si>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</si>
  <si>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</si>
  <si>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</si>
  <si>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</si>
  <si>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</si>
  <si>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</si>
  <si>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</si>
  <si>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</si>
  <si>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</si>
  <si>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</si>
  <si>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</si>
  <si>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</si>
  <si>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</si>
  <si>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</si>
  <si>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</si>
  <si>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</si>
  <si>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</si>
  <si>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</si>
  <si>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</si>
  <si>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</si>
  <si>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</si>
  <si>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</si>
  <si>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</si>
  <si>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</si>
  <si>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</si>
  <si>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</si>
  <si>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</si>
  <si>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</si>
  <si>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</si>
  <si>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</si>
  <si>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</si>
  <si>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</si>
  <si>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</si>
  <si>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</si>
  <si>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</si>
  <si>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</si>
  <si>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</si>
  <si>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</si>
  <si>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</si>
  <si>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</si>
  <si>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</si>
  <si>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</si>
  <si>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</si>
  <si>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</si>
  <si>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</si>
  <si>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</si>
  <si>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</si>
  <si>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</si>
  <si>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</si>
  <si>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</si>
  <si>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</si>
  <si>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</si>
  <si>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</si>
  <si>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</si>
  <si>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</si>
  <si>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</si>
  <si>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</si>
  <si>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</si>
  <si>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</si>
  <si>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</si>
  <si>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</si>
  <si>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</si>
  <si>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</si>
  <si>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</si>
  <si>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</si>
  <si>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</si>
  <si>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</si>
  <si>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</si>
  <si>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</si>
  <si>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</si>
  <si>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</si>
  <si>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</si>
  <si>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</si>
  <si>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</si>
  <si>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</si>
  <si>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</si>
  <si>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</si>
  <si>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</si>
  <si>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</si>
  <si>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</si>
  <si>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</si>
  <si>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</si>
  <si>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</si>
  <si>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</si>
  <si>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</si>
  <si>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</si>
  <si>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</si>
  <si>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</si>
  <si>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</si>
  <si>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</si>
  <si>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</si>
  <si>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</si>
  <si>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</si>
  <si>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</si>
  <si>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</si>
  <si>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</si>
  <si>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</si>
  <si>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</si>
  <si>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</si>
  <si>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</si>
  <si>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</si>
  <si>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</si>
  <si>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</si>
  <si>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</si>
  <si>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</si>
  <si>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</si>
  <si>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</si>
  <si>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</si>
  <si>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</si>
  <si>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</si>
  <si>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</si>
  <si>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</si>
  <si>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</si>
  <si>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</si>
  <si>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</si>
  <si>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</si>
  <si>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</si>
  <si>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</si>
  <si>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</si>
  <si>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</si>
  <si>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</si>
  <si>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</si>
  <si>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</si>
  <si>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</si>
  <si>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</si>
  <si>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</si>
  <si>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</si>
  <si>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</si>
  <si>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</si>
  <si>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</si>
  <si>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</si>
  <si>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</si>
  <si>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</si>
  <si>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</si>
  <si>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</si>
  <si>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</si>
  <si>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</si>
  <si>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</si>
  <si>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</si>
  <si>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</si>
  <si>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</si>
  <si>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</si>
  <si>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</si>
  <si>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</si>
  <si>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</si>
  <si>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</si>
  <si>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</si>
  <si>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</si>
  <si>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</si>
  <si>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</si>
  <si>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</si>
  <si>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</si>
  <si>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</si>
  <si>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</si>
  <si>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</si>
  <si>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</si>
  <si>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</si>
  <si>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</si>
  <si>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</si>
  <si>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</si>
  <si>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</si>
  <si>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</si>
  <si>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</si>
  <si>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</si>
  <si>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</si>
  <si>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</si>
  <si>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</si>
  <si>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</si>
  <si>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</si>
  <si>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</si>
  <si>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</si>
  <si>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</si>
  <si>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</si>
  <si>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</si>
  <si>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</si>
  <si>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</si>
  <si>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</si>
  <si>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</si>
  <si>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</si>
  <si>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</si>
  <si>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</si>
  <si>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</si>
  <si>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</si>
  <si>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</si>
  <si>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</si>
  <si>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</si>
  <si>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</si>
  <si>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</si>
  <si>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</si>
  <si>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</si>
  <si>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</si>
  <si>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</si>
  <si>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</si>
  <si>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</si>
  <si>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</si>
  <si>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</si>
  <si>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</si>
  <si>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</si>
  <si>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</si>
  <si>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</si>
  <si>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</si>
  <si>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</si>
  <si>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</si>
  <si>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</si>
  <si>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</si>
  <si>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</si>
  <si>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</si>
  <si>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</si>
  <si>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</si>
  <si>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</si>
  <si>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</si>
  <si>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</si>
  <si>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</si>
  <si>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</si>
  <si>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</si>
  <si>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</si>
  <si>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</si>
  <si>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</si>
  <si>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</si>
  <si>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</si>
  <si>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</si>
  <si>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</si>
  <si>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</si>
  <si>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</si>
  <si>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</si>
  <si>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</si>
  <si>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</si>
  <si>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</si>
  <si>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</si>
  <si>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</si>
  <si>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</si>
  <si>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</si>
  <si>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</si>
  <si>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</si>
  <si>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</si>
  <si>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</si>
  <si>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</si>
  <si>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</si>
  <si>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</si>
  <si>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</si>
  <si>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</si>
  <si>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</si>
  <si>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</si>
  <si>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</si>
  <si>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</si>
  <si>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</si>
  <si>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</si>
  <si>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</si>
  <si>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</si>
  <si>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</si>
  <si>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</si>
  <si>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</si>
  <si>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</si>
  <si>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</si>
  <si>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</si>
  <si>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</si>
  <si>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</si>
  <si>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</si>
  <si>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</si>
  <si>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</si>
  <si>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</si>
  <si>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</si>
  <si>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</si>
  <si>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</si>
  <si>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</si>
  <si>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</si>
  <si>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</si>
  <si>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</si>
  <si>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</si>
  <si>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</si>
  <si>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</si>
  <si>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</si>
  <si>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</si>
  <si>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</si>
  <si>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</si>
  <si>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</si>
  <si>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</si>
  <si>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</si>
  <si>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</si>
  <si>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</si>
  <si>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</si>
  <si>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</si>
  <si>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</si>
  <si>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</si>
  <si>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</si>
  <si>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</si>
  <si>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</si>
  <si>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</si>
  <si>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</si>
  <si>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</si>
  <si>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</si>
  <si>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</si>
  <si>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</si>
  <si>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</si>
  <si>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</si>
  <si>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</si>
  <si>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</si>
  <si>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</si>
  <si>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</si>
  <si>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</si>
  <si>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</si>
  <si>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</si>
  <si>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</si>
  <si>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</si>
  <si>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</si>
  <si>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</si>
  <si>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</si>
  <si>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</si>
  <si>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</si>
  <si>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</si>
  <si>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</si>
  <si>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</si>
  <si>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</si>
  <si>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</si>
  <si>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</si>
  <si>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</si>
  <si>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</si>
  <si>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</si>
  <si>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</si>
  <si>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</si>
  <si>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</si>
  <si>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</si>
  <si>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</si>
  <si>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</si>
  <si>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</si>
  <si>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</si>
  <si>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</si>
  <si>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</si>
  <si>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</si>
  <si>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</si>
  <si>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</si>
  <si>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</si>
  <si>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</si>
  <si>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</si>
  <si>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</si>
  <si>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</si>
  <si>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</si>
  <si>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</si>
  <si>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</si>
  <si>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</si>
  <si>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</si>
  <si>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</si>
  <si>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</si>
  <si>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</si>
  <si>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</si>
  <si>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</si>
  <si>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</si>
  <si>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</si>
  <si>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</si>
  <si>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</si>
  <si>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</si>
  <si>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</si>
  <si>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</si>
  <si>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</si>
  <si>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</si>
  <si>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</si>
  <si>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</si>
  <si>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</si>
  <si>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</si>
  <si>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</si>
  <si>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</si>
  <si>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</si>
  <si>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</si>
  <si>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</si>
  <si>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</si>
  <si>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</si>
  <si>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</si>
  <si>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</si>
  <si>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</si>
  <si>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</si>
  <si>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</si>
  <si>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</si>
  <si>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</si>
  <si>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</si>
  <si>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</si>
  <si>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</si>
  <si>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</si>
  <si>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</si>
  <si>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</si>
  <si>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</si>
  <si>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</si>
  <si>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</si>
  <si>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</si>
  <si>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</si>
  <si>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</si>
  <si>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</si>
  <si>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</si>
  <si>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</si>
  <si>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</si>
  <si>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</si>
  <si>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</si>
  <si>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</si>
  <si>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</si>
  <si>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</si>
  <si>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</si>
  <si>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</si>
  <si>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</si>
  <si>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</si>
  <si>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</si>
  <si>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</si>
  <si>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</si>
  <si>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</si>
  <si>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</si>
  <si>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</si>
  <si>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</si>
  <si>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</si>
  <si>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</si>
  <si>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</si>
  <si>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</si>
  <si>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</si>
  <si>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</si>
  <si>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</si>
  <si>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</si>
  <si>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</si>
  <si>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</si>
  <si>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</si>
  <si>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</si>
  <si>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</si>
  <si>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</si>
  <si>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</si>
  <si>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</si>
  <si>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</si>
  <si>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</si>
  <si>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</si>
  <si>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</si>
  <si>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</si>
  <si>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</si>
  <si>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</si>
  <si>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</si>
  <si>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</si>
  <si>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</si>
  <si>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</si>
  <si>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</si>
  <si>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</si>
  <si>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</si>
  <si>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</si>
  <si>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</si>
  <si>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</si>
  <si>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</si>
  <si>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</si>
  <si>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</si>
  <si>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</si>
  <si>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</si>
  <si>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</si>
  <si>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</si>
  <si>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</si>
  <si>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</si>
  <si>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</si>
  <si>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</si>
  <si>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</si>
  <si>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</si>
  <si>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</si>
  <si>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</si>
  <si>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</si>
  <si>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</si>
  <si>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</si>
  <si>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</si>
  <si>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</si>
  <si>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</si>
  <si>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</si>
  <si>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</si>
  <si>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</si>
  <si>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</si>
  <si>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</si>
  <si>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</si>
  <si>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</si>
  <si>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</si>
  <si>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</si>
  <si>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</si>
  <si>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</si>
  <si>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</si>
  <si>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</si>
  <si>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</si>
  <si>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</si>
  <si>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</si>
  <si>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</si>
  <si>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</si>
  <si>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</si>
  <si>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</si>
  <si>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</si>
  <si>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</si>
  <si>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</si>
  <si>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</si>
  <si>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</si>
  <si>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</si>
  <si>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</si>
  <si>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</si>
  <si>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</si>
  <si>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</si>
  <si>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</si>
  <si>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</si>
  <si>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</si>
  <si>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</si>
  <si>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</si>
  <si>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</si>
  <si>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</si>
  <si>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</si>
  <si>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</si>
  <si>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</si>
  <si>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</si>
  <si>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</si>
  <si>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</si>
  <si>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</si>
  <si>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</si>
  <si>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</si>
  <si>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</si>
  <si>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</si>
  <si>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</si>
  <si>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</si>
  <si>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</si>
  <si>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</si>
  <si>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</si>
  <si>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</si>
  <si>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</si>
  <si>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</si>
  <si>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</si>
  <si>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</si>
  <si>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</si>
  <si>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</si>
  <si>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</si>
  <si>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</si>
  <si>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</si>
  <si>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</si>
  <si>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</si>
  <si>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</si>
  <si>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</si>
  <si>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</si>
  <si>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</si>
  <si>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</si>
  <si>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</si>
  <si>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</si>
  <si>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</si>
  <si>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</si>
  <si>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</si>
  <si>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</si>
  <si>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</si>
  <si>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</si>
  <si>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</si>
  <si>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</si>
  <si>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</si>
  <si>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</si>
  <si>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</si>
  <si>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</si>
  <si>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</si>
  <si>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</si>
  <si>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</si>
  <si>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</si>
  <si>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</si>
  <si>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</si>
  <si>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</si>
  <si>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</si>
  <si>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</si>
  <si>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</si>
  <si>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</si>
  <si>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</si>
  <si>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</si>
  <si>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</si>
  <si>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</si>
  <si>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</si>
  <si>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</si>
  <si>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</si>
  <si>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</si>
  <si>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</si>
  <si>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</si>
  <si>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</si>
  <si>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</si>
  <si>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</si>
  <si>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</si>
  <si>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</si>
  <si>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</si>
  <si>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</si>
  <si>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</si>
  <si>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</si>
  <si>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</si>
  <si>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</si>
  <si>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</si>
  <si>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</si>
  <si>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</si>
  <si>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</si>
  <si>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</si>
  <si>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</si>
  <si>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</si>
  <si>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</si>
  <si>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</si>
  <si>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</si>
  <si>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</si>
  <si>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</si>
  <si>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</si>
  <si>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</si>
  <si>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</si>
  <si>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</si>
  <si>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</si>
  <si>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</si>
  <si>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</si>
  <si>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</si>
  <si>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</si>
  <si>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</si>
  <si>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</si>
  <si>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</si>
  <si>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</si>
  <si>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</si>
  <si>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</si>
  <si>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</si>
  <si>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</si>
  <si>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</si>
  <si>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</si>
  <si>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</si>
  <si>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</si>
  <si>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</si>
  <si>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</si>
  <si>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</si>
  <si>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</si>
  <si>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</si>
  <si>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</si>
  <si>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</si>
  <si>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</si>
  <si>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</si>
  <si>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</si>
  <si>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</si>
  <si>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</si>
  <si>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</si>
  <si>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</si>
  <si>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</si>
  <si>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</si>
  <si>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</si>
  <si>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</si>
  <si>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</si>
  <si>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</si>
  <si>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</si>
  <si>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</si>
  <si>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</si>
  <si>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</si>
  <si>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</si>
  <si>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</si>
  <si>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</si>
  <si>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</si>
  <si>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</si>
  <si>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</si>
  <si>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</si>
  <si>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</si>
  <si>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</si>
  <si>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</si>
  <si>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</si>
  <si>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</si>
  <si>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</si>
  <si>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</si>
  <si>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</si>
  <si>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</si>
  <si>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</si>
  <si>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</si>
  <si>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</si>
  <si>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</si>
  <si>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</si>
  <si>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</si>
  <si>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</si>
  <si>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</si>
  <si>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</si>
  <si>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</si>
  <si>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</si>
  <si>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</si>
  <si>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</si>
  <si>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</si>
  <si>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</si>
  <si>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</si>
  <si>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</si>
  <si>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</si>
  <si>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</si>
  <si>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</si>
  <si>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</si>
  <si>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</si>
  <si>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</si>
  <si>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</si>
  <si>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</si>
  <si>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</si>
  <si>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</si>
  <si>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</si>
  <si>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</si>
  <si>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</si>
  <si>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</si>
  <si>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</si>
  <si>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</si>
  <si>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</si>
  <si>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</si>
  <si>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</si>
  <si>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</si>
  <si>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</si>
  <si>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</si>
  <si>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</si>
  <si>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</si>
  <si>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</si>
  <si>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</si>
  <si>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</si>
  <si>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</si>
  <si>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</si>
  <si>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</si>
  <si>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</si>
  <si>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</si>
  <si>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</si>
  <si>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</si>
  <si>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</si>
  <si>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</si>
  <si>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</si>
  <si>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</si>
  <si>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</si>
  <si>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</si>
  <si>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</si>
  <si>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</si>
  <si>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</si>
  <si>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</si>
  <si>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</si>
  <si>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</si>
  <si>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</si>
  <si>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</si>
  <si>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</si>
  <si>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</si>
  <si>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</si>
  <si>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</si>
  <si>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</si>
  <si>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</si>
  <si>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</si>
  <si>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</si>
  <si>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</si>
  <si>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</si>
  <si>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</si>
  <si>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</si>
  <si>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</si>
  <si>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</si>
  <si>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</si>
  <si>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</si>
  <si>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</si>
  <si>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</si>
  <si>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</si>
  <si>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</si>
  <si>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</si>
  <si>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</si>
  <si>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</si>
  <si>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</si>
  <si>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</si>
  <si>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</si>
  <si>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</si>
  <si>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</si>
  <si>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</si>
  <si>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</si>
  <si>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</si>
  <si>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</si>
  <si>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</si>
  <si>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</si>
  <si>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</si>
  <si>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</si>
  <si>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</si>
  <si>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</si>
  <si>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</si>
  <si>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</si>
  <si>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</si>
  <si>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</si>
  <si>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</si>
  <si>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</si>
  <si>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</si>
  <si>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</si>
  <si>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</si>
  <si>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</si>
  <si>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</si>
  <si>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</si>
  <si>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</si>
  <si>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</si>
  <si>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</si>
  <si>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</si>
  <si>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</si>
  <si>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</si>
  <si>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</si>
  <si>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</si>
  <si>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</si>
  <si>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</si>
  <si>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</si>
  <si>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</si>
  <si>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</si>
  <si>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</si>
  <si>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</si>
  <si>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</si>
  <si>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</si>
  <si>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</si>
  <si>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</si>
  <si>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</si>
  <si>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</si>
  <si>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</si>
  <si>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</si>
  <si>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</si>
  <si>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</si>
  <si>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</si>
  <si>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</si>
  <si>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</si>
  <si>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</si>
  <si>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</si>
  <si>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</si>
  <si>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</si>
  <si>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</si>
  <si>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</si>
  <si>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</si>
  <si>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</si>
  <si>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</si>
  <si>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</si>
  <si>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</si>
  <si>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</si>
  <si>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</si>
  <si>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</si>
  <si>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</si>
  <si>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</si>
  <si>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</si>
  <si>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</si>
  <si>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</si>
  <si>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</si>
  <si>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</si>
  <si>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</si>
  <si>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</si>
  <si>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</si>
  <si>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</si>
  <si>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</si>
  <si>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</si>
  <si>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</si>
  <si>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</si>
  <si>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</si>
  <si>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</si>
  <si>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</si>
  <si>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</si>
  <si>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</si>
  <si>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</si>
  <si>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</si>
  <si>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</si>
  <si>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</si>
  <si>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</si>
  <si>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</si>
  <si>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</si>
  <si>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</si>
  <si>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</si>
  <si>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</si>
  <si>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</si>
  <si>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</si>
  <si>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</si>
  <si>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</si>
  <si>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</si>
  <si>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</si>
  <si>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</si>
  <si>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</si>
  <si>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</si>
  <si>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</si>
  <si>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</si>
  <si>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</si>
  <si>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</si>
  <si>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</si>
  <si>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</si>
  <si>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</si>
  <si>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</si>
  <si>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</si>
  <si>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</si>
  <si>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</si>
  <si>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</si>
  <si>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</si>
  <si>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</si>
  <si>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</si>
  <si>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</si>
  <si>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</si>
  <si>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</si>
  <si>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</si>
  <si>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</si>
  <si>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</si>
  <si>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</si>
  <si>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</si>
  <si>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</si>
  <si>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</si>
  <si>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</si>
  <si>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</si>
  <si>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</si>
  <si>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</si>
  <si>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</si>
  <si>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</si>
  <si>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</si>
  <si>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</si>
  <si>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</si>
  <si>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</si>
  <si>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</si>
  <si>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</si>
  <si>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</si>
  <si>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</si>
  <si>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</si>
  <si>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</si>
  <si>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</si>
  <si>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</si>
  <si>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</si>
  <si>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</si>
  <si>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</si>
  <si>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</si>
  <si>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</si>
  <si>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</si>
  <si>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</si>
  <si>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</si>
  <si>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</si>
  <si>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</si>
  <si>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</si>
  <si>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</si>
  <si>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</si>
  <si>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</si>
  <si>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</si>
  <si>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</si>
  <si>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</si>
  <si>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</si>
  <si>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</si>
  <si>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</si>
  <si>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</si>
  <si>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</si>
  <si>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</si>
  <si>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</si>
  <si>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</si>
  <si>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</si>
  <si>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</si>
  <si>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</si>
  <si>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</si>
  <si>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</si>
  <si>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</si>
  <si>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</si>
  <si>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</si>
  <si>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</si>
  <si>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</si>
  <si>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</si>
  <si>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</si>
  <si>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</si>
  <si>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</si>
  <si>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</si>
  <si>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</si>
  <si>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</si>
  <si>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</si>
  <si>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</si>
  <si>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</si>
  <si>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</si>
  <si>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</si>
  <si>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</si>
  <si>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</si>
  <si>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</si>
  <si>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</si>
  <si>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</si>
  <si>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</si>
  <si>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</si>
  <si>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</si>
  <si>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</si>
  <si>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</si>
  <si>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</si>
  <si>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</si>
  <si>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</si>
  <si>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</si>
  <si>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</si>
  <si>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</si>
  <si>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</si>
  <si>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</si>
  <si>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</si>
  <si>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</si>
  <si>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</si>
  <si>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</si>
  <si>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</si>
  <si>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</si>
  <si>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</si>
  <si>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</si>
  <si>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</si>
  <si>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</si>
  <si>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</si>
  <si>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</si>
  <si>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</si>
  <si>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</si>
  <si>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</si>
  <si>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</si>
  <si>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</si>
  <si>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</si>
  <si>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</si>
  <si>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</si>
  <si>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</si>
  <si>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</si>
  <si>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</si>
  <si>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</si>
  <si>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</si>
  <si>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</si>
  <si>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</si>
  <si>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</si>
  <si>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</si>
  <si>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</si>
  <si>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</si>
  <si>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</si>
  <si>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</si>
  <si>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</si>
  <si>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</si>
  <si>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</si>
  <si>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</si>
  <si>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</si>
  <si>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</si>
  <si>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</si>
  <si>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</si>
  <si>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</si>
  <si>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</si>
  <si>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</si>
  <si>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</si>
  <si>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</si>
  <si>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</si>
  <si>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</si>
  <si>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</si>
  <si>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</si>
  <si>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</si>
  <si>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</si>
  <si>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</si>
  <si>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</si>
  <si>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</si>
  <si>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</si>
  <si>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</si>
  <si>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</si>
  <si>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</si>
  <si>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</si>
  <si>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</si>
  <si>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</si>
  <si>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</si>
  <si>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</si>
  <si>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</si>
  <si>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</si>
  <si>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</si>
  <si>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</si>
  <si>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</si>
  <si>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</si>
  <si>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</si>
  <si>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</si>
  <si>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</si>
  <si>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</si>
  <si>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</si>
  <si>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</si>
  <si>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</si>
  <si>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</si>
  <si>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</si>
  <si>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</si>
  <si>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</si>
  <si>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</si>
  <si>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</si>
  <si>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</si>
  <si>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</si>
  <si>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</si>
  <si>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</si>
  <si>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</si>
  <si>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</si>
  <si>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</si>
  <si>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</si>
  <si>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</si>
  <si>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</si>
  <si>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</si>
  <si>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</si>
  <si>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</si>
  <si>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</si>
  <si>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</si>
  <si>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</si>
  <si>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</si>
  <si>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</si>
  <si>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</si>
  <si>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</si>
  <si>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</si>
  <si>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</si>
  <si>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</si>
  <si>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</si>
  <si>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</si>
  <si>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</si>
  <si>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</si>
  <si>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</si>
  <si>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</si>
  <si>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</si>
  <si>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</si>
  <si>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</si>
  <si>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</si>
  <si>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</si>
  <si>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</si>
  <si>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</si>
  <si>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</si>
  <si>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</si>
  <si>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</si>
  <si>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</si>
  <si>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</si>
  <si>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</si>
  <si>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</si>
  <si>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</si>
  <si>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</si>
  <si>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</si>
  <si>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</si>
  <si>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</si>
  <si>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</si>
  <si>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</si>
  <si>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</si>
  <si>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</si>
  <si>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</si>
  <si>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</si>
  <si>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</si>
  <si>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</si>
  <si>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</si>
  <si>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</si>
  <si>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</si>
  <si>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</si>
  <si>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</si>
  <si>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</si>
  <si>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</si>
  <si>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</si>
  <si>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</si>
  <si>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</si>
  <si>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</si>
  <si>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</si>
  <si>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</si>
  <si>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</si>
  <si>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</si>
  <si>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</si>
  <si>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</si>
  <si>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</si>
  <si>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</si>
  <si>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</si>
  <si>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</si>
  <si>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</si>
  <si>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</si>
  <si>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</si>
  <si>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</si>
  <si>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</si>
  <si>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</si>
  <si>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</si>
  <si>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</si>
  <si>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</si>
  <si>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</si>
  <si>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</si>
  <si>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</si>
  <si>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</si>
  <si>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</si>
  <si>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</si>
  <si>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</si>
  <si>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</si>
  <si>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</si>
  <si>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</si>
  <si>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</si>
  <si>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</si>
  <si>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</si>
  <si>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</si>
  <si>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</si>
  <si>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</si>
  <si>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</si>
  <si>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</si>
  <si>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</si>
  <si>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</si>
  <si>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</si>
  <si>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</si>
  <si>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</si>
  <si>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</si>
  <si>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</si>
  <si>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</si>
  <si>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</si>
  <si>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</si>
  <si>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</si>
  <si>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</si>
  <si>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</si>
  <si>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</si>
  <si>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</si>
  <si>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</si>
  <si>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</si>
  <si>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</si>
  <si>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</si>
  <si>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</si>
  <si>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</si>
  <si>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</si>
  <si>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</si>
  <si>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</si>
  <si>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</si>
  <si>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</si>
  <si>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</si>
  <si>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</si>
  <si>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</si>
  <si>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</si>
  <si>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</si>
  <si>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</si>
  <si>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</si>
  <si>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</si>
  <si>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</si>
  <si>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</si>
  <si>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</si>
  <si>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</si>
  <si>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</si>
  <si>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</si>
  <si>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</si>
  <si>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</si>
  <si>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</si>
  <si>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</si>
  <si>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</si>
  <si>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</si>
  <si>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</si>
  <si>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</si>
  <si>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</si>
  <si>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</si>
  <si>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</si>
  <si>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</si>
  <si>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</si>
  <si>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</si>
  <si>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</si>
  <si>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</si>
  <si>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</si>
  <si>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</si>
  <si>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</si>
  <si>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</si>
  <si>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</si>
  <si>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</si>
  <si>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</si>
  <si>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</si>
  <si>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</si>
  <si>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</si>
  <si>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</si>
  <si>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</si>
  <si>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</si>
  <si>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</si>
  <si>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</si>
  <si>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</si>
  <si>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</si>
  <si>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</si>
  <si>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</si>
  <si>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</si>
  <si>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</si>
  <si>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</si>
  <si>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</si>
  <si>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</si>
  <si>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</si>
  <si>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</si>
  <si>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</si>
  <si>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</si>
  <si>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</si>
  <si>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</si>
  <si>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</si>
  <si>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</si>
  <si>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</si>
  <si>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</si>
  <si>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</si>
  <si>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</si>
  <si>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</si>
  <si>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</si>
  <si>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</si>
  <si>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</si>
  <si>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</si>
  <si>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</si>
  <si>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</si>
  <si>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</si>
  <si>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</si>
  <si>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</si>
  <si>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</si>
  <si>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</si>
  <si>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</si>
  <si>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</si>
  <si>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</si>
  <si>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</si>
  <si>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</si>
  <si>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</si>
  <si>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</si>
  <si>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</si>
  <si>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</si>
  <si>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</si>
  <si>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</si>
  <si>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</si>
  <si>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</si>
  <si>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</si>
  <si>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</si>
  <si>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</si>
  <si>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</si>
  <si>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</si>
  <si>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</si>
  <si>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</si>
  <si>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</si>
  <si>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</si>
  <si>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</si>
  <si>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</si>
  <si>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</si>
  <si>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</si>
  <si>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</si>
  <si>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</si>
  <si>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</si>
  <si>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</si>
  <si>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</si>
  <si>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</si>
  <si>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</si>
  <si>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</si>
  <si>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</si>
  <si>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</si>
  <si>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</si>
  <si>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</si>
  <si>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</si>
  <si>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</si>
  <si>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</si>
  <si>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</si>
  <si>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</si>
  <si>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</si>
  <si>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</si>
  <si>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</si>
  <si>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</si>
  <si>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</si>
  <si>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</si>
  <si>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</si>
  <si>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</si>
  <si>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</si>
  <si>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</si>
  <si>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</si>
  <si>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</si>
  <si>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</si>
  <si>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</si>
  <si>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</si>
  <si>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</si>
  <si>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</si>
  <si>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</si>
  <si>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</si>
  <si>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</si>
  <si>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</si>
  <si>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</si>
  <si>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</si>
  <si>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</si>
  <si>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</si>
  <si>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</si>
  <si>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</si>
  <si>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</si>
  <si>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</si>
  <si>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</si>
  <si>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</si>
  <si>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</si>
  <si>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</si>
  <si>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</si>
  <si>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</si>
  <si>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</si>
  <si>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</si>
  <si>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</si>
  <si>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</si>
  <si>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</si>
  <si>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</si>
  <si>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</si>
  <si>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</si>
  <si>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</si>
  <si>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</si>
  <si>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</si>
  <si>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</si>
  <si>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</si>
  <si>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</si>
  <si>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</si>
  <si>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</si>
  <si>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</si>
  <si>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</si>
  <si>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</si>
  <si>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</si>
  <si>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</si>
  <si>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</si>
  <si>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</si>
  <si>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</si>
  <si>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</si>
  <si>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</si>
  <si>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</si>
  <si>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</si>
  <si>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</si>
  <si>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</si>
  <si>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</si>
  <si>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</si>
  <si>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</si>
  <si>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</si>
  <si>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</si>
  <si>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</si>
  <si>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</si>
  <si>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</si>
  <si>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</si>
  <si>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</si>
  <si>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</si>
  <si>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</si>
  <si>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</si>
  <si>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</si>
  <si>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</si>
  <si>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</si>
  <si>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</si>
  <si>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</si>
  <si>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</si>
  <si>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</si>
  <si>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</si>
  <si>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</si>
  <si>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</si>
  <si>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</si>
  <si>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</si>
  <si>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</si>
  <si>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</si>
  <si>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</si>
  <si>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</si>
  <si>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</si>
  <si>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</si>
  <si>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</si>
  <si>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</si>
  <si>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</si>
  <si>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</si>
  <si>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</si>
  <si>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</si>
  <si>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</si>
  <si>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</si>
  <si>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</si>
  <si>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</si>
  <si>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</si>
  <si>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</si>
  <si>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</si>
  <si>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</si>
  <si>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</si>
  <si>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</si>
  <si>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</si>
  <si>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</si>
  <si>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</si>
  <si>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</si>
  <si>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</si>
  <si>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</si>
  <si>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</si>
  <si>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</si>
  <si>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</si>
  <si>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</si>
  <si>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</si>
  <si>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</si>
  <si>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</si>
  <si>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</si>
  <si>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</si>
  <si>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</si>
  <si>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</si>
  <si>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</si>
  <si>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</si>
  <si>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</si>
  <si>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</si>
  <si>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</si>
  <si>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</si>
  <si>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</si>
  <si>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</si>
  <si>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</si>
  <si>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</si>
  <si>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</si>
  <si>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</si>
  <si>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</si>
  <si>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</si>
  <si>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</si>
  <si>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</si>
  <si>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</si>
  <si>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</si>
  <si>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</si>
  <si>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</si>
  <si>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</si>
  <si>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</si>
  <si>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</si>
  <si>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</si>
  <si>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</si>
  <si>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</si>
  <si>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</si>
  <si>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</si>
  <si>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</si>
  <si>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</si>
  <si>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</si>
  <si>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</si>
  <si>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</si>
  <si>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</si>
  <si>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</si>
  <si>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</si>
  <si>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</si>
  <si>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</si>
  <si>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</si>
  <si>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</si>
  <si>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</si>
  <si>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</si>
  <si>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</si>
  <si>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</si>
  <si>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</si>
  <si>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</si>
  <si>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</si>
  <si>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</si>
  <si>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</si>
  <si>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</si>
  <si>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</si>
  <si>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</si>
  <si>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</si>
  <si>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</si>
  <si>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</si>
  <si>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</si>
  <si>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</si>
  <si>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</si>
  <si>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</si>
  <si>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</si>
  <si>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</si>
  <si>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</si>
  <si>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</si>
  <si>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</si>
  <si>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</si>
  <si>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</si>
  <si>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</si>
  <si>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</si>
  <si>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</si>
  <si>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</si>
  <si>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</si>
  <si>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</si>
  <si>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</si>
  <si>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</si>
  <si>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</si>
  <si>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</si>
  <si>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</si>
  <si>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</si>
  <si>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</si>
  <si>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</si>
  <si>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</si>
  <si>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</si>
  <si>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</si>
  <si>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</si>
  <si>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</si>
  <si>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</si>
  <si>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</si>
  <si>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</si>
  <si>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</si>
  <si>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</si>
  <si>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</si>
  <si>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</si>
  <si>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</si>
  <si>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</si>
  <si>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</si>
  <si>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</si>
  <si>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</si>
  <si>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</si>
  <si>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</si>
  <si>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</si>
  <si>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</si>
  <si>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</si>
  <si>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</si>
  <si>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</si>
  <si>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</si>
  <si>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</si>
  <si>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</si>
  <si>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</si>
  <si>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</si>
  <si>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</si>
  <si>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</si>
  <si>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</si>
  <si>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</si>
  <si>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</si>
  <si>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</si>
  <si>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</si>
  <si>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</si>
  <si>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</si>
  <si>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</si>
  <si>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</si>
  <si>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</si>
  <si>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</si>
  <si>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</si>
  <si>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</si>
  <si>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</si>
  <si>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</si>
  <si>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</si>
  <si>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</si>
  <si>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</si>
  <si>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</si>
  <si>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</si>
  <si>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</si>
  <si>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</si>
  <si>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</si>
  <si>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</si>
  <si>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</si>
  <si>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</si>
  <si>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</si>
  <si>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</si>
  <si>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</si>
  <si>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</si>
  <si>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</si>
  <si>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</si>
  <si>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</si>
  <si>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</si>
  <si>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</si>
  <si>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</si>
  <si>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</si>
  <si>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</si>
  <si>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</si>
  <si>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</si>
  <si>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</si>
  <si>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</si>
  <si>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</si>
  <si>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</si>
  <si>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</si>
  <si>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</si>
  <si>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</si>
  <si>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</si>
  <si>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</si>
  <si>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</si>
  <si>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</si>
  <si>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</si>
  <si>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</si>
  <si>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</si>
  <si>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</si>
  <si>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</si>
  <si>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</si>
  <si>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</si>
  <si>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</si>
  <si>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</si>
  <si>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</si>
  <si>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</si>
  <si>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</si>
  <si>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</si>
  <si>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</si>
  <si>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</si>
  <si>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</si>
  <si>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</si>
  <si>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</si>
  <si>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</si>
  <si>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</si>
  <si>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</si>
  <si>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</si>
  <si>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</si>
  <si>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</si>
  <si>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</si>
  <si>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</si>
  <si>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</si>
  <si>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</si>
  <si>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</si>
  <si>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</si>
  <si>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</si>
  <si>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</si>
  <si>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</si>
  <si>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</si>
  <si>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</si>
  <si>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</si>
  <si>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</si>
  <si>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</si>
  <si>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</si>
  <si>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</si>
  <si>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</si>
  <si>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</si>
  <si>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</si>
  <si>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</si>
  <si>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</si>
  <si>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</si>
  <si>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</si>
  <si>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</si>
  <si>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</si>
  <si>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</si>
  <si>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</si>
  <si>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</si>
  <si>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</si>
  <si>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</si>
  <si>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</si>
  <si>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</si>
  <si>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</si>
  <si>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</si>
  <si>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</si>
  <si>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</si>
  <si>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</si>
  <si>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</si>
  <si>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</si>
  <si>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</si>
  <si>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</si>
  <si>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</si>
  <si>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</si>
  <si>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</si>
  <si>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</si>
  <si>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</si>
  <si>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</si>
  <si>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</si>
  <si>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</si>
  <si>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</si>
  <si>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</si>
  <si>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</si>
  <si>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</si>
  <si>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</si>
  <si>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</si>
  <si>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</si>
  <si>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</si>
  <si>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</si>
  <si>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</si>
  <si>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</si>
  <si>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</si>
  <si>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</si>
  <si>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</si>
  <si>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</si>
  <si>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</si>
  <si>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</si>
  <si>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</si>
  <si>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</si>
  <si>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</si>
  <si>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</si>
  <si>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</si>
  <si>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</si>
  <si>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</si>
  <si>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</si>
  <si>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</si>
  <si>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</si>
  <si>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</si>
  <si>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</si>
  <si>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</si>
  <si>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</si>
  <si>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</si>
  <si>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</si>
  <si>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</si>
  <si>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</si>
  <si>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</si>
  <si>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</si>
  <si>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</si>
  <si>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</si>
  <si>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</si>
  <si>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</si>
  <si>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</si>
  <si>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</si>
  <si>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</si>
  <si>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</si>
  <si>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</si>
  <si>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</si>
  <si>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</si>
  <si>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</si>
  <si>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</si>
  <si>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</si>
  <si>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</si>
  <si>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</si>
  <si>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</si>
  <si>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</si>
  <si>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</si>
  <si>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</si>
  <si>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</si>
  <si>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</si>
  <si>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</si>
  <si>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</si>
  <si>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</si>
  <si>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</si>
  <si>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</si>
  <si>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</si>
  <si>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</si>
  <si>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</si>
  <si>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</si>
  <si>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</si>
  <si>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</si>
  <si>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</si>
  <si>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</si>
  <si>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</si>
  <si>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</si>
  <si>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</si>
  <si>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</si>
  <si>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</si>
  <si>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</si>
  <si>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</si>
  <si>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</si>
  <si>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</si>
  <si>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</si>
  <si>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</si>
  <si>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</si>
  <si>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</si>
  <si>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</si>
  <si>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</si>
  <si>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</si>
  <si>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</si>
  <si>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</si>
  <si>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</si>
  <si>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</si>
  <si>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</si>
  <si>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</si>
  <si>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</si>
  <si>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</si>
  <si>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</si>
  <si>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</si>
  <si>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</si>
  <si>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</si>
  <si>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</si>
  <si>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</si>
  <si>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</si>
  <si>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</si>
  <si>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</si>
  <si>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</si>
  <si>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</si>
  <si>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</si>
  <si>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</si>
  <si>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</si>
  <si>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</si>
  <si>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</si>
  <si>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</si>
  <si>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</si>
  <si>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</si>
  <si>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</si>
  <si>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</si>
  <si>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</si>
  <si>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</si>
  <si>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</si>
  <si>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</si>
  <si>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</si>
  <si>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</si>
  <si>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</si>
  <si>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</si>
  <si>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</si>
  <si>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</si>
  <si>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</si>
  <si>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</si>
  <si>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</si>
  <si>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</si>
  <si>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</si>
  <si>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</si>
  <si>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</si>
  <si>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</si>
  <si>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</si>
  <si>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</si>
  <si>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</si>
  <si>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</si>
  <si>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</si>
  <si>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</si>
  <si>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</si>
  <si>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</si>
  <si>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</si>
  <si>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</si>
  <si>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</si>
  <si>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</si>
  <si>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</si>
  <si>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</si>
  <si>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</si>
  <si>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</si>
  <si>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</si>
  <si>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</si>
  <si>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</si>
  <si>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</si>
  <si>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</si>
  <si>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</si>
  <si>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</si>
  <si>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</si>
  <si>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</si>
  <si>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</si>
  <si>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</si>
  <si>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</si>
  <si>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</si>
  <si>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</si>
  <si>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</si>
  <si>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</si>
  <si>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</si>
  <si>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</si>
  <si>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</si>
  <si>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</si>
  <si>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</si>
  <si>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</si>
  <si>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</si>
  <si>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</si>
  <si>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</si>
  <si>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</si>
  <si>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</si>
  <si>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</si>
  <si>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</si>
  <si>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</si>
  <si>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</si>
  <si>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</si>
  <si>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</si>
  <si>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</si>
  <si>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</si>
  <si>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</si>
  <si>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</si>
  <si>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</si>
  <si>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</si>
  <si>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</si>
  <si>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</si>
  <si>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</si>
  <si>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</si>
  <si>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</si>
  <si>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</si>
  <si>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</si>
  <si>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</si>
  <si>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</si>
  <si>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</si>
  <si>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</si>
  <si>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</si>
  <si>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</si>
  <si>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</si>
  <si>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</si>
  <si>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</si>
  <si>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</si>
  <si>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</si>
  <si>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</si>
  <si>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</si>
  <si>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</si>
  <si>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</si>
  <si>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</si>
  <si>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</si>
  <si>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</si>
  <si>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</si>
  <si>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</si>
  <si>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</si>
  <si>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</si>
  <si>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</si>
  <si>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</si>
  <si>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</si>
  <si>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</si>
  <si>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</si>
  <si>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</si>
  <si>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</si>
  <si>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</si>
  <si>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</si>
  <si>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</si>
  <si>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</si>
  <si>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</si>
  <si>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</si>
  <si>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</si>
  <si>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</si>
  <si>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</si>
  <si>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</si>
  <si>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</si>
  <si>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</si>
  <si>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</si>
  <si>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</si>
  <si>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</si>
  <si>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</si>
  <si>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</si>
  <si>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</si>
  <si>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</si>
  <si>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</si>
  <si>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</si>
  <si>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</si>
  <si>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</si>
  <si>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</si>
  <si>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</si>
  <si>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</si>
  <si>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</si>
  <si>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</si>
  <si>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</si>
  <si>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</si>
  <si>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</si>
  <si>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</si>
  <si>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</si>
  <si>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</si>
  <si>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</si>
  <si>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</si>
  <si>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</si>
  <si>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</si>
  <si>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</si>
  <si>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</si>
  <si>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</si>
  <si>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</si>
  <si>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</si>
  <si>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</si>
  <si>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</si>
  <si>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</si>
  <si>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</si>
  <si>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</si>
  <si>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</si>
  <si>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</si>
  <si>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</si>
  <si>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</si>
  <si>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</si>
  <si>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</si>
  <si>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</si>
  <si>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</si>
  <si>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</si>
  <si>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</si>
  <si>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</si>
  <si>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</si>
  <si>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</si>
  <si>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</si>
  <si>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</si>
  <si>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</si>
  <si>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</si>
  <si>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</si>
  <si>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</si>
  <si>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</si>
  <si>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</si>
  <si>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</si>
  <si>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</si>
  <si>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</si>
  <si>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</si>
  <si>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</si>
  <si>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</si>
  <si>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</si>
  <si>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</si>
  <si>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</si>
  <si>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</si>
  <si>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</si>
  <si>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</si>
  <si>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</si>
  <si>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</si>
  <si>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</si>
  <si>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</si>
  <si>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</si>
  <si>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</si>
  <si>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</si>
  <si>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</si>
  <si>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</si>
  <si>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</si>
  <si>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</si>
  <si>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</si>
  <si>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</si>
  <si>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</si>
  <si>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</si>
  <si>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</si>
  <si>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</si>
  <si>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</si>
  <si>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</si>
  <si>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</si>
  <si>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</si>
  <si>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</si>
  <si>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</si>
  <si>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</si>
  <si>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</si>
  <si>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</si>
  <si>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</si>
  <si>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</si>
  <si>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</si>
  <si>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</si>
  <si>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</si>
  <si>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</si>
  <si>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</si>
  <si>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</si>
  <si>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</si>
  <si>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</si>
  <si>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</si>
  <si>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</si>
  <si>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</si>
  <si>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</si>
  <si>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</si>
  <si>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</si>
  <si>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</si>
  <si>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</si>
  <si>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</si>
  <si>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</si>
  <si>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</si>
  <si>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</si>
  <si>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</si>
  <si>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</si>
  <si>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</si>
  <si>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</si>
  <si>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</si>
  <si>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</si>
  <si>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</si>
  <si>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</si>
  <si>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</si>
  <si>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</si>
  <si>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</si>
  <si>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</si>
  <si>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</si>
  <si>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</si>
  <si>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</si>
  <si>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</si>
  <si>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</si>
  <si>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</si>
  <si>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</si>
  <si>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</si>
  <si>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</si>
  <si>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</si>
  <si>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</si>
  <si>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</si>
  <si>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</si>
  <si>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</si>
  <si>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</si>
  <si>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</si>
  <si>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</si>
  <si>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</si>
  <si>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</si>
  <si>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</si>
  <si>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</si>
  <si>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</si>
  <si>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</si>
  <si>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</si>
  <si>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</si>
  <si>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</si>
  <si>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</si>
  <si>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</si>
  <si>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</si>
  <si>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</si>
  <si>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</si>
  <si>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</si>
  <si>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</si>
  <si>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</si>
  <si>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</si>
  <si>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</si>
  <si>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</si>
  <si>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</si>
  <si>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</si>
  <si>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</si>
  <si>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</si>
  <si>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</si>
  <si>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</si>
  <si>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</si>
  <si>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</si>
  <si>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</si>
  <si>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</si>
  <si>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</si>
  <si>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</si>
  <si>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</si>
  <si>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</si>
  <si>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</si>
  <si>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</si>
  <si>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</si>
  <si>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</si>
  <si>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</si>
  <si>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</si>
  <si>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</si>
  <si>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</si>
  <si>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</si>
  <si>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</si>
  <si>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</si>
  <si>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</si>
  <si>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</si>
  <si>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</si>
  <si>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</si>
  <si>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</si>
  <si>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</si>
  <si>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</si>
  <si>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</si>
  <si>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</si>
  <si>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</si>
  <si>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</si>
  <si>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</si>
  <si>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</si>
  <si>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</si>
  <si>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</si>
  <si>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</si>
  <si>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</si>
  <si>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</si>
  <si>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</si>
  <si>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</si>
  <si>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</si>
  <si>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</si>
  <si>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</si>
  <si>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</si>
  <si>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</si>
  <si>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</si>
  <si>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</si>
  <si>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</si>
  <si>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</si>
  <si>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</si>
  <si>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</si>
  <si>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</si>
  <si>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</si>
  <si>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</si>
  <si>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</si>
  <si>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</si>
  <si>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</si>
  <si>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</si>
  <si>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</si>
  <si>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</si>
  <si>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</si>
  <si>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</si>
  <si>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</si>
  <si>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</si>
  <si>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</si>
  <si>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</si>
  <si>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</si>
  <si>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</si>
  <si>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</si>
  <si>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</si>
  <si>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</si>
  <si>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</si>
  <si>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</si>
  <si>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</si>
  <si>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</si>
  <si>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</si>
  <si>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</si>
  <si>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</si>
  <si>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</si>
  <si>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</si>
  <si>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</si>
  <si>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</si>
  <si>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</si>
  <si>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</si>
  <si>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</si>
  <si>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</si>
  <si>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</si>
  <si>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</si>
  <si>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</si>
  <si>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</si>
  <si>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</si>
  <si>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</si>
  <si>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</si>
  <si>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</si>
  <si>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</si>
  <si>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</si>
  <si>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</si>
  <si>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</si>
  <si>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</si>
  <si>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</si>
  <si>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</si>
  <si>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</si>
  <si>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</si>
  <si>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</si>
  <si>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</si>
  <si>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</si>
  <si>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</si>
  <si>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</si>
  <si>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</si>
  <si>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</si>
  <si>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</si>
  <si>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</si>
  <si>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</si>
  <si>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</si>
  <si>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</si>
  <si>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</si>
  <si>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</si>
  <si>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</si>
  <si>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</si>
  <si>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</si>
  <si>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</si>
  <si>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</si>
  <si>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</si>
  <si>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</si>
  <si>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</si>
  <si>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</si>
  <si>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</si>
  <si>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</si>
  <si>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</si>
  <si>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</si>
  <si>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</si>
  <si>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</si>
  <si>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</si>
  <si>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</si>
  <si>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</si>
  <si>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</si>
  <si>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</si>
  <si>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</si>
  <si>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</si>
  <si>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</si>
  <si>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</si>
  <si>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</si>
  <si>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</si>
  <si>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</si>
  <si>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</si>
  <si>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</si>
  <si>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</si>
  <si>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</si>
  <si>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</si>
  <si>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</si>
  <si>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</si>
  <si>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</si>
  <si>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</si>
  <si>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</si>
  <si>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</si>
  <si>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</si>
  <si>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</si>
  <si>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</si>
  <si>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</si>
  <si>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</si>
  <si>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</si>
  <si>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</si>
  <si>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</si>
  <si>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</si>
  <si>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</si>
  <si>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</si>
  <si>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</si>
  <si>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</si>
  <si>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</si>
  <si>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</si>
  <si>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</si>
  <si>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</si>
  <si>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</si>
  <si>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</si>
  <si>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</si>
  <si>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</si>
  <si>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</si>
  <si>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</si>
  <si>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</si>
  <si>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</si>
  <si>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</si>
  <si>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</si>
  <si>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</si>
  <si>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</si>
  <si>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</si>
  <si>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</si>
  <si>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</si>
  <si>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</si>
  <si>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</si>
  <si>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</si>
  <si>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</si>
  <si>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</si>
  <si>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</si>
  <si>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</si>
  <si>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</si>
  <si>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</si>
  <si>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</si>
  <si>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</si>
  <si>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</si>
  <si>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</si>
  <si>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</si>
  <si>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</si>
  <si>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</si>
  <si>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</si>
  <si>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</si>
  <si>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</si>
  <si>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</si>
  <si>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</si>
  <si>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</si>
  <si>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</si>
  <si>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</si>
  <si>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</si>
  <si>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</si>
  <si>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</si>
  <si>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</si>
  <si>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</si>
  <si>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</si>
  <si>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</si>
  <si>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</si>
  <si>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</si>
  <si>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</si>
  <si>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</si>
  <si>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</si>
  <si>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</si>
  <si>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</si>
  <si>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</si>
  <si>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</si>
  <si>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</si>
  <si>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</si>
  <si>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</si>
  <si>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</si>
  <si>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</si>
  <si>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</si>
  <si>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</si>
  <si>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</si>
  <si>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</si>
  <si>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</si>
  <si>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</si>
  <si>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</si>
  <si>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</si>
  <si>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</si>
  <si>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</si>
  <si>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</si>
  <si>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</si>
  <si>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</si>
  <si>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</si>
  <si>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</si>
  <si>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</si>
  <si>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</si>
  <si>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</si>
  <si>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</si>
  <si>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</si>
  <si>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</si>
  <si>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</si>
  <si>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</si>
  <si>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</si>
  <si>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</si>
  <si>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</si>
  <si>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</si>
  <si>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</si>
  <si>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</si>
  <si>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</si>
  <si>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</si>
  <si>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</si>
  <si>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</si>
  <si>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</si>
  <si>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</si>
  <si>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</si>
  <si>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</si>
  <si>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</si>
  <si>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</si>
  <si>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</si>
  <si>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</si>
  <si>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</si>
  <si>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</si>
  <si>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</si>
  <si>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</si>
  <si>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</si>
  <si>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</si>
  <si>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</si>
  <si>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</si>
  <si>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</si>
  <si>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</si>
  <si>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</si>
  <si>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</si>
  <si>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</si>
  <si>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</si>
  <si>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</si>
  <si>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</si>
  <si>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</si>
  <si>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</si>
  <si>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</si>
  <si>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</si>
  <si>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</si>
  <si>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</si>
  <si>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</si>
  <si>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</si>
  <si>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</si>
  <si>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</si>
  <si>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</si>
  <si>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</si>
  <si>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</si>
  <si>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</si>
  <si>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</si>
  <si>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</si>
  <si>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</si>
  <si>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</si>
  <si>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</si>
  <si>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</si>
  <si>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</si>
  <si>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</si>
  <si>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</si>
  <si>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</si>
  <si>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</si>
  <si>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</si>
  <si>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</si>
  <si>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</si>
  <si>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</si>
  <si>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</si>
  <si>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</si>
  <si>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</si>
  <si>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</si>
  <si>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</si>
  <si>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</si>
  <si>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</si>
  <si>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</si>
  <si>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</si>
  <si>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</si>
  <si>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</si>
  <si>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</si>
  <si>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</si>
  <si>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</si>
  <si>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</si>
  <si>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</si>
  <si>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</si>
  <si>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</si>
  <si>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</si>
  <si>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</si>
  <si>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</si>
  <si>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</si>
  <si>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</si>
  <si>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</si>
  <si>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</si>
  <si>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</si>
  <si>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</si>
  <si>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</si>
  <si>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</si>
  <si>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</si>
  <si>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</si>
  <si>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</si>
  <si>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</si>
  <si>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</si>
  <si>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</si>
  <si>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</si>
  <si>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</si>
  <si>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</si>
  <si>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</si>
  <si>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</si>
  <si>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</si>
  <si>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</si>
  <si>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</si>
  <si>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</si>
  <si>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</si>
  <si>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</si>
  <si>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</si>
  <si>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</si>
  <si>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</si>
  <si>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</si>
  <si>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</si>
  <si>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</si>
  <si>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</si>
  <si>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</si>
  <si>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</si>
  <si>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</si>
  <si>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</si>
  <si>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</si>
  <si>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</si>
  <si>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</si>
  <si>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</si>
  <si>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</si>
  <si>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</si>
  <si>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</si>
  <si>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</si>
  <si>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</si>
  <si>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</si>
  <si>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</si>
  <si>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</si>
  <si>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</si>
  <si>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</si>
  <si>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</si>
  <si>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</si>
  <si>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</si>
  <si>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</si>
  <si>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</si>
  <si>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</si>
  <si>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</si>
  <si>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</si>
  <si>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</si>
  <si>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</si>
  <si>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</si>
  <si>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</si>
  <si>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</si>
  <si>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</si>
  <si>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</si>
  <si>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</si>
  <si>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</si>
  <si>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</si>
  <si>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</si>
  <si>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</si>
  <si>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</si>
  <si>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</si>
  <si>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</si>
  <si>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</si>
  <si>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</si>
  <si>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</si>
  <si>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</si>
  <si>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</si>
  <si>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</si>
  <si>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</si>
  <si>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</si>
  <si>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</si>
  <si>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</si>
  <si>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</si>
  <si>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</si>
  <si>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</si>
  <si>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</si>
  <si>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</si>
  <si>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</si>
  <si>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</si>
  <si>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</si>
  <si>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</si>
  <si>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</si>
  <si>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</si>
  <si>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</si>
  <si>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</si>
  <si>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</si>
  <si>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</si>
  <si>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</si>
  <si>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</si>
  <si>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</si>
  <si>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</si>
  <si>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</si>
  <si>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</si>
  <si>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</si>
  <si>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</si>
  <si>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</si>
  <si>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</si>
  <si>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</si>
  <si>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</si>
  <si>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</si>
  <si>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</si>
  <si>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</si>
  <si>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</si>
  <si>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</si>
  <si>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</si>
  <si>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</si>
  <si>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</si>
  <si>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</si>
  <si>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</si>
  <si>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</si>
  <si>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</si>
  <si>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</si>
  <si>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</si>
  <si>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</si>
  <si>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</si>
  <si>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</si>
  <si>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</si>
  <si>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</si>
  <si>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</si>
  <si>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</si>
  <si>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</si>
  <si>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</si>
  <si>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</si>
  <si>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</si>
  <si>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</si>
  <si>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</si>
  <si>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</si>
  <si>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</si>
  <si>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</si>
  <si>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</si>
  <si>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</si>
  <si>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</si>
  <si>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</si>
  <si>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</si>
  <si>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</si>
  <si>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</si>
  <si>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</si>
  <si>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</si>
  <si>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</si>
  <si>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</si>
  <si>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</si>
  <si>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</si>
  <si>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</si>
  <si>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</si>
  <si>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</si>
  <si>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</si>
  <si>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</si>
  <si>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</si>
  <si>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</si>
  <si>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</si>
  <si>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</si>
  <si>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</si>
  <si>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</si>
  <si>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</si>
  <si>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</si>
  <si>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</si>
  <si>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</si>
  <si>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</si>
  <si>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</si>
  <si>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</si>
  <si>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</si>
  <si>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</si>
  <si>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</si>
  <si>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</si>
  <si>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</si>
  <si>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</si>
  <si>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</si>
  <si>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</si>
  <si>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</si>
  <si>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</si>
  <si>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</si>
  <si>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</si>
  <si>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</si>
  <si>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</si>
  <si>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</si>
  <si>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</si>
  <si>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</si>
  <si>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</si>
  <si>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</si>
  <si>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</si>
  <si>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</si>
  <si>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</si>
  <si>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</si>
  <si>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</si>
  <si>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</si>
  <si>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</si>
  <si>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</si>
  <si>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</si>
  <si>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</si>
  <si>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</si>
  <si>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</si>
  <si>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</si>
  <si>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</si>
  <si>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</si>
  <si>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</si>
  <si>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</si>
  <si>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</si>
  <si>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</si>
  <si>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</si>
  <si>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</si>
  <si>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</si>
  <si>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</si>
  <si>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</si>
  <si>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</si>
  <si>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</si>
  <si>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</si>
  <si>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</si>
  <si>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</si>
  <si>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</si>
  <si>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</si>
  <si>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</si>
  <si>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</si>
  <si>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</si>
  <si>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</si>
  <si>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</si>
  <si>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</si>
  <si>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</si>
  <si>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</si>
  <si>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</si>
  <si>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</si>
  <si>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</si>
  <si>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</si>
  <si>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</si>
  <si>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</si>
  <si>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</si>
  <si>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</si>
  <si>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</si>
  <si>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</si>
  <si>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</si>
  <si>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</si>
  <si>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</si>
  <si>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</si>
  <si>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</si>
  <si>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2021-13-10000321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</si>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</sst>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5" zoomScale="70" zoomScaleNormal="70" zoomScaleSheetLayoutView="40" zoomScalePageLayoutView="40" workbookViewId="0">
      <selection activeCell="H15"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2745</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243"/>
      <c r="I20" s="149" t="s">
        <v>208</v>
      </c>
      <c r="J20" s="150" t="s">
        <v>249</v>
      </c>
      <c r="K20" s="151">
        <v>1735068010</v>
      </c>
      <c r="L20" s="152">
        <v>44197</v>
      </c>
      <c r="M20" s="152">
        <v>44561</v>
      </c>
      <c r="N20" s="135">
        <f>+(M20-L20)/30</f>
        <v>12.133333333333333</v>
      </c>
      <c r="O20" s="138"/>
      <c r="U20" s="134"/>
      <c r="V20" s="105">
        <f ca="1">NOW()</f>
        <v>44192.840405787036</v>
      </c>
      <c r="W20" s="105">
        <f ca="1">NOW()</f>
        <v>44192.840405787036</v>
      </c>
    </row>
    <row r="21" spans="1:23" ht="30" customHeight="1" outlineLevel="1" x14ac:dyDescent="0.25">
      <c r="A21" s="9"/>
      <c r="B21" s="71"/>
      <c r="C21" s="5"/>
      <c r="D21" s="5"/>
      <c r="E21" s="5"/>
      <c r="F21" s="5"/>
      <c r="G21" s="5"/>
      <c r="H21" s="70"/>
      <c r="I21" s="149" t="s">
        <v>208</v>
      </c>
      <c r="J21" s="150" t="s">
        <v>249</v>
      </c>
      <c r="K21" s="151"/>
      <c r="L21" s="152">
        <v>44197</v>
      </c>
      <c r="M21" s="152">
        <v>44561</v>
      </c>
      <c r="N21" s="135">
        <f>+(M21-L21)/30</f>
        <v>12.133333333333333</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PARA EL DESARROLLO INTEGRAL DE LA FAMILIA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IF(AND(E50&lt;&gt;"",F50&lt;&gt;""),((F50-E50)/30),"")</f>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1">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1"/>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1"/>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1"/>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1"/>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1"/>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1"/>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1"/>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1"/>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1"/>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1"/>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1"/>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1"/>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1"/>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1"/>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1"/>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1"/>
        <v>10.6</v>
      </c>
      <c r="H67" s="64" t="s">
        <v>2743</v>
      </c>
      <c r="I67" s="121" t="s">
        <v>208</v>
      </c>
      <c r="J67" s="63" t="s">
        <v>240</v>
      </c>
      <c r="K67" s="66">
        <v>1149083034</v>
      </c>
      <c r="L67" s="65" t="s">
        <v>1148</v>
      </c>
      <c r="M67" s="117">
        <f>+IF(L67="No",1,IF(L67="Si","Ingrese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1"/>
        <v>10.6</v>
      </c>
      <c r="H68" s="64" t="s">
        <v>2743</v>
      </c>
      <c r="I68" s="121" t="s">
        <v>208</v>
      </c>
      <c r="J68" s="63" t="s">
        <v>212</v>
      </c>
      <c r="K68" s="66">
        <v>1548491412</v>
      </c>
      <c r="L68" s="65" t="s">
        <v>1148</v>
      </c>
      <c r="M68" s="117">
        <f>+IF(L68="No",1,IF(L68="Si","Ingrese %",""))</f>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1"/>
        <v>10.6</v>
      </c>
      <c r="H69" s="64" t="s">
        <v>2743</v>
      </c>
      <c r="I69" s="121" t="s">
        <v>208</v>
      </c>
      <c r="J69" s="63" t="s">
        <v>224</v>
      </c>
      <c r="K69" s="66">
        <v>1548491412</v>
      </c>
      <c r="L69" s="65" t="s">
        <v>1148</v>
      </c>
      <c r="M69" s="117">
        <f>+IF(L69="No",1,IF(L69="Si","Ingrese %",""))</f>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1"/>
        <v>10.6</v>
      </c>
      <c r="H70" s="64" t="s">
        <v>2743</v>
      </c>
      <c r="I70" s="121" t="s">
        <v>208</v>
      </c>
      <c r="J70" s="63" t="s">
        <v>249</v>
      </c>
      <c r="K70" s="66">
        <v>1548491412</v>
      </c>
      <c r="L70" s="65" t="s">
        <v>1148</v>
      </c>
      <c r="M70" s="67">
        <f>+IF(L70="No",1,IF(L70="Si","Ingrese %",""))</f>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1"/>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1"/>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1"/>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1"/>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1"/>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1"/>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1"/>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1"/>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1"/>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1"/>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1"/>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1"/>
        <v>21.233333333333334</v>
      </c>
      <c r="H82" s="64" t="s">
        <v>2722</v>
      </c>
      <c r="I82" s="63" t="s">
        <v>453</v>
      </c>
      <c r="J82" s="63" t="s">
        <v>973</v>
      </c>
      <c r="K82" s="66">
        <v>1928374660</v>
      </c>
      <c r="L82" s="65" t="s">
        <v>1148</v>
      </c>
      <c r="M82" s="67">
        <f t="shared" ref="M82:M90" si="2">+IF(L82="No",1,IF(L82="Si","Ingrese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1"/>
        <v>21.233333333333334</v>
      </c>
      <c r="H83" s="64" t="s">
        <v>2695</v>
      </c>
      <c r="I83" s="63" t="s">
        <v>453</v>
      </c>
      <c r="J83" s="63" t="s">
        <v>971</v>
      </c>
      <c r="K83" s="66">
        <v>1928374660</v>
      </c>
      <c r="L83" s="65" t="s">
        <v>1148</v>
      </c>
      <c r="M83" s="67">
        <f t="shared" si="2"/>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1"/>
        <v>21.233333333333334</v>
      </c>
      <c r="H84" s="64" t="s">
        <v>2695</v>
      </c>
      <c r="I84" s="63" t="s">
        <v>453</v>
      </c>
      <c r="J84" s="63" t="s">
        <v>453</v>
      </c>
      <c r="K84" s="66">
        <v>1928374660</v>
      </c>
      <c r="L84" s="65" t="s">
        <v>1148</v>
      </c>
      <c r="M84" s="67">
        <f t="shared" si="2"/>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1"/>
        <v>21.233333333333334</v>
      </c>
      <c r="H85" s="64" t="s">
        <v>2722</v>
      </c>
      <c r="I85" s="63" t="s">
        <v>453</v>
      </c>
      <c r="J85" s="63" t="s">
        <v>963</v>
      </c>
      <c r="K85" s="66">
        <v>876763070</v>
      </c>
      <c r="L85" s="65" t="s">
        <v>1148</v>
      </c>
      <c r="M85" s="67">
        <f t="shared" si="2"/>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1"/>
        <v>21.233333333333334</v>
      </c>
      <c r="H86" s="64" t="s">
        <v>2713</v>
      </c>
      <c r="I86" s="63" t="s">
        <v>208</v>
      </c>
      <c r="J86" s="63" t="s">
        <v>224</v>
      </c>
      <c r="K86" s="66">
        <v>520085457</v>
      </c>
      <c r="L86" s="65" t="s">
        <v>1148</v>
      </c>
      <c r="M86" s="67">
        <f t="shared" si="2"/>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1"/>
        <v>21.233333333333334</v>
      </c>
      <c r="H87" s="64" t="s">
        <v>2716</v>
      </c>
      <c r="I87" s="63" t="s">
        <v>208</v>
      </c>
      <c r="J87" s="63" t="s">
        <v>226</v>
      </c>
      <c r="K87" s="66">
        <v>3600507407</v>
      </c>
      <c r="L87" s="65" t="s">
        <v>1148</v>
      </c>
      <c r="M87" s="67">
        <f t="shared" si="2"/>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1"/>
        <v>21.233333333333334</v>
      </c>
      <c r="H88" s="64" t="s">
        <v>2716</v>
      </c>
      <c r="I88" s="63" t="s">
        <v>208</v>
      </c>
      <c r="J88" s="63" t="s">
        <v>240</v>
      </c>
      <c r="K88" s="66">
        <v>3600507407</v>
      </c>
      <c r="L88" s="65" t="s">
        <v>1148</v>
      </c>
      <c r="M88" s="67">
        <f t="shared" si="2"/>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1"/>
        <v>21.233333333333334</v>
      </c>
      <c r="H89" s="64" t="s">
        <v>2716</v>
      </c>
      <c r="I89" s="63" t="s">
        <v>208</v>
      </c>
      <c r="J89" s="63" t="s">
        <v>234</v>
      </c>
      <c r="K89" s="66">
        <v>3600507407</v>
      </c>
      <c r="L89" s="65" t="s">
        <v>1148</v>
      </c>
      <c r="M89" s="67">
        <f t="shared" si="2"/>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1"/>
        <v>21.233333333333334</v>
      </c>
      <c r="H90" s="64" t="s">
        <v>2716</v>
      </c>
      <c r="I90" s="63" t="s">
        <v>208</v>
      </c>
      <c r="J90" s="63" t="s">
        <v>210</v>
      </c>
      <c r="K90" s="66">
        <v>2000328681</v>
      </c>
      <c r="L90" s="65" t="s">
        <v>1148</v>
      </c>
      <c r="M90" s="67">
        <f t="shared" si="2"/>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1"/>
        <v>21.166666666666668</v>
      </c>
      <c r="H91" s="122" t="s">
        <v>2722</v>
      </c>
      <c r="I91" s="121" t="s">
        <v>453</v>
      </c>
      <c r="J91" s="121" t="s">
        <v>964</v>
      </c>
      <c r="K91" s="123">
        <v>939424473</v>
      </c>
      <c r="L91" s="124" t="s">
        <v>1148</v>
      </c>
      <c r="M91" s="117">
        <f t="shared" ref="M91:M97" si="3">+IF(L91="No",1,IF(L91="Si","Ingrese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1"/>
        <v>8.1</v>
      </c>
      <c r="H92" s="122" t="s">
        <v>2721</v>
      </c>
      <c r="I92" s="121" t="s">
        <v>453</v>
      </c>
      <c r="J92" s="121" t="s">
        <v>964</v>
      </c>
      <c r="K92" s="123">
        <v>1062431521</v>
      </c>
      <c r="L92" s="124" t="s">
        <v>1148</v>
      </c>
      <c r="M92" s="117">
        <f t="shared" si="3"/>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1"/>
        <v>15.6</v>
      </c>
      <c r="H93" s="122" t="s">
        <v>2714</v>
      </c>
      <c r="I93" s="121" t="s">
        <v>208</v>
      </c>
      <c r="J93" s="121" t="s">
        <v>231</v>
      </c>
      <c r="K93" s="123">
        <v>1620695280</v>
      </c>
      <c r="L93" s="124" t="s">
        <v>1148</v>
      </c>
      <c r="M93" s="117">
        <f t="shared" si="3"/>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1"/>
        <v>15.566666666666666</v>
      </c>
      <c r="H94" s="122" t="s">
        <v>2715</v>
      </c>
      <c r="I94" s="121" t="s">
        <v>208</v>
      </c>
      <c r="J94" s="121" t="s">
        <v>234</v>
      </c>
      <c r="K94" s="123">
        <v>1800424520</v>
      </c>
      <c r="L94" s="124" t="s">
        <v>1148</v>
      </c>
      <c r="M94" s="117">
        <f t="shared" si="3"/>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1"/>
        <v>15.566666666666666</v>
      </c>
      <c r="H95" s="122" t="s">
        <v>2715</v>
      </c>
      <c r="I95" s="121" t="s">
        <v>208</v>
      </c>
      <c r="J95" s="121" t="s">
        <v>240</v>
      </c>
      <c r="K95" s="123">
        <v>1800424520</v>
      </c>
      <c r="L95" s="124" t="s">
        <v>1148</v>
      </c>
      <c r="M95" s="117">
        <f t="shared" si="3"/>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1"/>
        <v>4</v>
      </c>
      <c r="H96" s="122" t="s">
        <v>2720</v>
      </c>
      <c r="I96" s="121" t="s">
        <v>453</v>
      </c>
      <c r="J96" s="121" t="s">
        <v>964</v>
      </c>
      <c r="K96" s="123">
        <v>374188986</v>
      </c>
      <c r="L96" s="124" t="s">
        <v>1148</v>
      </c>
      <c r="M96" s="117">
        <f t="shared" si="3"/>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1"/>
        <v>11.066666666666666</v>
      </c>
      <c r="H97" s="122" t="s">
        <v>2744</v>
      </c>
      <c r="I97" s="121" t="s">
        <v>208</v>
      </c>
      <c r="J97" s="121" t="s">
        <v>226</v>
      </c>
      <c r="K97" s="123">
        <v>3791442045</v>
      </c>
      <c r="L97" s="124" t="s">
        <v>1148</v>
      </c>
      <c r="M97" s="117">
        <f t="shared" si="3"/>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1"/>
        <v>11.066666666666666</v>
      </c>
      <c r="H98" s="122" t="s">
        <v>2744</v>
      </c>
      <c r="I98" s="121" t="s">
        <v>208</v>
      </c>
      <c r="J98" s="121" t="s">
        <v>240</v>
      </c>
      <c r="K98" s="123">
        <v>3791442045</v>
      </c>
      <c r="L98" s="124" t="s">
        <v>1148</v>
      </c>
      <c r="M98" s="117">
        <f>+IF(L98="No",1,IF(L98="Si","Ingrese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1"/>
        <v>11.066666666666666</v>
      </c>
      <c r="H99" s="122" t="s">
        <v>2744</v>
      </c>
      <c r="I99" s="121" t="s">
        <v>208</v>
      </c>
      <c r="J99" s="121" t="s">
        <v>250</v>
      </c>
      <c r="K99" s="123">
        <v>3791442045</v>
      </c>
      <c r="L99" s="124" t="s">
        <v>1148</v>
      </c>
      <c r="M99" s="117">
        <f>+IF(L99="No",1,IF(L99="Si","Ingrese %",""))</f>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1"/>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1"/>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4">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4"/>
        <v/>
      </c>
      <c r="H118" s="64"/>
      <c r="I118" s="63"/>
      <c r="J118" s="63"/>
      <c r="K118" s="68"/>
      <c r="L118" s="100" t="str">
        <f>+IF(AND(K118&gt;0,O118="Ejecución"),(K118/877802)*Tabla28[[#This Row],[% participación]],IF(AND(K118&gt;0,O118&lt;&gt;"Ejecución"),"-",""))</f>
        <v/>
      </c>
      <c r="M118" s="65"/>
      <c r="N118" s="173" t="str">
        <f t="shared" ref="N118:N160" si="5">+IF(M118="No",1,IF(M118="Si","Ingrese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4"/>
        <v/>
      </c>
      <c r="H119" s="64"/>
      <c r="I119" s="63"/>
      <c r="J119" s="63"/>
      <c r="K119" s="68"/>
      <c r="L119" s="100" t="str">
        <f>+IF(AND(K119&gt;0,O119="Ejecución"),(K119/877802)*Tabla28[[#This Row],[% participación]],IF(AND(K119&gt;0,O119&lt;&gt;"Ejecución"),"-",""))</f>
        <v/>
      </c>
      <c r="M119" s="65"/>
      <c r="N119" s="173" t="str">
        <f t="shared" si="5"/>
        <v/>
      </c>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2665</v>
      </c>
      <c r="C121" s="163" t="s">
        <v>31</v>
      </c>
      <c r="D121" s="63"/>
      <c r="E121" s="145"/>
      <c r="F121" s="145"/>
      <c r="G121" s="160" t="str">
        <f t="shared" si="4"/>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2665</v>
      </c>
      <c r="C122" s="163" t="s">
        <v>31</v>
      </c>
      <c r="D122" s="63"/>
      <c r="E122" s="145"/>
      <c r="F122" s="145"/>
      <c r="G122" s="160" t="str">
        <f t="shared" si="4"/>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2665</v>
      </c>
      <c r="C123" s="163" t="s">
        <v>31</v>
      </c>
      <c r="D123" s="63"/>
      <c r="E123" s="145"/>
      <c r="F123" s="145"/>
      <c r="G123" s="160" t="str">
        <f t="shared" si="4"/>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2665</v>
      </c>
      <c r="C124" s="163" t="s">
        <v>31</v>
      </c>
      <c r="D124" s="63"/>
      <c r="E124" s="145"/>
      <c r="F124" s="145"/>
      <c r="G124" s="160" t="str">
        <f t="shared" si="4"/>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2665</v>
      </c>
      <c r="C125" s="163" t="s">
        <v>31</v>
      </c>
      <c r="D125" s="63"/>
      <c r="E125" s="145"/>
      <c r="F125" s="145"/>
      <c r="G125" s="160" t="str">
        <f t="shared" si="4"/>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2665</v>
      </c>
      <c r="C126" s="163" t="s">
        <v>31</v>
      </c>
      <c r="D126" s="63"/>
      <c r="E126" s="145"/>
      <c r="F126" s="145"/>
      <c r="G126" s="160" t="str">
        <f t="shared" si="4"/>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2665</v>
      </c>
      <c r="C127" s="163" t="s">
        <v>31</v>
      </c>
      <c r="D127" s="63"/>
      <c r="E127" s="145"/>
      <c r="F127" s="145"/>
      <c r="G127" s="160" t="str">
        <f t="shared" si="4"/>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2665</v>
      </c>
      <c r="C128" s="163" t="s">
        <v>31</v>
      </c>
      <c r="D128" s="63"/>
      <c r="E128" s="145"/>
      <c r="F128" s="145"/>
      <c r="G128" s="160" t="str">
        <f t="shared" si="4"/>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2665</v>
      </c>
      <c r="C129" s="163" t="s">
        <v>31</v>
      </c>
      <c r="D129" s="63"/>
      <c r="E129" s="145"/>
      <c r="F129" s="145"/>
      <c r="G129" s="160" t="str">
        <f t="shared" si="4"/>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2665</v>
      </c>
      <c r="C130" s="163" t="s">
        <v>31</v>
      </c>
      <c r="D130" s="63"/>
      <c r="E130" s="145"/>
      <c r="F130" s="145"/>
      <c r="G130" s="160" t="str">
        <f t="shared" si="4"/>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2665</v>
      </c>
      <c r="C131" s="163" t="s">
        <v>31</v>
      </c>
      <c r="D131" s="63"/>
      <c r="E131" s="145"/>
      <c r="F131" s="145"/>
      <c r="G131" s="160" t="str">
        <f t="shared" si="4"/>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2665</v>
      </c>
      <c r="C132" s="163" t="s">
        <v>31</v>
      </c>
      <c r="D132" s="63"/>
      <c r="E132" s="145"/>
      <c r="F132" s="145"/>
      <c r="G132" s="160" t="str">
        <f t="shared" si="4"/>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2665</v>
      </c>
      <c r="C133" s="163" t="s">
        <v>31</v>
      </c>
      <c r="D133" s="63"/>
      <c r="E133" s="145"/>
      <c r="F133" s="145"/>
      <c r="G133" s="160" t="str">
        <f t="shared" si="4"/>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2665</v>
      </c>
      <c r="C134" s="163" t="s">
        <v>31</v>
      </c>
      <c r="D134" s="63"/>
      <c r="E134" s="145"/>
      <c r="F134" s="145"/>
      <c r="G134" s="160" t="str">
        <f t="shared" si="4"/>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2665</v>
      </c>
      <c r="C135" s="163" t="s">
        <v>31</v>
      </c>
      <c r="D135" s="63"/>
      <c r="E135" s="145"/>
      <c r="F135" s="145"/>
      <c r="G135" s="160" t="str">
        <f t="shared" si="4"/>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2665</v>
      </c>
      <c r="C136" s="163" t="s">
        <v>31</v>
      </c>
      <c r="D136" s="63"/>
      <c r="E136" s="145"/>
      <c r="F136" s="145"/>
      <c r="G136" s="160" t="str">
        <f t="shared" si="4"/>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2665</v>
      </c>
      <c r="C137" s="163" t="s">
        <v>31</v>
      </c>
      <c r="D137" s="63"/>
      <c r="E137" s="145"/>
      <c r="F137" s="145"/>
      <c r="G137" s="160" t="str">
        <f t="shared" si="4"/>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2665</v>
      </c>
      <c r="C138" s="163" t="s">
        <v>31</v>
      </c>
      <c r="D138" s="63"/>
      <c r="E138" s="145"/>
      <c r="F138" s="145"/>
      <c r="G138" s="160" t="str">
        <f t="shared" si="4"/>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2665</v>
      </c>
      <c r="C139" s="163" t="s">
        <v>31</v>
      </c>
      <c r="D139" s="63"/>
      <c r="E139" s="145"/>
      <c r="F139" s="145"/>
      <c r="G139" s="160" t="str">
        <f t="shared" si="4"/>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2665</v>
      </c>
      <c r="C140" s="163" t="s">
        <v>31</v>
      </c>
      <c r="D140" s="63"/>
      <c r="E140" s="145"/>
      <c r="F140" s="145"/>
      <c r="G140" s="160" t="str">
        <f t="shared" si="4"/>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2665</v>
      </c>
      <c r="C141" s="163" t="s">
        <v>31</v>
      </c>
      <c r="D141" s="63"/>
      <c r="E141" s="145"/>
      <c r="F141" s="145"/>
      <c r="G141" s="160" t="str">
        <f t="shared" si="4"/>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2665</v>
      </c>
      <c r="C142" s="163" t="s">
        <v>31</v>
      </c>
      <c r="D142" s="63"/>
      <c r="E142" s="145"/>
      <c r="F142" s="145"/>
      <c r="G142" s="160" t="str">
        <f t="shared" si="4"/>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2665</v>
      </c>
      <c r="C143" s="163" t="s">
        <v>31</v>
      </c>
      <c r="D143" s="63"/>
      <c r="E143" s="145"/>
      <c r="F143" s="145"/>
      <c r="G143" s="160" t="str">
        <f t="shared" si="4"/>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2665</v>
      </c>
      <c r="C144" s="163" t="s">
        <v>31</v>
      </c>
      <c r="D144" s="63"/>
      <c r="E144" s="145"/>
      <c r="F144" s="145"/>
      <c r="G144" s="160" t="str">
        <f t="shared" si="4"/>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2665</v>
      </c>
      <c r="C145" s="163" t="s">
        <v>31</v>
      </c>
      <c r="D145" s="63"/>
      <c r="E145" s="145"/>
      <c r="F145" s="145"/>
      <c r="G145" s="160" t="str">
        <f t="shared" si="4"/>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2665</v>
      </c>
      <c r="C146" s="163" t="s">
        <v>31</v>
      </c>
      <c r="D146" s="63"/>
      <c r="E146" s="145"/>
      <c r="F146" s="145"/>
      <c r="G146" s="160" t="str">
        <f t="shared" si="4"/>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2665</v>
      </c>
      <c r="C147" s="163" t="s">
        <v>31</v>
      </c>
      <c r="D147" s="63"/>
      <c r="E147" s="145"/>
      <c r="F147" s="145"/>
      <c r="G147" s="160" t="str">
        <f t="shared" si="4"/>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2665</v>
      </c>
      <c r="C148" s="163" t="s">
        <v>31</v>
      </c>
      <c r="D148" s="63"/>
      <c r="E148" s="145"/>
      <c r="F148" s="145"/>
      <c r="G148" s="160" t="str">
        <f t="shared" si="4"/>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2665</v>
      </c>
      <c r="C149" s="163" t="s">
        <v>31</v>
      </c>
      <c r="D149" s="63"/>
      <c r="E149" s="145"/>
      <c r="F149" s="145"/>
      <c r="G149" s="160" t="str">
        <f t="shared" si="4"/>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2665</v>
      </c>
      <c r="C150" s="163" t="s">
        <v>31</v>
      </c>
      <c r="D150" s="63"/>
      <c r="E150" s="145"/>
      <c r="F150" s="145"/>
      <c r="G150" s="160" t="str">
        <f t="shared" si="4"/>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2665</v>
      </c>
      <c r="C151" s="163" t="s">
        <v>31</v>
      </c>
      <c r="D151" s="63"/>
      <c r="E151" s="145"/>
      <c r="F151" s="145"/>
      <c r="G151" s="160" t="str">
        <f t="shared" si="4"/>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2665</v>
      </c>
      <c r="C152" s="163" t="s">
        <v>31</v>
      </c>
      <c r="D152" s="63"/>
      <c r="E152" s="145"/>
      <c r="F152" s="145"/>
      <c r="G152" s="160" t="str">
        <f t="shared" si="4"/>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2665</v>
      </c>
      <c r="C153" s="163" t="s">
        <v>31</v>
      </c>
      <c r="D153" s="63"/>
      <c r="E153" s="145"/>
      <c r="F153" s="145"/>
      <c r="G153" s="160" t="str">
        <f t="shared" si="4"/>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2665</v>
      </c>
      <c r="C154" s="163" t="s">
        <v>31</v>
      </c>
      <c r="D154" s="63"/>
      <c r="E154" s="145"/>
      <c r="F154" s="145"/>
      <c r="G154" s="160" t="str">
        <f t="shared" si="4"/>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2665</v>
      </c>
      <c r="C155" s="163" t="s">
        <v>31</v>
      </c>
      <c r="D155" s="63"/>
      <c r="E155" s="145"/>
      <c r="F155" s="145"/>
      <c r="G155" s="160" t="str">
        <f t="shared" si="4"/>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2665</v>
      </c>
      <c r="C156" s="163" t="s">
        <v>31</v>
      </c>
      <c r="D156" s="63"/>
      <c r="E156" s="145"/>
      <c r="F156" s="145"/>
      <c r="G156" s="160" t="str">
        <f t="shared" si="4"/>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2665</v>
      </c>
      <c r="C157" s="163" t="s">
        <v>31</v>
      </c>
      <c r="D157" s="63"/>
      <c r="E157" s="145"/>
      <c r="F157" s="145"/>
      <c r="G157" s="160" t="str">
        <f t="shared" si="4"/>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2665</v>
      </c>
      <c r="C158" s="163" t="s">
        <v>31</v>
      </c>
      <c r="D158" s="63"/>
      <c r="E158" s="145"/>
      <c r="F158" s="145"/>
      <c r="G158" s="160" t="str">
        <f t="shared" si="4"/>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2665</v>
      </c>
      <c r="C159" s="163" t="s">
        <v>31</v>
      </c>
      <c r="D159" s="63"/>
      <c r="E159" s="145"/>
      <c r="F159" s="145"/>
      <c r="G159" s="160" t="str">
        <f t="shared" si="4"/>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2665</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4.4999999999999998E-2</v>
      </c>
      <c r="O179" s="8"/>
      <c r="Q179" s="19"/>
      <c r="R179" s="159">
        <f>IF(M179&gt;0,SUM(L179+M179),"")</f>
        <v>4.4999999999999998E-2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86753400.5</v>
      </c>
      <c r="F185" s="92"/>
      <c r="G185" s="93"/>
      <c r="H185" s="88"/>
      <c r="I185" s="90" t="s">
        <v>2627</v>
      </c>
      <c r="J185" s="166">
        <f>+SUM(M179:M183)</f>
        <v>4.4999999999999998E-2</v>
      </c>
      <c r="K185" s="236" t="s">
        <v>2628</v>
      </c>
      <c r="L185" s="236"/>
      <c r="M185" s="94">
        <f>+J185*(SUM(K20:K35))</f>
        <v>78078060.450000003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http://purl.org/dc/terms/"/>
    <ds:schemaRef ds:uri="http://purl.org/dc/elements/1.1/"/>
    <ds:schemaRef ds:uri="http://schemas.openxmlformats.org/package/2006/metadata/core-properties"/>
    <ds:schemaRef ds:uri="http://www.w3.org/XML/1998/namespace"/>
    <ds:schemaRef ds:uri="http://schemas.microsoft.com/office/infopath/2007/PartnerControls"/>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2020-12-28T01:10:36Z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