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<sst xmlns="http://schemas.openxmlformats.org/spreadsheetml/2006/main" count="3056" uniqueCount="2687">
  <si>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</si>
  <si>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</si>
  <si>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</si>
  <si>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</si>
  <si>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</si>
  <si>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</si>
  <si>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</si>
  <si>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</si>
  <si>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</si>
  <si>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</si>
  <si>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</si>
  <si>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</si>
  <si>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</si>
  <si>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</si>
  <si>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</si>
  <si>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</si>
  <si>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</si>
  <si>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</si>
  <si>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</si>
  <si>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</si>
  <si>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</si>
  <si>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</si>
  <si>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</si>
  <si>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</si>
  <si>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</si>
  <si>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</si>
  <si>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</si>
  <si>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</si>
  <si>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</si>
  <si>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</si>
  <si>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</si>
  <si>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</si>
  <si>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</si>
  <si>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</si>
  <si>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</si>
  <si>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</si>
  <si>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</si>
  <si>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</si>
  <si>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</si>
  <si>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</si>
  <si>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</si>
  <si>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</si>
  <si>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</si>
  <si>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</si>
  <si>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</si>
  <si>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</si>
  <si>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</si>
  <si>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</si>
  <si>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</si>
  <si>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</si>
  <si>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</si>
  <si>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</si>
  <si>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</si>
  <si>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</si>
  <si>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</si>
  <si>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</si>
  <si>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</si>
  <si>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</si>
  <si>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</si>
  <si>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</si>
  <si>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</si>
  <si>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</si>
  <si>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</si>
  <si>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</si>
  <si>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</si>
  <si>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</si>
  <si>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</si>
  <si>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</si>
  <si>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</si>
  <si>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</si>
  <si>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</si>
  <si>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</si>
  <si>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</si>
  <si>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</si>
  <si>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</si>
  <si>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</si>
  <si>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</si>
  <si>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</si>
  <si>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</si>
  <si>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</si>
  <si>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</si>
  <si>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</si>
  <si>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</si>
  <si>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</si>
  <si>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</si>
  <si>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</si>
  <si>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</si>
  <si>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</si>
  <si>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</si>
  <si>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</si>
  <si>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</si>
  <si>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</si>
  <si>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</si>
  <si>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</si>
  <si>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</si>
  <si>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</si>
  <si>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</si>
  <si>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</si>
  <si>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</si>
  <si>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</si>
  <si>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</si>
  <si>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</si>
  <si>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</si>
  <si>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</si>
  <si>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</si>
  <si>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</si>
  <si>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</si>
  <si>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</si>
  <si>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</si>
  <si>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</si>
  <si>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</si>
  <si>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</si>
  <si>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</si>
  <si>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</si>
  <si>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</si>
  <si>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</si>
  <si>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</si>
  <si>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</si>
  <si>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</si>
  <si>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</si>
  <si>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</si>
  <si>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</si>
  <si>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</si>
  <si>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</si>
  <si>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</si>
  <si>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</si>
  <si>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</si>
  <si>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</si>
  <si>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</si>
  <si>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</si>
  <si>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</si>
  <si>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</si>
  <si>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</si>
  <si>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</si>
  <si>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</si>
  <si>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</si>
  <si>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</si>
  <si>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</si>
  <si>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</si>
  <si>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</si>
  <si>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</si>
  <si>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</si>
  <si>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</si>
  <si>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</si>
  <si>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</si>
  <si>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</si>
  <si>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</si>
  <si>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</si>
  <si>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</si>
  <si>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</si>
  <si>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</si>
  <si>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</si>
  <si>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</si>
  <si>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</si>
  <si>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</si>
  <si>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</si>
  <si>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</si>
  <si>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</si>
  <si>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</si>
  <si>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</si>
  <si>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</si>
  <si>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</si>
  <si>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</si>
  <si>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</si>
  <si>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</si>
  <si>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</si>
  <si>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</si>
  <si>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</si>
  <si>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</si>
  <si>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</si>
  <si>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</si>
  <si>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</si>
  <si>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</si>
  <si>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</si>
  <si>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</si>
  <si>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</si>
  <si>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</si>
  <si>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</si>
  <si>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</si>
  <si>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</si>
  <si>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</si>
  <si>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</si>
  <si>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</si>
  <si>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</si>
  <si>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</si>
  <si>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</si>
  <si>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</si>
  <si>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</si>
  <si>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</si>
  <si>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</si>
  <si>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</si>
  <si>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</si>
  <si>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</si>
  <si>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</si>
  <si>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</si>
  <si>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</si>
  <si>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</si>
  <si>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</si>
  <si>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</si>
  <si>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</si>
  <si>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</si>
  <si>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</si>
  <si>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</si>
  <si>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</si>
  <si>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</si>
  <si>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</si>
  <si>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</si>
  <si>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</si>
  <si>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</si>
  <si>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</si>
  <si>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</si>
  <si>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</si>
  <si>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</si>
  <si>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</si>
  <si>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</si>
  <si>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</si>
  <si>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</si>
  <si>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</si>
  <si>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</si>
  <si>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</si>
  <si>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</si>
  <si>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</si>
  <si>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</si>
  <si>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</si>
  <si>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</si>
  <si>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</si>
  <si>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</si>
  <si>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</si>
  <si>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</si>
  <si>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</si>
  <si>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</si>
  <si>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</si>
  <si>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</si>
  <si>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</si>
  <si>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</si>
  <si>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</si>
  <si>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</si>
  <si>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</si>
  <si>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</si>
  <si>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</si>
  <si>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</si>
  <si>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</si>
  <si>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</si>
  <si>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</si>
  <si>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</si>
  <si>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</si>
  <si>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</si>
  <si>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</si>
  <si>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</si>
  <si>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</si>
  <si>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</si>
  <si>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</si>
  <si>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</si>
  <si>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</si>
  <si>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</si>
  <si>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</si>
  <si>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</si>
  <si>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</si>
  <si>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</si>
  <si>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</si>
  <si>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</si>
  <si>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</si>
  <si>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</si>
  <si>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</si>
  <si>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</si>
  <si>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</si>
  <si>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</si>
  <si>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</si>
  <si>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</si>
  <si>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</si>
  <si>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</si>
  <si>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</si>
  <si>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</si>
  <si>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</si>
  <si>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</si>
  <si>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</si>
  <si>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</si>
  <si>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</si>
  <si>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</si>
  <si>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</si>
  <si>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</si>
  <si>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</si>
  <si>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</si>
  <si>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</si>
  <si>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</si>
  <si>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</si>
  <si>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</si>
  <si>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</si>
  <si>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</si>
  <si>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</si>
  <si>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</si>
  <si>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</si>
  <si>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</si>
  <si>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</si>
  <si>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</si>
  <si>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</si>
  <si>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</si>
  <si>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</si>
  <si>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</si>
  <si>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</si>
  <si>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</si>
  <si>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</si>
  <si>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</si>
  <si>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</si>
  <si>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</si>
  <si>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</si>
  <si>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</si>
  <si>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</si>
  <si>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</si>
  <si>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</si>
  <si>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</si>
  <si>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</si>
  <si>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</si>
  <si>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</si>
  <si>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</si>
  <si>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</si>
  <si>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</si>
  <si>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</si>
  <si>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</si>
  <si>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</si>
  <si>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</si>
  <si>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</si>
  <si>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</si>
  <si>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</si>
  <si>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</si>
  <si>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</si>
  <si>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</si>
  <si>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</si>
  <si>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</si>
  <si>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</si>
  <si>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</si>
  <si>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</si>
  <si>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</si>
  <si>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</si>
  <si>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</si>
  <si>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</si>
  <si>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</si>
  <si>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</si>
  <si>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</si>
  <si>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</si>
  <si>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</si>
  <si>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</si>
  <si>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</si>
  <si>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</si>
  <si>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</si>
  <si>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</si>
  <si>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</si>
  <si>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</si>
  <si>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</si>
  <si>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</si>
  <si>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</si>
  <si>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</si>
  <si>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</si>
  <si>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</si>
  <si>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</si>
  <si>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</si>
  <si>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</si>
  <si>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</si>
  <si>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</si>
  <si>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</si>
  <si>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</si>
  <si>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</si>
  <si>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</si>
  <si>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</si>
  <si>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</si>
  <si>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</si>
  <si>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</si>
  <si>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</si>
  <si>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</si>
  <si>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</si>
  <si>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</si>
  <si>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</si>
  <si>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</si>
  <si>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</si>
  <si>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</si>
  <si>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</si>
  <si>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</si>
  <si>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</si>
  <si>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</si>
  <si>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</si>
  <si>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</si>
  <si>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</si>
  <si>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</si>
  <si>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</si>
  <si>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</si>
  <si>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</si>
  <si>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</si>
  <si>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</si>
  <si>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</si>
  <si>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</si>
  <si>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</si>
  <si>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</si>
  <si>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</si>
  <si>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</si>
  <si>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</si>
  <si>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</si>
  <si>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</si>
  <si>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</si>
  <si>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</si>
  <si>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</si>
  <si>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</si>
  <si>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</si>
  <si>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</si>
  <si>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</si>
  <si>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</si>
  <si>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</si>
  <si>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</si>
  <si>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</si>
  <si>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</si>
  <si>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</si>
  <si>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</si>
  <si>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</si>
  <si>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</si>
  <si>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</si>
  <si>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</si>
  <si>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</si>
  <si>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</si>
  <si>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</si>
  <si>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</si>
  <si>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</si>
  <si>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</si>
  <si>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</si>
  <si>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</si>
  <si>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</si>
  <si>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</si>
  <si>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</si>
  <si>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</si>
  <si>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</si>
  <si>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</si>
  <si>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</si>
  <si>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</si>
  <si>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</si>
  <si>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</si>
  <si>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</si>
  <si>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</si>
  <si>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</si>
  <si>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</si>
  <si>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</si>
  <si>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</si>
  <si>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</si>
  <si>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</si>
  <si>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</si>
  <si>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</si>
  <si>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</si>
  <si>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</si>
  <si>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</si>
  <si>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</si>
  <si>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</si>
  <si>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</si>
  <si>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</si>
  <si>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</si>
  <si>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</si>
  <si>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</si>
  <si>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</si>
  <si>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</si>
  <si>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</si>
  <si>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</si>
  <si>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</si>
  <si>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</si>
  <si>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</si>
  <si>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</si>
  <si>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</si>
  <si>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</si>
  <si>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</si>
  <si>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</si>
  <si>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</si>
  <si>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</si>
  <si>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</si>
  <si>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</si>
  <si>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</si>
  <si>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</si>
  <si>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</si>
  <si>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</si>
  <si>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</si>
  <si>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</si>
  <si>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</si>
  <si>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</si>
  <si>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</si>
  <si>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</si>
  <si>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</si>
  <si>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</si>
  <si>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</si>
  <si>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</si>
  <si>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</si>
  <si>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</si>
  <si>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</si>
  <si>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</si>
  <si>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</si>
  <si>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</si>
  <si>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</si>
  <si>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</si>
  <si>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</si>
  <si>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</si>
  <si>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</si>
  <si>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</si>
  <si>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</si>
  <si>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</si>
  <si>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</si>
  <si>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</si>
  <si>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</si>
  <si>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</si>
  <si>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</si>
  <si>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</si>
  <si>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</si>
  <si>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</si>
  <si>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</si>
  <si>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</si>
  <si>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</si>
  <si>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</si>
  <si>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</si>
  <si>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</si>
  <si>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</si>
  <si>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</si>
  <si>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</si>
  <si>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</si>
  <si>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</si>
  <si>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</si>
  <si>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</si>
  <si>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</si>
  <si>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</si>
  <si>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</si>
  <si>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</si>
  <si>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</si>
  <si>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</si>
  <si>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</si>
  <si>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</si>
  <si>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</si>
  <si>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</si>
  <si>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</si>
  <si>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</si>
  <si>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</si>
  <si>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</si>
  <si>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</si>
  <si>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</si>
  <si>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</si>
  <si>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</si>
  <si>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</si>
  <si>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</si>
  <si>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</si>
  <si>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</si>
  <si>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</si>
  <si>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</si>
  <si>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</si>
  <si>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</si>
  <si>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</si>
  <si>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</si>
  <si>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</si>
  <si>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</si>
  <si>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</si>
  <si>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</si>
  <si>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</si>
  <si>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</si>
  <si>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</si>
  <si>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</si>
  <si>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</si>
  <si>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</si>
  <si>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</si>
  <si>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</si>
  <si>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</si>
  <si>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</si>
  <si>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</si>
  <si>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</si>
  <si>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</si>
  <si>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</si>
  <si>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</si>
  <si>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</si>
  <si>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</si>
  <si>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</si>
  <si>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</si>
  <si>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</si>
  <si>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</si>
  <si>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</si>
  <si>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</si>
  <si>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</si>
  <si>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</si>
  <si>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</si>
  <si>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</si>
  <si>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</si>
  <si>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</si>
  <si>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</si>
  <si>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</si>
  <si>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</si>
  <si>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</si>
  <si>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</si>
  <si>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</si>
  <si>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</si>
  <si>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</si>
  <si>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</si>
  <si>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</si>
  <si>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</si>
  <si>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</si>
  <si>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</si>
  <si>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</si>
  <si>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</si>
  <si>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</si>
  <si>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</si>
  <si>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</si>
  <si>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</si>
  <si>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</si>
  <si>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</si>
  <si>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</si>
  <si>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</si>
  <si>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</si>
  <si>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</si>
  <si>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</si>
  <si>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</si>
  <si>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</si>
  <si>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</si>
  <si>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</si>
  <si>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</si>
  <si>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</si>
  <si>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</si>
  <si>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</si>
  <si>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</si>
  <si>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</si>
  <si>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</si>
  <si>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</si>
  <si>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</si>
  <si>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</si>
  <si>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</si>
  <si>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</si>
  <si>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</si>
  <si>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</si>
  <si>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</si>
  <si>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</si>
  <si>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</si>
  <si>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</si>
  <si>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</si>
  <si>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</si>
  <si>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</si>
  <si>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</si>
  <si>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</si>
  <si>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</si>
  <si>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</si>
  <si>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</si>
  <si>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</si>
  <si>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</si>
  <si>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</si>
  <si>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</si>
  <si>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</si>
  <si>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</si>
  <si>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</si>
  <si>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</si>
  <si>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</si>
  <si>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</si>
  <si>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</si>
  <si>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</si>
  <si>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</si>
  <si>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</si>
  <si>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</si>
  <si>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</si>
  <si>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</si>
  <si>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</si>
  <si>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</si>
  <si>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</si>
  <si>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</si>
  <si>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</si>
  <si>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</si>
  <si>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</si>
  <si>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</si>
  <si>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</si>
  <si>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</si>
  <si>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</si>
  <si>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</si>
  <si>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</si>
  <si>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</si>
  <si>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</si>
  <si>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</si>
  <si>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</si>
  <si>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</si>
  <si>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</si>
  <si>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</si>
  <si>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</si>
  <si>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</si>
  <si>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</si>
  <si>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</si>
  <si>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</si>
  <si>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</si>
  <si>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</si>
  <si>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</si>
  <si>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</si>
  <si>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</si>
  <si>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</si>
  <si>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</si>
  <si>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</si>
  <si>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</si>
  <si>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</si>
  <si>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</si>
  <si>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</si>
  <si>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</si>
  <si>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</si>
  <si>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</si>
  <si>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</si>
  <si>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</si>
  <si>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</si>
  <si>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</si>
  <si>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</si>
  <si>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</si>
  <si>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</si>
  <si>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</si>
  <si>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</si>
  <si>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</si>
  <si>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</si>
  <si>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</si>
  <si>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</si>
  <si>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</si>
  <si>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</si>
  <si>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</si>
  <si>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</si>
  <si>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</si>
  <si>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</si>
  <si>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</si>
  <si>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</si>
  <si>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</si>
  <si>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</si>
  <si>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</si>
  <si>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</si>
  <si>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</si>
  <si>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</si>
  <si>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</si>
  <si>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</si>
  <si>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</si>
  <si>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</si>
  <si>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</si>
  <si>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</si>
  <si>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</si>
  <si>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</si>
  <si>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</si>
  <si>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</si>
  <si>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</si>
  <si>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</si>
  <si>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</si>
  <si>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</si>
  <si>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</si>
  <si>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</si>
  <si>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</si>
  <si>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</si>
  <si>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</si>
  <si>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</si>
  <si>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</si>
  <si>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</si>
  <si>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</si>
  <si>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</si>
  <si>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</si>
  <si>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</si>
  <si>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</si>
  <si>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</si>
  <si>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</si>
  <si>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</si>
  <si>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</si>
  <si>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</si>
  <si>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</si>
  <si>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</si>
  <si>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</si>
  <si>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</si>
  <si>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</si>
  <si>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</si>
  <si>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</si>
  <si>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</si>
  <si>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</si>
  <si>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</si>
  <si>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</si>
  <si>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</si>
  <si>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</si>
  <si>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</si>
  <si>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</si>
  <si>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</si>
  <si>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</si>
  <si>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</si>
  <si>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</si>
  <si>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</si>
  <si>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</si>
  <si>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</si>
  <si>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</si>
  <si>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</si>
  <si>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</si>
  <si>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</si>
  <si>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</si>
  <si>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</si>
  <si>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</si>
  <si>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</si>
  <si>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</si>
  <si>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</si>
  <si>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</si>
  <si>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</si>
  <si>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</si>
  <si>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</si>
  <si>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</si>
  <si>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</si>
  <si>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</si>
  <si>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</si>
  <si>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</si>
  <si>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</si>
  <si>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</si>
  <si>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</si>
  <si>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</si>
  <si>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</si>
  <si>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</si>
  <si>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</si>
  <si>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</si>
  <si>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</si>
  <si>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</si>
  <si>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</si>
  <si>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</si>
  <si>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</si>
  <si>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</si>
  <si>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</si>
  <si>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</si>
  <si>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</si>
  <si>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</si>
  <si>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</si>
  <si>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</si>
  <si>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</si>
  <si>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</si>
  <si>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</si>
  <si>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</si>
  <si>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</si>
  <si>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</si>
  <si>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</si>
  <si>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</si>
  <si>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</si>
  <si>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</si>
  <si>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</si>
  <si>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</si>
  <si>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</si>
  <si>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</si>
  <si>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</si>
  <si>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</si>
  <si>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</si>
  <si>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</si>
  <si>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</si>
  <si>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</si>
  <si>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</si>
  <si>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</si>
  <si>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</si>
  <si>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</si>
  <si>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</si>
  <si>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</si>
  <si>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</si>
  <si>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</si>
  <si>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</si>
  <si>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</si>
  <si>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</si>
  <si>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</si>
  <si>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</si>
  <si>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</si>
  <si>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</si>
  <si>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</si>
  <si>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</si>
  <si>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</si>
  <si>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</si>
  <si>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</si>
  <si>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</si>
  <si>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</si>
  <si>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</si>
  <si>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</si>
  <si>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</si>
  <si>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</si>
  <si>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</si>
  <si>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</si>
  <si>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</si>
  <si>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</si>
  <si>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</si>
  <si>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</si>
  <si>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</si>
  <si>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</si>
  <si>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</si>
  <si>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</si>
  <si>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</si>
  <si>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</si>
  <si>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</si>
  <si>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</si>
  <si>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</si>
  <si>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</si>
  <si>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</si>
  <si>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</si>
  <si>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</si>
  <si>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</si>
  <si>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</si>
  <si>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</si>
  <si>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</si>
  <si>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</si>
  <si>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</si>
  <si>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</si>
  <si>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</si>
  <si>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</si>
  <si>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</si>
  <si>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</si>
  <si>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</si>
  <si>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</si>
  <si>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</si>
  <si>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</si>
  <si>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</si>
  <si>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</si>
  <si>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</si>
  <si>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</si>
  <si>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</si>
  <si>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</si>
  <si>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</si>
  <si>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</si>
  <si>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</si>
  <si>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</si>
  <si>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</si>
  <si>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</si>
  <si>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</si>
  <si>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</si>
  <si>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</si>
  <si>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</si>
  <si>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</si>
  <si>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</si>
  <si>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</si>
  <si>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</si>
  <si>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</si>
  <si>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</si>
  <si>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</si>
  <si>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</si>
  <si>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</si>
  <si>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</si>
  <si>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</si>
  <si>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</si>
  <si>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</si>
  <si>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</si>
  <si>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</si>
  <si>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</si>
  <si>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</si>
  <si>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</si>
  <si>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</si>
  <si>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</si>
  <si>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</si>
  <si>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</si>
  <si>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</si>
  <si>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</si>
  <si>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</si>
  <si>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</si>
  <si>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</si>
  <si>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</si>
  <si>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</si>
  <si>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</si>
  <si>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</si>
  <si>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</si>
  <si>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</si>
  <si>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</si>
  <si>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</si>
  <si>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</si>
  <si>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</si>
  <si>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</si>
  <si>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</si>
  <si>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</si>
  <si>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</si>
  <si>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</si>
  <si>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</si>
  <si>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</si>
  <si>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</si>
  <si>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</si>
  <si>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</si>
  <si>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</si>
  <si>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</si>
  <si>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</si>
  <si>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</si>
  <si>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</si>
  <si>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</si>
  <si>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</si>
  <si>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</si>
  <si>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</si>
  <si>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</si>
  <si>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</si>
  <si>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</si>
  <si>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</si>
  <si>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</si>
  <si>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</si>
  <si>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</si>
  <si>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</si>
  <si>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</si>
  <si>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</si>
  <si>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</si>
  <si>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</si>
  <si>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</si>
  <si>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</si>
  <si>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</si>
  <si>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</si>
  <si>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</si>
  <si>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</si>
  <si>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</si>
  <si>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</si>
  <si>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</si>
  <si>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</si>
  <si>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</si>
  <si>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</si>
  <si>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</si>
  <si>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</si>
  <si>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</si>
  <si>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</si>
  <si>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</si>
  <si>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</si>
  <si>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</si>
  <si>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</si>
  <si>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</si>
  <si>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</si>
  <si>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</si>
  <si>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</si>
  <si>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</si>
  <si>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</si>
  <si>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</si>
  <si>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</si>
  <si>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</si>
  <si>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</si>
  <si>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</si>
  <si>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</si>
  <si>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</si>
  <si>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</si>
  <si>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</si>
  <si>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</si>
  <si>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</si>
  <si>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</si>
  <si>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</si>
  <si>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</si>
  <si>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</si>
  <si>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</si>
  <si>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</si>
  <si>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</si>
  <si>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</si>
  <si>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</si>
  <si>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</si>
  <si>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</si>
  <si>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</si>
  <si>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</si>
  <si>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</si>
  <si>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</si>
  <si>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</si>
  <si>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</si>
  <si>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</si>
  <si>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</si>
  <si>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</si>
  <si>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</si>
  <si>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</si>
  <si>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</si>
  <si>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</si>
  <si>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</si>
  <si>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</si>
  <si>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</si>
  <si>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</si>
  <si>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</si>
  <si>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</si>
  <si>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</si>
  <si>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</si>
  <si>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</si>
  <si>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</si>
  <si>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</si>
  <si>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</si>
  <si>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</si>
  <si>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</si>
  <si>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</si>
  <si>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</si>
  <si>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</si>
  <si>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</si>
  <si>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</si>
  <si>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</si>
  <si>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</si>
  <si>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</si>
  <si>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</si>
  <si>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</si>
  <si>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</si>
  <si>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</si>
  <si>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</si>
  <si>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</si>
  <si>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</si>
  <si>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</si>
  <si>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</si>
  <si>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</si>
  <si>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</si>
  <si>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</si>
  <si>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</si>
  <si>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</si>
  <si>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</si>
  <si>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</si>
  <si>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</si>
  <si>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</si>
  <si>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</si>
  <si>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</si>
  <si>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</si>
  <si>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</si>
  <si>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</si>
  <si>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</si>
  <si>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</si>
  <si>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</si>
  <si>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</si>
  <si>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</si>
  <si>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</si>
  <si>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</si>
  <si>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</si>
  <si>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</si>
  <si>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</si>
  <si>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</si>
  <si>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</si>
  <si>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</si>
  <si>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</si>
  <si>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</si>
  <si>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</si>
  <si>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</si>
  <si>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</si>
  <si>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</si>
  <si>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</si>
  <si>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</si>
  <si>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</si>
  <si>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</si>
  <si>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</si>
  <si>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</si>
  <si>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</si>
  <si>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</si>
  <si>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</si>
  <si>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</si>
  <si>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</si>
  <si>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</si>
  <si>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</si>
  <si>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</si>
  <si>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</si>
  <si>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</si>
  <si>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</si>
  <si>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</si>
  <si>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</si>
  <si>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</si>
  <si>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</si>
  <si>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</si>
  <si>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</si>
  <si>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</si>
  <si>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</si>
  <si>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</si>
  <si>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</si>
  <si>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</si>
  <si>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</si>
  <si>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</si>
  <si>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</si>
  <si>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</si>
  <si>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</si>
  <si>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</si>
  <si>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</si>
  <si>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</si>
  <si>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</si>
  <si>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</si>
  <si>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</si>
  <si>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</si>
  <si>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</si>
  <si>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</si>
  <si>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</si>
  <si>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</si>
  <si>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</si>
  <si>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</si>
  <si>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</si>
  <si>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</si>
  <si>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</si>
  <si>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</si>
  <si>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</si>
  <si>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</si>
  <si>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</si>
  <si>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</si>
  <si>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</si>
  <si>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</si>
  <si>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</si>
  <si>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</si>
  <si>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</si>
  <si>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</si>
  <si>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</si>
  <si>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</si>
  <si>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</si>
  <si>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</si>
  <si>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</si>
  <si>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</si>
  <si>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</si>
  <si>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</si>
  <si>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</si>
  <si>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</si>
  <si>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</si>
  <si>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</si>
  <si>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</si>
  <si>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</si>
  <si>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</si>
  <si>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</si>
  <si>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</si>
  <si>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</si>
  <si>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</si>
  <si>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</si>
  <si>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</si>
  <si>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</si>
  <si>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</si>
  <si>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</si>
  <si>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</si>
  <si>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</si>
  <si>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</si>
  <si>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</si>
  <si>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</si>
  <si>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</si>
  <si>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</si>
  <si>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</si>
  <si>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</si>
  <si>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</si>
  <si>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</si>
  <si>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</si>
  <si>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</si>
  <si>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</si>
  <si>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</si>
  <si>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</si>
  <si>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</si>
  <si>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</si>
  <si>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</si>
  <si>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</si>
  <si>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</si>
  <si>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</si>
  <si>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</si>
  <si>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</si>
  <si>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</si>
  <si>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</si>
  <si>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</si>
  <si>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</si>
  <si>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</si>
  <si>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</si>
  <si>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</si>
  <si>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</si>
  <si>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</si>
  <si>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</si>
  <si>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</si>
  <si>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</si>
  <si>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</si>
  <si>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</si>
  <si>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</si>
  <si>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</si>
  <si>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</si>
  <si>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</si>
  <si>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</si>
  <si>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</si>
  <si>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</si>
  <si>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</si>
  <si>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</si>
  <si>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</si>
  <si>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</si>
  <si>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</si>
  <si>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</si>
  <si>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</si>
  <si>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</si>
  <si>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</si>
  <si>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</si>
  <si>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</si>
  <si>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</si>
  <si>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</si>
  <si>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</si>
  <si>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</si>
  <si>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</si>
  <si>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</si>
  <si>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</si>
  <si>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</si>
  <si>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</si>
  <si>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</si>
  <si>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</si>
  <si>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</si>
  <si>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</si>
  <si>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</si>
  <si>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</si>
  <si>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</si>
  <si>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</si>
  <si>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</si>
  <si>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</si>
  <si>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</si>
  <si>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</si>
  <si>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</si>
  <si>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</si>
  <si>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</si>
  <si>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</si>
  <si>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</si>
  <si>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</si>
  <si>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</si>
  <si>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</si>
  <si>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</si>
  <si>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</si>
  <si>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</si>
  <si>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</si>
  <si>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</si>
  <si>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</si>
  <si>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</si>
  <si>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</si>
  <si>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</si>
  <si>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</si>
  <si>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</si>
  <si>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</si>
  <si>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</si>
  <si>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</si>
  <si>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</si>
  <si>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</si>
  <si>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</si>
  <si>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</si>
  <si>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</si>
  <si>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</si>
  <si>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</si>
  <si>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</si>
  <si>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</si>
  <si>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</si>
  <si>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</si>
  <si>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</si>
  <si>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</si>
  <si>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</si>
  <si>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</si>
  <si>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</si>
  <si>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</si>
  <si>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</si>
  <si>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</si>
  <si>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</si>
  <si>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</si>
  <si>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</si>
  <si>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</si>
  <si>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</si>
  <si>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</si>
  <si>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</si>
  <si>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</si>
  <si>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</si>
  <si>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</si>
  <si>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</si>
  <si>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</si>
  <si>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</si>
  <si>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</si>
  <si>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</si>
  <si>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</si>
  <si>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</si>
  <si>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</si>
  <si>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</si>
  <si>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</si>
  <si>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</si>
  <si>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</si>
  <si>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</si>
  <si>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</si>
  <si>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</si>
  <si>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</si>
  <si>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</si>
  <si>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</si>
  <si>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</si>
  <si>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</si>
  <si>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</si>
  <si>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</si>
  <si>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</si>
  <si>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</si>
  <si>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</si>
  <si>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</si>
  <si>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</si>
  <si>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</si>
  <si>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</si>
  <si>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</si>
  <si>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</si>
  <si>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</si>
  <si>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</si>
  <si>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</si>
  <si>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</si>
  <si>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</si>
  <si>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</si>
  <si>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</si>
  <si>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</si>
  <si>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</si>
  <si>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</si>
  <si>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</si>
  <si>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</si>
  <si>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</si>
  <si>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</si>
  <si>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</si>
  <si>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</si>
  <si>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</si>
  <si>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</si>
  <si>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</si>
  <si>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</si>
  <si>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</si>
  <si>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</si>
  <si>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</si>
  <si>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</si>
  <si>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</si>
  <si>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</si>
  <si>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</si>
  <si>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</si>
  <si>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</si>
  <si>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</si>
  <si>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</si>
  <si>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</si>
  <si>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</si>
  <si>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</si>
  <si>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</si>
  <si>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</si>
  <si>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</si>
  <si>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</si>
  <si>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</si>
  <si>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</si>
  <si>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</si>
  <si>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</si>
  <si>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</si>
  <si>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</si>
  <si>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</si>
  <si>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</si>
  <si>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</si>
  <si>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</si>
  <si>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</si>
  <si>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</si>
  <si>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</si>
  <si>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</si>
  <si>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</si>
  <si>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</si>
  <si>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</si>
  <si>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</si>
  <si>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</si>
  <si>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</si>
  <si>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</si>
  <si>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</si>
  <si>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</si>
  <si>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</si>
  <si>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</si>
  <si>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</si>
  <si>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</si>
  <si>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</si>
  <si>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</si>
  <si>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</si>
  <si>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</si>
  <si>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</si>
  <si>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</si>
  <si>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</si>
  <si>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</si>
  <si>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</si>
  <si>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</si>
  <si>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</si>
  <si>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</si>
  <si>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</si>
  <si>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</si>
  <si>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</si>
  <si>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</si>
  <si>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</si>
  <si>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</si>
  <si>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</si>
  <si>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</si>
  <si>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</si>
  <si>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</si>
  <si>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</si>
  <si>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</si>
  <si>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</si>
  <si>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</si>
  <si>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</si>
  <si>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</si>
  <si>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</si>
  <si>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</si>
  <si>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</si>
  <si>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</si>
  <si>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</si>
  <si>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</si>
  <si>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</si>
  <si>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</si>
  <si>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</si>
  <si>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</si>
  <si>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</si>
  <si>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</si>
  <si>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</si>
  <si>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</si>
  <si>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</si>
  <si>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</si>
  <si>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</si>
  <si>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</si>
  <si>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</si>
  <si>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</si>
  <si>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</si>
  <si>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</si>
  <si>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</si>
  <si>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</si>
  <si>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</si>
  <si>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</si>
  <si>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</si>
  <si>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</si>
  <si>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</si>
  <si>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</si>
  <si>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</si>
  <si>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</si>
  <si>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</si>
  <si>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</si>
  <si>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</si>
  <si>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</si>
  <si>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</si>
  <si>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</si>
  <si>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</si>
  <si>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</si>
  <si>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</si>
  <si>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</si>
  <si>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</si>
  <si>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</si>
  <si>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</si>
  <si>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</si>
  <si>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</si>
  <si>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</si>
  <si>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</si>
  <si>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</si>
  <si>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</si>
  <si>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</si>
  <si>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</si>
  <si>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</si>
  <si>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</si>
  <si>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</si>
  <si>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</si>
  <si>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</si>
  <si>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</si>
  <si>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</si>
  <si>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</si>
  <si>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</si>
  <si>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</si>
  <si>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</si>
  <si>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</si>
  <si>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</si>
  <si>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</si>
  <si>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</si>
  <si>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</si>
  <si>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</si>
  <si>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</si>
  <si>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</si>
  <si>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</si>
  <si>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</si>
  <si>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</si>
  <si>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</si>
  <si>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</si>
  <si>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</si>
  <si>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</si>
  <si>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</si>
  <si>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</si>
  <si>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</si>
  <si>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</si>
  <si>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</si>
  <si>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</si>
  <si>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</si>
  <si>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</si>
  <si>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</si>
  <si>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</si>
  <si>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</si>
  <si>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</si>
  <si>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</si>
  <si>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</si>
  <si>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</si>
  <si>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</si>
  <si>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</si>
  <si>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</si>
  <si>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</si>
  <si>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</si>
  <si>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</si>
  <si>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</si>
  <si>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</si>
  <si>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</si>
  <si>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</si>
  <si>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</si>
  <si>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</si>
  <si>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</si>
  <si>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</si>
  <si>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</si>
  <si>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</si>
  <si>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</si>
  <si>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</si>
  <si>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</si>
  <si>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</si>
  <si>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</si>
  <si>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</si>
  <si>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</si>
  <si>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</si>
  <si>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</si>
  <si>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</si>
  <si>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</si>
  <si>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</si>
  <si>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</si>
  <si>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</si>
  <si>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</si>
  <si>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</si>
  <si>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</si>
  <si>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</si>
  <si>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</si>
  <si>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</si>
  <si>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</si>
  <si>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</si>
  <si>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</si>
  <si>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</si>
  <si>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</si>
  <si>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</si>
  <si>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</si>
  <si>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</si>
  <si>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</si>
  <si>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</si>
  <si>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</si>
  <si>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</si>
  <si>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</si>
  <si>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</si>
  <si>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</si>
  <si>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</si>
  <si>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</si>
  <si>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</si>
  <si>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</si>
  <si>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</si>
  <si>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</si>
  <si>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</si>
  <si>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</si>
  <si>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</si>
  <si>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</si>
  <si>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</si>
  <si>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</si>
  <si>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</si>
  <si>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</si>
  <si>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</si>
  <si>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</si>
  <si>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</si>
  <si>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</si>
  <si>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</si>
  <si>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</si>
  <si>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</si>
  <si>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</si>
  <si>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</si>
  <si>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</si>
  <si>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</si>
  <si>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</si>
  <si>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</si>
  <si>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</si>
  <si>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</si>
  <si>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</si>
  <si>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</si>
  <si>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</si>
  <si>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</si>
  <si>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</si>
  <si>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</si>
  <si>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</si>
  <si>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</si>
  <si>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</si>
  <si>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</si>
  <si>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</si>
  <si>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</si>
  <si>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</si>
  <si>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</si>
  <si>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</si>
  <si>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</si>
  <si>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</si>
  <si>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</si>
  <si>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</si>
  <si>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</si>
  <si>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</si>
  <si>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</si>
  <si>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</si>
  <si>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</si>
  <si>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</si>
  <si>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</si>
  <si>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</si>
  <si>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</si>
  <si>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</si>
  <si>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</si>
  <si>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</si>
  <si>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</si>
  <si>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</si>
  <si>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</si>
  <si>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</si>
  <si>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</si>
  <si>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</si>
  <si>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</si>
  <si>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</si>
  <si>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</si>
  <si>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</si>
  <si>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</si>
  <si>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</si>
  <si>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</si>
  <si>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</si>
  <si>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</si>
  <si>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</si>
  <si>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</si>
  <si>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</si>
  <si>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</si>
  <si>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</si>
  <si>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</si>
  <si>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</si>
  <si>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</si>
  <si>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</si>
  <si>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</si>
  <si>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</si>
  <si>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</si>
  <si>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</si>
  <si>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</si>
  <si>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</si>
  <si>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</si>
  <si>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</si>
  <si>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</si>
  <si>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</si>
  <si>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</si>
  <si>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</si>
  <si>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</si>
  <si>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</si>
  <si>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</si>
  <si>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</si>
  <si>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</si>
  <si>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</si>
  <si>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</si>
  <si>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</si>
  <si>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</si>
  <si>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</si>
  <si>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</si>
  <si>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</si>
  <si>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</si>
  <si>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</si>
  <si>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</si>
  <si>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</si>
  <si>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</si>
  <si>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</si>
  <si>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</si>
  <si>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</si>
  <si>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</si>
  <si>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</si>
  <si>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</si>
  <si>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</si>
  <si>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</si>
  <si>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</si>
  <si>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</si>
  <si>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</si>
  <si>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</si>
  <si>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</si>
  <si>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</si>
  <si>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</si>
  <si>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</si>
  <si>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</si>
  <si>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</si>
  <si>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</si>
  <si>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</si>
  <si>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</si>
  <si>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</si>
  <si>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</si>
  <si>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</si>
  <si>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</si>
  <si>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</si>
  <si>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</si>
  <si>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</si>
  <si>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</si>
  <si>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</si>
  <si>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</si>
  <si>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</si>
  <si>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</si>
  <si>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</si>
  <si>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</si>
  <si>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</si>
  <si>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</si>
  <si>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</si>
  <si>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</si>
  <si>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</si>
  <si>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</si>
  <si>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</si>
  <si>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</si>
  <si>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</si>
  <si>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</si>
  <si>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</si>
  <si>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</si>
  <si>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</si>
  <si>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</si>
  <si>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</si>
  <si>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</si>
  <si>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</si>
  <si>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</si>
  <si>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</si>
  <si>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</si>
  <si>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</si>
  <si>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</si>
  <si>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</si>
  <si>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</si>
  <si>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</si>
  <si>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</si>
  <si>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</si>
  <si>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</si>
  <si>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</si>
  <si>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</si>
  <si>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</si>
  <si>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</si>
  <si>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</si>
  <si>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</si>
  <si>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</si>
  <si>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</si>
  <si>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</si>
  <si>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</si>
  <si>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</si>
  <si>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</si>
  <si>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</si>
  <si>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</si>
  <si>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</si>
  <si>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</si>
  <si>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</si>
  <si>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</si>
  <si>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</si>
  <si>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</si>
  <si>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</si>
  <si>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</si>
  <si>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</si>
  <si>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</si>
  <si>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</si>
  <si>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</si>
  <si>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</si>
  <si>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</si>
  <si>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</si>
  <si>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</si>
  <si>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</si>
  <si>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</si>
  <si>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</si>
  <si>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</si>
  <si>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</si>
  <si>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</si>
  <si>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</si>
  <si>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</si>
  <si>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</si>
  <si>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</si>
  <si>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</si>
  <si>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</si>
  <si>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</si>
  <si>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</si>
  <si>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</si>
  <si>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</si>
  <si>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</si>
  <si>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</si>
  <si>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</si>
  <si>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</si>
  <si>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</si>
  <si>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</si>
  <si>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</si>
  <si>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</si>
  <si>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</si>
  <si>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</si>
  <si>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</si>
  <si>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</si>
  <si>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</si>
  <si>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</si>
  <si>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</si>
  <si>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</si>
  <si>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</si>
  <si>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</si>
  <si>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</si>
  <si>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</si>
  <si>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</si>
  <si>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</si>
  <si>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</si>
  <si>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</si>
  <si>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</si>
  <si>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</si>
  <si>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</si>
  <si>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</si>
  <si>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</si>
  <si>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</si>
  <si>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</si>
  <si>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</si>
  <si>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</si>
  <si>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</si>
  <si>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</si>
  <si>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</si>
  <si>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</si>
  <si>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</si>
  <si>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</si>
  <si>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</si>
  <si>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</si>
  <si>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</si>
  <si>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</si>
  <si>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</si>
  <si>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</si>
  <si>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</si>
  <si>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</si>
  <si>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</si>
  <si>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</si>
  <si>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</si>
  <si>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</si>
  <si>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</si>
  <si>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</si>
  <si>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</si>
  <si>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</si>
  <si>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</si>
  <si>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</si>
  <si>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</si>
  <si>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</si>
  <si>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</si>
  <si>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</si>
  <si>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</si>
  <si>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</si>
  <si>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</si>
  <si>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</si>
  <si>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</si>
  <si>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</si>
  <si>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</si>
  <si>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</si>
  <si>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</si>
  <si>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</si>
  <si>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</si>
  <si>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</si>
  <si>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</si>
  <si>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</si>
  <si>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</si>
  <si>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</si>
  <si>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</si>
  <si>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</si>
  <si>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</si>
  <si>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</si>
  <si>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</si>
  <si>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</si>
  <si>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</si>
  <si>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</si>
  <si>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</si>
  <si>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</si>
  <si>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</si>
  <si>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</si>
  <si>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</si>
  <si>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</si>
  <si>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</si>
  <si>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</si>
  <si>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</si>
  <si>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</si>
  <si>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</si>
  <si>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</si>
  <si>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</si>
  <si>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</si>
  <si>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</si>
  <si>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</si>
  <si>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</si>
  <si>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</si>
  <si>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</si>
  <si>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</si>
  <si>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</si>
  <si>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</si>
  <si>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</si>
  <si>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</si>
  <si>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</si>
  <si>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</si>
  <si>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</si>
  <si>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</si>
  <si>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</si>
  <si>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</si>
  <si>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</si>
  <si>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</si>
  <si>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</si>
  <si>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</si>
  <si>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</si>
  <si>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</si>
  <si>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</si>
  <si>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</si>
  <si>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</si>
  <si>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</si>
  <si>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</si>
  <si>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</si>
  <si>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</si>
  <si>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</si>
  <si>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</si>
  <si>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</si>
  <si>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</si>
  <si>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</si>
  <si>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</si>
  <si>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</si>
  <si>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</si>
  <si>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</si>
  <si>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</si>
  <si>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</si>
  <si>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</si>
  <si>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</si>
  <si>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</si>
  <si>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</si>
  <si>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</si>
  <si>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</si>
  <si>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</si>
  <si>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</si>
  <si>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</si>
  <si>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</si>
  <si>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</si>
  <si>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</si>
  <si>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</si>
  <si>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</si>
  <si>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</si>
  <si>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</si>
  <si>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</si>
  <si>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</si>
  <si>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</si>
  <si>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</si>
  <si>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</si>
  <si>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</si>
  <si>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</si>
  <si>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</si>
  <si>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</si>
  <si>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</si>
  <si>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</si>
  <si>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</si>
  <si>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</si>
  <si>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</si>
  <si>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</si>
  <si>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</si>
  <si>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</si>
  <si>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</si>
  <si>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</si>
  <si>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</si>
  <si>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</si>
  <si>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</si>
  <si>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</si>
  <si>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</si>
  <si>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</si>
  <si>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</si>
  <si>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</si>
  <si>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</si>
  <si>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</si>
  <si>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</si>
  <si>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</si>
  <si>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</si>
  <si>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</si>
  <si>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</si>
  <si>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</si>
  <si>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</si>
  <si>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</si>
  <si>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</si>
  <si>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</si>
  <si>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</si>
  <si>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</si>
  <si>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</si>
  <si>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</si>
  <si>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</si>
  <si>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</si>
  <si>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</si>
  <si>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</si>
  <si>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</si>
  <si>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</si>
  <si>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</si>
  <si>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</si>
  <si>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</si>
  <si>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</si>
  <si>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</si>
  <si>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</si>
  <si>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</si>
  <si>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</si>
  <si>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</si>
  <si>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</si>
  <si>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</si>
  <si>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</si>
  <si>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</si>
  <si>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</si>
  <si>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</si>
  <si>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</si>
  <si>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</si>
  <si>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</si>
  <si>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</si>
  <si>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</si>
  <si>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</si>
  <si>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</si>
  <si>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</si>
  <si>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</si>
  <si>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</si>
  <si>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</si>
  <si>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</si>
  <si>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</si>
  <si>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</si>
  <si>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</si>
  <si>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</si>
  <si>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</si>
  <si>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</si>
  <si>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</si>
  <si>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</si>
  <si>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</si>
  <si>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</si>
  <si>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</si>
  <si>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</si>
  <si>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</si>
  <si>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</si>
  <si>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</si>
  <si>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</si>
  <si>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</si>
  <si>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</si>
  <si>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</si>
  <si>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</si>
  <si>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</si>
  <si>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</si>
  <si>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</si>
  <si>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</si>
  <si>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</si>
  <si>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</si>
  <si>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</si>
  <si>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</si>
  <si>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</si>
  <si>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</si>
  <si>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</si>
  <si>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</si>
  <si>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</si>
  <si>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</si>
  <si>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</si>
  <si>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</si>
  <si>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</si>
  <si>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</si>
  <si>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</si>
  <si>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</si>
  <si>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</si>
  <si>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</si>
  <si>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</si>
  <si>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</si>
  <si>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</si>
  <si>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</si>
  <si>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</si>
  <si>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</si>
  <si>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</si>
  <si>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</si>
  <si>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</si>
  <si>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</si>
  <si>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</si>
  <si>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</si>
  <si>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</si>
  <si>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</si>
  <si>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</si>
  <si>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</si>
  <si>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</si>
  <si>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</si>
  <si>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</si>
  <si>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</si>
  <si>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</si>
  <si>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</si>
  <si>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</si>
  <si>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</si>
  <si>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</si>
  <si>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</si>
  <si>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</si>
  <si>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</si>
  <si>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</si>
  <si>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</si>
  <si>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</si>
  <si>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</si>
  <si>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</si>
  <si>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</si>
  <si>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</si>
  <si>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</si>
  <si>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</si>
  <si>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</si>
  <si>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</si>
  <si>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</si>
  <si>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</si>
  <si>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</si>
  <si>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</si>
  <si>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</si>
  <si>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</si>
  <si>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</si>
  <si>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</si>
  <si>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</si>
  <si>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</si>
  <si>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</si>
  <si>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</si>
  <si>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</si>
  <si>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</si>
  <si>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</si>
  <si>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</si>
  <si>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</si>
  <si>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</si>
  <si>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</si>
  <si>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</si>
  <si>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</si>
  <si>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</si>
  <si>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</si>
  <si>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</si>
  <si>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</si>
  <si>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</si>
  <si>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</si>
  <si>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</si>
  <si>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</si>
  <si>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</si>
  <si>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</si>
  <si>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</si>
  <si>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</si>
  <si>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</si>
  <si>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</si>
  <si>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</si>
  <si>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</si>
  <si>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</si>
  <si>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</si>
  <si>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</si>
  <si>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</si>
  <si>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</si>
  <si>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</si>
  <si>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</si>
  <si>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</si>
  <si>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</si>
  <si>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</si>
  <si>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</si>
  <si>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</si>
  <si>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</si>
  <si>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</si>
  <si>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</si>
  <si>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</si>
  <si>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</si>
  <si>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</si>
  <si>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</si>
  <si>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</si>
  <si>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</si>
  <si>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</si>
  <si>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</si>
  <si>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</si>
  <si>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</si>
  <si>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</si>
  <si>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</si>
  <si>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</si>
  <si>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</si>
  <si>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</si>
  <si>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</si>
  <si>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</si>
  <si>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</si>
  <si>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</si>
  <si>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</si>
  <si>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</si>
  <si>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</si>
  <si>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</si>
  <si>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</si>
  <si>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</si>
  <si>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</si>
  <si>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</si>
  <si>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</si>
  <si>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</si>
  <si>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</si>
  <si>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</si>
  <si>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</si>
  <si>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</si>
  <si>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</si>
  <si>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</si>
  <si>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</si>
  <si>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</si>
  <si>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</si>
  <si>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</si>
  <si>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</si>
  <si>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</si>
  <si>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</si>
  <si>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</si>
  <si>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</si>
  <si>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</si>
  <si>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</si>
  <si>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</si>
  <si>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</si>
  <si>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</si>
  <si>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</si>
  <si>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</si>
  <si>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</si>
  <si>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</si>
  <si>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</si>
  <si>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</si>
  <si>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</si>
  <si>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</si>
  <si>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</si>
  <si>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</si>
  <si>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</si>
  <si>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</si>
  <si>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</si>
  <si>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</si>
  <si>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</si>
  <si>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</si>
  <si>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</si>
  <si>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</si>
  <si>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</si>
  <si>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</si>
  <si>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</si>
  <si>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</si>
  <si>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</si>
  <si>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</si>
  <si>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</si>
  <si>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</si>
  <si>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</si>
  <si>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</si>
  <si>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</si>
  <si>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</si>
  <si>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</si>
  <si>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</si>
  <si>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</si>
  <si>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</si>
  <si>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</si>
  <si>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</si>
  <si>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</si>
  <si>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</si>
  <si>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</si>
  <si>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</si>
  <si>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</si>
  <si>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</si>
  <si>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</si>
  <si>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</si>
  <si>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</si>
  <si>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</si>
  <si>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</si>
  <si>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</si>
  <si>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</si>
  <si>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</si>
  <si>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</si>
  <si>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</si>
  <si>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</si>
  <si>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</si>
  <si>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</si>
  <si>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</si>
  <si>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</si>
  <si>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</si>
  <si>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</si>
  <si>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</si>
  <si>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</si>
  <si>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</si>
  <si>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</si>
  <si>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</si>
  <si>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</si>
  <si>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</si>
  <si>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</si>
  <si>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</si>
  <si>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</si>
  <si>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</si>
  <si>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</si>
  <si>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</si>
  <si>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</si>
  <si>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</si>
  <si>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</si>
  <si>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</si>
  <si>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</si>
  <si>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</si>
  <si>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</si>
  <si>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</si>
  <si>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</si>
  <si>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</si>
  <si>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</si>
  <si>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</si>
  <si>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</si>
  <si>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</si>
  <si>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</si>
  <si>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</si>
  <si>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</si>
  <si>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</si>
  <si>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</si>
  <si>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</si>
  <si>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</si>
  <si>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</si>
  <si>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</si>
  <si>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</si>
  <si>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</si>
  <si>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</si>
  <si>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</si>
  <si>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</si>
  <si>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</si>
  <si>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</si>
  <si>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</si>
  <si>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</si>
  <si>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</si>
  <si>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</si>
  <si>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</si>
  <si>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</si>
  <si>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</si>
  <si>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</si>
  <si>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</si>
  <si>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</si>
  <si>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</si>
  <si>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</si>
  <si>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</si>
  <si>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</si>
  <si>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</si>
  <si>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</si>
  <si>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</si>
  <si>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</si>
  <si>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</si>
  <si>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</si>
  <si>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</si>
  <si>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</si>
  <si>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</si>
  <si>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</si>
  <si>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</si>
  <si>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</si>
  <si>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</si>
  <si>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</si>
  <si>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</si>
  <si>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</si>
  <si>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</si>
  <si>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</si>
  <si>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</si>
  <si>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</si>
  <si>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</si>
  <si>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</si>
  <si>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</si>
  <si>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</si>
  <si>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</si>
  <si>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</si>
  <si>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</si>
  <si>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</si>
  <si>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</si>
  <si>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</si>
  <si>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</si>
  <si>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</si>
  <si>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</si>
  <si>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</si>
  <si>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</si>
  <si>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</si>
  <si>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</si>
  <si>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</si>
  <si>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</si>
  <si>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</si>
  <si>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</si>
  <si>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</si>
  <si>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</si>
  <si>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</si>
  <si>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</si>
  <si>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</si>
  <si>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</si>
  <si>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</si>
  <si>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</si>
  <si>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</si>
  <si>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</si>
  <si>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</si>
  <si>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</si>
  <si>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</si>
  <si>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</si>
  <si>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</si>
  <si>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</si>
  <si>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</si>
  <si>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</si>
  <si>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</si>
  <si>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</si>
  <si>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</si>
  <si>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</si>
  <si>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</si>
  <si>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</si>
  <si>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</si>
  <si>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</si>
  <si>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</si>
  <si>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</si>
  <si>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</si>
  <si>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</si>
  <si>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</si>
  <si>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</si>
  <si>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</si>
  <si>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</si>
  <si>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</si>
  <si>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</si>
  <si>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</si>
  <si>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</si>
  <si>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</si>
  <si>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</si>
  <si>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</si>
  <si>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</si>
  <si>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</si>
  <si>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</si>
  <si>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</si>
  <si>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</si>
  <si>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</si>
  <si>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</si>
  <si>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</si>
  <si>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</si>
  <si>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</si>
  <si>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</si>
  <si>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</si>
  <si>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</si>
  <si>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</si>
  <si>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</si>
  <si>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</si>
  <si>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</si>
  <si>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</si>
  <si>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</si>
  <si>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</si>
  <si>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</si>
  <si>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</si>
  <si>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</si>
  <si>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</si>
  <si>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</si>
  <si>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</si>
  <si>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</si>
  <si>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</si>
  <si>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</si>
  <si>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</si>
  <si>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</si>
  <si>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</si>
  <si>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</si>
  <si>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</si>
  <si>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</si>
  <si>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</si>
  <si>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</si>
  <si>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</si>
  <si>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</si>
  <si>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</si>
  <si>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</si>
  <si>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</si>
  <si>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</si>
  <si>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</si>
  <si>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</si>
  <si>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</si>
  <si>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</si>
  <si>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</si>
  <si>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</si>
  <si>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</si>
  <si>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</si>
  <si>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</si>
  <si>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</si>
  <si>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</si>
  <si>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</si>
  <si>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</si>
  <si>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</si>
  <si>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</si>
  <si>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</si>
  <si>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</si>
  <si>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</si>
  <si>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</si>
  <si>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</si>
  <si>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</si>
  <si>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</si>
  <si>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</si>
  <si>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</si>
  <si>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</si>
  <si>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</si>
  <si>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</si>
  <si>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</si>
  <si>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</si>
  <si>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</si>
  <si>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</si>
  <si>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</si>
  <si>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</si>
  <si>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</si>
  <si>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</si>
  <si>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</si>
  <si>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</si>
  <si>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</si>
  <si>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</si>
  <si>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</si>
  <si>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</si>
  <si>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</si>
  <si>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</si>
  <si>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</si>
  <si>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</si>
  <si>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</si>
  <si>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</si>
  <si>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</si>
  <si>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</si>
  <si>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</si>
  <si>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</si>
  <si>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</si>
  <si>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</si>
  <si>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</si>
  <si>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</si>
  <si>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</si>
  <si>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</si>
  <si>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</si>
  <si>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</si>
  <si>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</si>
  <si>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</si>
  <si>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</si>
  <si>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</si>
  <si>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</si>
  <si>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</si>
  <si>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</si>
  <si>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</si>
  <si>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</si>
  <si>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</si>
  <si>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</si>
  <si>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</si>
  <si>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</si>
  <si>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</si>
  <si>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</si>
  <si>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</si>
  <si>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</si>
  <si>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</si>
  <si>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</si>
  <si>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</si>
  <si>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</si>
  <si>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</si>
  <si>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</si>
  <si>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</si>
  <si>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</si>
  <si>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</si>
  <si>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</si>
  <si>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</si>
  <si>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</si>
  <si>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</si>
  <si>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</si>
  <si>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</si>
  <si>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</si>
  <si>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</si>
  <si>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</si>
  <si>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</si>
  <si>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</si>
  <si>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</si>
  <si>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</si>
  <si>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</si>
  <si>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</si>
  <si>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</si>
  <si>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</si>
  <si>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</si>
  <si>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</si>
  <si>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</si>
  <si>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</si>
  <si>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</si>
  <si>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</si>
  <si>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</si>
  <si>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</si>
  <si>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</si>
  <si>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</si>
  <si>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</si>
  <si>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</si>
  <si>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</si>
  <si>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</si>
  <si>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</si>
  <si>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</si>
  <si>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</si>
  <si>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</si>
  <si>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</si>
  <si>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</si>
  <si>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</si>
  <si>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</si>
  <si>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</si>
  <si>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</si>
  <si>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</si>
  <si>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</si>
  <si>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</si>
  <si>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</si>
  <si>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</si>
  <si>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</si>
  <si>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</si>
  <si>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</si>
  <si>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</si>
  <si>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</si>
  <si>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</si>
  <si>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</si>
  <si>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</si>
  <si>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</si>
  <si>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</si>
  <si>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</si>
  <si>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</si>
  <si>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</si>
  <si>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</si>
  <si>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</si>
  <si>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</si>
  <si>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</si>
  <si>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</si>
  <si>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</si>
  <si>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</si>
  <si>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</si>
  <si>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</si>
  <si>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</si>
  <si>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</si>
  <si>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</si>
  <si>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</si>
  <si>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</si>
  <si>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</si>
  <si>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</si>
  <si>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</si>
  <si>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</si>
  <si>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</si>
  <si>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</si>
  <si>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</si>
  <si>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</si>
  <si>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</si>
  <si>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</si>
  <si>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</si>
  <si>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</si>
  <si>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</si>
  <si>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</si>
  <si>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</si>
  <si>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</si>
  <si>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</si>
  <si>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</si>
  <si>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</si>
  <si>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</si>
  <si>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</si>
  <si>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</si>
  <si>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</si>
  <si>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</si>
  <si>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</si>
  <si>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</si>
  <si>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</si>
  <si>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</si>
  <si>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</si>
  <si>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</si>
  <si>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</si>
  <si>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</si>
  <si>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</si>
  <si>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</si>
  <si>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</si>
  <si>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</si>
  <si>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</si>
  <si>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</si>
  <si>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</si>
  <si>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</si>
  <si>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</si>
  <si>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</si>
  <si>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</si>
  <si>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</si>
  <si>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</si>
  <si>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</si>
  <si>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</si>
  <si>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</si>
  <si>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</si>
  <si>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</si>
  <si>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</si>
  <si>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</si>
  <si>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</si>
  <si>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</si>
  <si>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</si>
  <si>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</si>
  <si>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</si>
  <si>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</si>
  <si>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</si>
  <si>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</si>
  <si>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</si>
  <si>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</si>
  <si>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</si>
  <si>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</si>
  <si>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</si>
  <si>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</si>
  <si>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</si>
  <si>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</si>
  <si>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</si>
  <si>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</si>
  <si>
    <t>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</si>
</sst>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46" zoomScaleNormal="46" zoomScaleSheetLayoutView="40" zoomScalePageLayoutView="40" workbookViewId="0">
      <selection activeCell="D167" sqref="D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2686</v>
      </c>
      <c r="D15" s="35"/>
      <c r="E15" s="35"/>
      <c r="F15" s="5"/>
      <c r="G15" s="32" t="s">
        <v>1168</v>
      </c>
      <c r="H15" s="102" t="s">
        <v>453</v>
      </c>
      <c r="I15" s="32" t="s">
        <v>2624</v>
      </c>
      <c r="J15" s="107"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241"/>
      <c r="I20" s="145" t="s">
        <v>453</v>
      </c>
      <c r="J20" s="146" t="s">
        <v>980</v>
      </c>
      <c r="K20" s="147">
        <v>2977814763</v>
      </c>
      <c r="L20" s="148"/>
      <c r="M20" s="148">
        <v>44561</v>
      </c>
      <c r="N20" s="133">
        <f>+(M20-L20)/30</f>
        <v>1485.3666666666666</v>
      </c>
      <c r="O20" s="136"/>
      <c r="U20" s="132"/>
      <c r="V20" s="104">
        <f ca="1">NOW()</f>
        <v>44192.652672569442</v>
      </c>
      <c r="W20" s="104">
        <f ca="1">NOW()</f>
        <v>44192.652672569442</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SOCIAL TRABAJO POR MI PAÍS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2677</v>
      </c>
      <c r="C48" s="111" t="s">
        <v>31</v>
      </c>
      <c r="D48" s="120" t="s">
        <v>2678</v>
      </c>
      <c r="E48" s="173">
        <v>42037</v>
      </c>
      <c r="F48" s="173">
        <v>42340</v>
      </c>
      <c r="G48" s="156">
        <f>IF(AND(E48&lt;&gt;"",F48&lt;&gt;""),((F48-E48)/30),"")</f>
        <v>10.1</v>
      </c>
      <c r="H48" s="121" t="s">
        <v>2682</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2677</v>
      </c>
      <c r="C49" s="111" t="s">
        <v>31</v>
      </c>
      <c r="D49" s="120" t="s">
        <v>2679</v>
      </c>
      <c r="E49" s="173">
        <v>42401</v>
      </c>
      <c r="F49" s="173">
        <v>42705</v>
      </c>
      <c r="G49" s="156">
        <f t="shared" ref="G49:G50" si="2">IF(AND(E49&lt;&gt;"",F49&lt;&gt;""),((F49-E49)/30),"")</f>
        <v>10.133333333333333</v>
      </c>
      <c r="H49" s="121" t="s">
        <v>2682</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2677</v>
      </c>
      <c r="C50" s="123" t="s">
        <v>31</v>
      </c>
      <c r="D50" s="120" t="s">
        <v>2680</v>
      </c>
      <c r="E50" s="173">
        <v>42767</v>
      </c>
      <c r="F50" s="173">
        <v>43070</v>
      </c>
      <c r="G50" s="156">
        <f t="shared" si="2"/>
        <v>10.1</v>
      </c>
      <c r="H50" s="121" t="s">
        <v>2682</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2677</v>
      </c>
      <c r="C51" s="123" t="s">
        <v>31</v>
      </c>
      <c r="D51" s="120" t="s">
        <v>2681</v>
      </c>
      <c r="E51" s="173">
        <v>43132</v>
      </c>
      <c r="F51" s="173">
        <v>43437</v>
      </c>
      <c r="G51" s="156">
        <f t="shared" ref="G51:G107" si="3">IF(AND(E51&lt;&gt;"",F51&lt;&gt;""),((F51-E51)/30),"")</f>
        <v>10.166666666666666</v>
      </c>
      <c r="H51" s="121" t="s">
        <v>2682</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2668</v>
      </c>
      <c r="C179" s="189"/>
      <c r="D179" s="189"/>
      <c r="E179" s="167">
        <v>0.02</v>
      </c>
      <c r="F179" s="166">
        <v>0.01</v>
      </c>
      <c r="G179" s="161">
        <f>IF(F179&gt;0,SUM(E179+F179),"")</f>
        <v>0.03</v>
      </c>
      <c r="H179" s="5"/>
      <c r="I179" s="189" t="s">
        <v>2670</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89334442.890000001</v>
      </c>
      <c r="F185" s="91"/>
      <c r="G185" s="92"/>
      <c r="H185" s="87"/>
      <c r="I185" s="89" t="s">
        <v>2627</v>
      </c>
      <c r="J185" s="162">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2683</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2684</v>
      </c>
      <c r="J211" s="27" t="s">
        <v>2622</v>
      </c>
      <c r="K211" s="174" t="s">
        <v>2684</v>
      </c>
      <c r="L211" s="21"/>
      <c r="M211" s="21"/>
      <c r="N211" s="21"/>
      <c r="O211" s="8"/>
    </row>
    <row r="212" spans="1:15" x14ac:dyDescent="0.25">
      <c r="A212" s="9"/>
      <c r="B212" s="27" t="s">
        <v>2619</v>
      </c>
      <c r="C212" s="124" t="s">
        <v>2683</v>
      </c>
      <c r="D212" s="21"/>
      <c r="G212" s="27" t="s">
        <v>2621</v>
      </c>
      <c r="H212" s="174">
        <v>3017740050</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2020-12-27T20:40:14Z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