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BANCOOFERENTE 2020\FUNDIJEBE\1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<sst xmlns="http://schemas.openxmlformats.org/spreadsheetml/2006/main" count="3125" uniqueCount="2697">
  <si>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</si>
  <si>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</si>
  <si>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</si>
  <si>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</si>
  <si>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</si>
  <si>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</si>
  <si>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</si>
  <si>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</si>
  <si>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</si>
  <si>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</si>
  <si>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</si>
  <si>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</si>
  <si>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</si>
  <si>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</si>
  <si>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</si>
  <si>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</si>
  <si>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</si>
  <si>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</si>
  <si>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</si>
  <si>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</si>
  <si>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</si>
  <si>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</si>
  <si>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</si>
  <si>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</si>
  <si>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</si>
  <si>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</si>
  <si>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</si>
  <si>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</si>
  <si>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</si>
  <si>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</si>
  <si>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</si>
  <si>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</si>
  <si>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</si>
  <si>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</si>
  <si>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</si>
  <si>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</si>
  <si>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</si>
  <si>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</si>
  <si>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</si>
  <si>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</si>
  <si>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</si>
  <si>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</si>
  <si>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</si>
  <si>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</si>
  <si>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</si>
  <si>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</si>
  <si>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</si>
  <si>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</si>
  <si>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</si>
  <si>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</si>
  <si>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</si>
  <si>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</si>
  <si>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</si>
  <si>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</si>
  <si>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</si>
  <si>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</si>
  <si>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</si>
  <si>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</si>
  <si>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</si>
  <si>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</si>
  <si>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</si>
  <si>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</si>
  <si>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</si>
  <si>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</si>
  <si>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</si>
  <si>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</si>
  <si>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</si>
  <si>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</si>
  <si>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</si>
  <si>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</si>
  <si>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</si>
  <si>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</si>
  <si>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</si>
  <si>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</si>
  <si>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</si>
  <si>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</si>
  <si>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</si>
  <si>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</si>
  <si>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</si>
  <si>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</si>
  <si>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</si>
  <si>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</si>
  <si>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</si>
  <si>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</si>
  <si>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</si>
  <si>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</si>
  <si>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</si>
  <si>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</si>
  <si>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</si>
  <si>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</si>
  <si>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</si>
  <si>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</si>
  <si>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</si>
  <si>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</si>
  <si>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</si>
  <si>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</si>
  <si>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</si>
  <si>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</si>
  <si>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</si>
  <si>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</si>
  <si>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</si>
  <si>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</si>
  <si>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</si>
  <si>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</si>
  <si>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</si>
  <si>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</si>
  <si>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</si>
  <si>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</si>
  <si>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</si>
  <si>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</si>
  <si>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</si>
  <si>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</si>
  <si>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</si>
  <si>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</si>
  <si>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</si>
  <si>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</si>
  <si>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</si>
  <si>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</si>
  <si>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</si>
  <si>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</si>
  <si>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</si>
  <si>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</si>
  <si>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</si>
  <si>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</si>
  <si>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</si>
  <si>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</si>
  <si>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</si>
  <si>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</si>
  <si>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</si>
  <si>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</si>
  <si>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</si>
  <si>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</si>
  <si>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</si>
  <si>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</si>
  <si>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</si>
  <si>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</si>
  <si>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</si>
  <si>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</si>
  <si>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</si>
  <si>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</si>
  <si>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</si>
  <si>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</si>
  <si>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</si>
  <si>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</si>
  <si>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</si>
  <si>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</si>
  <si>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</si>
  <si>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</si>
  <si>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</si>
  <si>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</si>
  <si>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</si>
  <si>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</si>
  <si>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</si>
  <si>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</si>
  <si>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</si>
  <si>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</si>
  <si>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</si>
  <si>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</si>
  <si>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</si>
  <si>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</si>
  <si>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</si>
  <si>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</si>
  <si>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</si>
  <si>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</si>
  <si>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</si>
  <si>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</si>
  <si>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</si>
  <si>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</si>
  <si>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</si>
  <si>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</si>
  <si>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</si>
  <si>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</si>
  <si>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</si>
  <si>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</si>
  <si>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</si>
  <si>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</si>
  <si>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</si>
  <si>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</si>
  <si>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</si>
  <si>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</si>
  <si>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</si>
  <si>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</si>
  <si>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</si>
  <si>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</si>
  <si>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</si>
  <si>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</si>
  <si>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</si>
  <si>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</si>
  <si>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</si>
  <si>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</si>
  <si>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</si>
  <si>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</si>
  <si>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</si>
  <si>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</si>
  <si>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</si>
  <si>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</si>
  <si>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</si>
  <si>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</si>
  <si>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</si>
  <si>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</si>
  <si>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</si>
  <si>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</si>
  <si>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</si>
  <si>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</si>
  <si>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</si>
  <si>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</si>
  <si>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</si>
  <si>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</si>
  <si>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</si>
  <si>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</si>
  <si>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</si>
  <si>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</si>
  <si>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</si>
  <si>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</si>
  <si>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</si>
  <si>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</si>
  <si>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</si>
  <si>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</si>
  <si>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</si>
  <si>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</si>
  <si>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</si>
  <si>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</si>
  <si>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</si>
  <si>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</si>
  <si>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</si>
  <si>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</si>
  <si>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</si>
  <si>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</si>
  <si>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</si>
  <si>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</si>
  <si>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</si>
  <si>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</si>
  <si>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</si>
  <si>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</si>
  <si>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</si>
  <si>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</si>
  <si>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</si>
  <si>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</si>
  <si>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</si>
  <si>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</si>
  <si>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</si>
  <si>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</si>
  <si>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</si>
  <si>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</si>
  <si>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</si>
  <si>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</si>
  <si>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</si>
  <si>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</si>
  <si>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</si>
  <si>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</si>
  <si>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</si>
  <si>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</si>
  <si>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</si>
  <si>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</si>
  <si>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</si>
  <si>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</si>
  <si>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</si>
  <si>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</si>
  <si>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</si>
  <si>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</si>
  <si>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</si>
  <si>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</si>
  <si>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</si>
  <si>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</si>
  <si>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</si>
  <si>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</si>
  <si>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</si>
  <si>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</si>
  <si>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</si>
  <si>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</si>
  <si>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</si>
  <si>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</si>
  <si>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</si>
  <si>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</si>
  <si>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</si>
  <si>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</si>
  <si>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</si>
  <si>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</si>
  <si>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</si>
  <si>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</si>
  <si>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</si>
  <si>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</si>
  <si>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</si>
  <si>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</si>
  <si>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</si>
  <si>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</si>
  <si>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</si>
  <si>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</si>
  <si>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</si>
  <si>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</si>
  <si>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</si>
  <si>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</si>
  <si>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</si>
  <si>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</si>
  <si>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</si>
  <si>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</si>
  <si>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</si>
  <si>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</si>
  <si>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</si>
  <si>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</si>
  <si>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</si>
  <si>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</si>
  <si>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</si>
  <si>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</si>
  <si>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</si>
  <si>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</si>
  <si>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</si>
  <si>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</si>
  <si>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</si>
  <si>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</si>
  <si>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</si>
  <si>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</si>
  <si>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</si>
  <si>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</si>
  <si>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</si>
  <si>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</si>
  <si>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</si>
  <si>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</si>
  <si>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</si>
  <si>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</si>
  <si>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</si>
  <si>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</si>
  <si>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</si>
  <si>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</si>
  <si>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</si>
  <si>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</si>
  <si>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</si>
  <si>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</si>
  <si>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</si>
  <si>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</si>
  <si>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</si>
  <si>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</si>
  <si>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</si>
  <si>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</si>
  <si>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</si>
  <si>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</si>
  <si>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</si>
  <si>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</si>
  <si>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</si>
  <si>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</si>
  <si>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</si>
  <si>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</si>
  <si>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</si>
  <si>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</si>
  <si>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</si>
  <si>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</si>
  <si>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</si>
  <si>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</si>
  <si>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</si>
  <si>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</si>
  <si>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</si>
  <si>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</si>
  <si>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</si>
  <si>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</si>
  <si>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</si>
  <si>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</si>
  <si>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</si>
  <si>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</si>
  <si>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</si>
  <si>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</si>
  <si>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</si>
  <si>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</si>
  <si>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</si>
  <si>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</si>
  <si>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</si>
  <si>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</si>
  <si>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</si>
  <si>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</si>
  <si>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</si>
  <si>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</si>
  <si>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</si>
  <si>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</si>
  <si>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</si>
  <si>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</si>
  <si>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</si>
  <si>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</si>
  <si>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</si>
  <si>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</si>
  <si>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</si>
  <si>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</si>
  <si>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</si>
  <si>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</si>
  <si>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</si>
  <si>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</si>
  <si>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</si>
  <si>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</si>
  <si>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</si>
  <si>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</si>
  <si>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</si>
  <si>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</si>
  <si>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</si>
  <si>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</si>
  <si>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</si>
  <si>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</si>
  <si>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</si>
  <si>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</si>
  <si>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</si>
  <si>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</si>
  <si>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</si>
  <si>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</si>
  <si>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</si>
  <si>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</si>
  <si>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</si>
  <si>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</si>
  <si>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</si>
  <si>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</si>
  <si>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</si>
  <si>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</si>
  <si>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</si>
  <si>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</si>
  <si>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</si>
  <si>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</si>
  <si>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</si>
  <si>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</si>
  <si>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</si>
  <si>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</si>
  <si>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</si>
  <si>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</si>
  <si>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</si>
  <si>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</si>
  <si>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</si>
  <si>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</si>
  <si>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</si>
  <si>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</si>
  <si>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</si>
  <si>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</si>
  <si>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</si>
  <si>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</si>
  <si>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</si>
  <si>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</si>
  <si>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</si>
  <si>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</si>
  <si>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</si>
  <si>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</si>
  <si>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</si>
  <si>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</si>
  <si>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</si>
  <si>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</si>
  <si>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</si>
  <si>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</si>
  <si>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</si>
  <si>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</si>
  <si>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</si>
  <si>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</si>
  <si>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</si>
  <si>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</si>
  <si>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</si>
  <si>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</si>
  <si>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</si>
  <si>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</si>
  <si>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</si>
  <si>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</si>
  <si>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</si>
  <si>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</si>
  <si>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</si>
  <si>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</si>
  <si>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</si>
  <si>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</si>
  <si>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</si>
  <si>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</si>
  <si>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</si>
  <si>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</si>
  <si>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</si>
  <si>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</si>
  <si>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</si>
  <si>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</si>
  <si>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</si>
  <si>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</si>
  <si>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</si>
  <si>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</si>
  <si>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</si>
  <si>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</si>
  <si>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</si>
  <si>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</si>
  <si>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</si>
  <si>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</si>
  <si>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</si>
  <si>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</si>
  <si>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</si>
  <si>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</si>
  <si>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</si>
  <si>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</si>
  <si>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</si>
  <si>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</si>
  <si>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</si>
  <si>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</si>
  <si>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</si>
  <si>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</si>
  <si>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</si>
  <si>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</si>
  <si>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</si>
  <si>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</si>
  <si>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</si>
  <si>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</si>
  <si>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</si>
  <si>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</si>
  <si>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</si>
  <si>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</si>
  <si>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</si>
  <si>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</si>
  <si>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</si>
  <si>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</si>
  <si>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</si>
  <si>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</si>
  <si>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</si>
  <si>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</si>
  <si>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</si>
  <si>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</si>
  <si>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</si>
  <si>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</si>
  <si>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</si>
  <si>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</si>
  <si>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</si>
  <si>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</si>
  <si>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</si>
  <si>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</si>
  <si>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</si>
  <si>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</si>
  <si>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</si>
  <si>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</si>
  <si>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</si>
  <si>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</si>
  <si>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</si>
  <si>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</si>
  <si>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</si>
  <si>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</si>
  <si>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</si>
  <si>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</si>
  <si>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</si>
  <si>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</si>
  <si>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</si>
  <si>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</si>
  <si>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</si>
  <si>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</si>
  <si>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</si>
  <si>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</si>
  <si>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</si>
  <si>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</si>
  <si>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</si>
  <si>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</si>
  <si>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</si>
  <si>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</si>
  <si>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</si>
  <si>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</si>
  <si>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</si>
  <si>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</si>
  <si>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</si>
  <si>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</si>
  <si>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</si>
  <si>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</si>
  <si>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</si>
  <si>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</si>
  <si>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</si>
  <si>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</si>
  <si>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</si>
  <si>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</si>
  <si>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</si>
  <si>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</si>
  <si>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</si>
  <si>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</si>
  <si>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</si>
  <si>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</si>
  <si>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</si>
  <si>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</si>
  <si>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</si>
  <si>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</si>
  <si>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</si>
  <si>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</si>
  <si>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</si>
  <si>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</si>
  <si>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</si>
  <si>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</si>
  <si>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</si>
  <si>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</si>
  <si>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</si>
  <si>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</si>
  <si>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</si>
  <si>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</si>
  <si>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</si>
  <si>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</si>
  <si>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</si>
  <si>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</si>
  <si>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</si>
  <si>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</si>
  <si>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</si>
  <si>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</si>
  <si>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</si>
  <si>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</si>
  <si>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</si>
  <si>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</si>
  <si>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</si>
  <si>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</si>
  <si>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</si>
  <si>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</si>
  <si>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</si>
  <si>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</si>
  <si>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</si>
  <si>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</si>
  <si>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</si>
  <si>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</si>
  <si>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</si>
  <si>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</si>
  <si>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</si>
  <si>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</si>
  <si>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</si>
  <si>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</si>
  <si>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</si>
  <si>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</si>
  <si>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</si>
  <si>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</si>
  <si>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</si>
  <si>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</si>
  <si>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</si>
  <si>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</si>
  <si>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</si>
  <si>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</si>
  <si>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</si>
  <si>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</si>
  <si>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</si>
  <si>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</si>
  <si>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</si>
  <si>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</si>
  <si>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</si>
  <si>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</si>
  <si>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</si>
  <si>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</si>
  <si>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</si>
  <si>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</si>
  <si>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</si>
  <si>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</si>
  <si>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</si>
  <si>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</si>
  <si>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</si>
  <si>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</si>
  <si>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</si>
  <si>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</si>
  <si>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</si>
  <si>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</si>
  <si>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</si>
  <si>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</si>
  <si>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</si>
  <si>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</si>
  <si>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</si>
  <si>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</si>
  <si>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</si>
  <si>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</si>
  <si>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</si>
  <si>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</si>
  <si>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</si>
  <si>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</si>
  <si>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</si>
  <si>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</si>
  <si>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</si>
  <si>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</si>
  <si>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</si>
  <si>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</si>
  <si>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</si>
  <si>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</si>
  <si>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</si>
  <si>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</si>
  <si>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</si>
  <si>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</si>
  <si>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</si>
  <si>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</si>
  <si>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</si>
  <si>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</si>
  <si>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</si>
  <si>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</si>
  <si>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</si>
  <si>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</si>
  <si>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</si>
  <si>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</si>
  <si>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</si>
  <si>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</si>
  <si>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</si>
  <si>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</si>
  <si>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</si>
  <si>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</si>
  <si>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</si>
  <si>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</si>
  <si>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</si>
  <si>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</si>
  <si>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</si>
  <si>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</si>
  <si>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</si>
  <si>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</si>
  <si>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</si>
  <si>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</si>
  <si>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</si>
  <si>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</si>
  <si>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</si>
  <si>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</si>
  <si>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</si>
  <si>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</si>
  <si>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</si>
  <si>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</si>
  <si>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</si>
  <si>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</si>
  <si>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</si>
  <si>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</si>
  <si>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</si>
  <si>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</si>
  <si>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</si>
  <si>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</si>
  <si>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</si>
  <si>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</si>
  <si>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</si>
  <si>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</si>
  <si>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</si>
  <si>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</si>
  <si>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</si>
  <si>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</si>
  <si>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</si>
  <si>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</si>
  <si>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</si>
  <si>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</si>
  <si>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</si>
  <si>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</si>
  <si>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</si>
  <si>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</si>
  <si>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</si>
  <si>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</si>
  <si>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</si>
  <si>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</si>
  <si>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</si>
  <si>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</si>
  <si>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</si>
  <si>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</si>
  <si>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</si>
  <si>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</si>
  <si>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</si>
  <si>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</si>
  <si>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</si>
  <si>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</si>
  <si>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</si>
  <si>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</si>
  <si>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</si>
  <si>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</si>
  <si>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</si>
  <si>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</si>
  <si>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</si>
  <si>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</si>
  <si>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</si>
  <si>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</si>
  <si>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</si>
  <si>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</si>
  <si>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</si>
  <si>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</si>
  <si>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</si>
  <si>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</si>
  <si>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</si>
  <si>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</si>
  <si>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</si>
  <si>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</si>
  <si>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</si>
  <si>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</si>
  <si>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</si>
  <si>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</si>
  <si>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</si>
  <si>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</si>
  <si>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</si>
  <si>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</si>
  <si>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</si>
  <si>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</si>
  <si>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</si>
  <si>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</si>
  <si>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</si>
  <si>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</si>
  <si>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</si>
  <si>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</si>
  <si>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</si>
  <si>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</si>
  <si>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</si>
  <si>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</si>
  <si>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</si>
  <si>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</si>
  <si>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</si>
  <si>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</si>
  <si>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</si>
  <si>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</si>
  <si>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</si>
  <si>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</si>
  <si>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</si>
  <si>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</si>
  <si>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</si>
  <si>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</si>
  <si>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</si>
  <si>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</si>
  <si>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</si>
  <si>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</si>
  <si>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</si>
  <si>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</si>
  <si>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</si>
  <si>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</si>
  <si>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</si>
  <si>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</si>
  <si>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</si>
  <si>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</si>
  <si>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</si>
  <si>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</si>
  <si>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</si>
  <si>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</si>
  <si>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</si>
  <si>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</si>
  <si>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</si>
  <si>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</si>
  <si>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</si>
  <si>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</si>
  <si>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</si>
  <si>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</si>
  <si>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</si>
  <si>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</si>
  <si>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</si>
  <si>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</si>
  <si>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</si>
  <si>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</si>
  <si>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</si>
  <si>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</si>
  <si>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</si>
  <si>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</si>
  <si>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</si>
  <si>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</si>
  <si>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</si>
  <si>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</si>
  <si>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</si>
  <si>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</si>
  <si>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</si>
  <si>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</si>
  <si>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</si>
  <si>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</si>
  <si>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</si>
  <si>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</si>
  <si>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</si>
  <si>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</si>
  <si>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</si>
  <si>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</si>
  <si>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</si>
  <si>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</si>
  <si>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</si>
  <si>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</si>
  <si>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</si>
  <si>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</si>
  <si>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</si>
  <si>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</si>
  <si>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</si>
  <si>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</si>
  <si>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</si>
  <si>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</si>
  <si>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</si>
  <si>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</si>
  <si>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</si>
  <si>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</si>
  <si>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</si>
  <si>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</si>
  <si>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</si>
  <si>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</si>
  <si>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</si>
  <si>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</si>
  <si>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</si>
  <si>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</si>
  <si>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</si>
  <si>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</si>
  <si>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</si>
  <si>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</si>
  <si>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</si>
  <si>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</si>
  <si>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</si>
  <si>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</si>
  <si>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</si>
  <si>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</si>
  <si>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</si>
  <si>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</si>
  <si>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</si>
  <si>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</si>
  <si>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</si>
  <si>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</si>
  <si>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</si>
  <si>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</si>
  <si>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</si>
  <si>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</si>
  <si>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</si>
  <si>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</si>
  <si>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</si>
  <si>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</si>
  <si>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</si>
  <si>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</si>
  <si>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</si>
  <si>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</si>
  <si>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</si>
  <si>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</si>
  <si>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</si>
  <si>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</si>
  <si>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</si>
  <si>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</si>
  <si>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</si>
  <si>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</si>
  <si>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</si>
  <si>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</si>
  <si>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</si>
  <si>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</si>
  <si>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</si>
  <si>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</si>
  <si>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</si>
  <si>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</si>
  <si>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</si>
  <si>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</si>
  <si>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</si>
  <si>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</si>
  <si>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</si>
  <si>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</si>
  <si>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</si>
  <si>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</si>
  <si>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</si>
  <si>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</si>
  <si>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</si>
  <si>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</si>
  <si>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</si>
  <si>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</si>
  <si>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</si>
  <si>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</si>
  <si>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</si>
  <si>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</si>
  <si>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</si>
  <si>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</si>
  <si>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</si>
  <si>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</si>
  <si>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</si>
  <si>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</si>
  <si>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</si>
  <si>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</si>
  <si>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</si>
  <si>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</si>
  <si>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</si>
  <si>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</si>
  <si>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</si>
  <si>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</si>
  <si>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</si>
  <si>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</si>
  <si>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</si>
  <si>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</si>
  <si>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</si>
  <si>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</si>
  <si>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</si>
  <si>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</si>
  <si>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</si>
  <si>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</si>
  <si>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</si>
  <si>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</si>
  <si>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</si>
  <si>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</si>
  <si>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</si>
  <si>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</si>
  <si>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</si>
  <si>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</si>
  <si>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</si>
  <si>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</si>
  <si>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</si>
  <si>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</si>
  <si>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</si>
  <si>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</si>
  <si>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</si>
  <si>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</si>
  <si>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</si>
  <si>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</si>
  <si>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</si>
  <si>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</si>
  <si>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</si>
  <si>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</si>
  <si>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</si>
  <si>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</si>
  <si>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</si>
  <si>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</si>
  <si>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</si>
  <si>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</si>
  <si>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</si>
  <si>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</si>
  <si>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</si>
  <si>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</si>
  <si>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</si>
  <si>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</si>
  <si>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</si>
  <si>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</si>
  <si>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</si>
  <si>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</si>
  <si>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</si>
  <si>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</si>
  <si>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</si>
  <si>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</si>
  <si>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</si>
  <si>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</si>
  <si>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</si>
  <si>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</si>
  <si>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</si>
  <si>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</si>
  <si>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</si>
  <si>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</si>
  <si>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</si>
  <si>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</si>
  <si>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</si>
  <si>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</si>
  <si>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</si>
  <si>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</si>
  <si>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</si>
  <si>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</si>
  <si>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</si>
  <si>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</si>
  <si>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</si>
  <si>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</si>
  <si>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</si>
  <si>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</si>
  <si>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</si>
  <si>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</si>
  <si>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</si>
  <si>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</si>
  <si>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</si>
  <si>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</si>
  <si>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</si>
  <si>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</si>
  <si>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</si>
  <si>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</si>
  <si>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</si>
  <si>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</si>
  <si>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</si>
  <si>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</si>
  <si>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</si>
  <si>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</si>
  <si>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</si>
  <si>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</si>
  <si>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</si>
  <si>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</si>
  <si>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</si>
  <si>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</si>
  <si>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</si>
  <si>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</si>
  <si>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</si>
  <si>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</si>
  <si>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</si>
  <si>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</si>
  <si>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</si>
  <si>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</si>
  <si>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</si>
  <si>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</si>
  <si>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</si>
  <si>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</si>
  <si>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</si>
  <si>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</si>
  <si>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</si>
  <si>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</si>
  <si>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</si>
  <si>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</si>
  <si>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</si>
  <si>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</si>
  <si>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</si>
  <si>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</si>
  <si>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</si>
  <si>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</si>
  <si>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</si>
  <si>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</si>
  <si>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</si>
  <si>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</si>
  <si>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</si>
  <si>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</si>
  <si>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</si>
  <si>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</si>
  <si>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</si>
  <si>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</si>
  <si>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</si>
  <si>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</si>
  <si>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</si>
  <si>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</si>
  <si>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</si>
  <si>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</si>
  <si>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</si>
  <si>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</si>
  <si>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</si>
  <si>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</si>
  <si>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</si>
  <si>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</si>
  <si>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</si>
  <si>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</si>
  <si>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</si>
  <si>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</si>
  <si>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</si>
  <si>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</si>
  <si>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</si>
  <si>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</si>
  <si>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</si>
  <si>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</si>
  <si>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</si>
  <si>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</si>
  <si>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</si>
  <si>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</si>
  <si>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</si>
  <si>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</si>
  <si>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</si>
  <si>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</si>
  <si>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</si>
  <si>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</si>
  <si>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</si>
  <si>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</si>
  <si>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</si>
  <si>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</si>
  <si>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</si>
  <si>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</si>
  <si>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</si>
  <si>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</si>
  <si>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</si>
  <si>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</si>
  <si>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</si>
  <si>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</si>
  <si>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</si>
  <si>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</si>
  <si>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</si>
  <si>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</si>
  <si>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</si>
  <si>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</si>
  <si>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</si>
  <si>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</si>
  <si>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</si>
  <si>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</si>
  <si>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</si>
  <si>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</si>
  <si>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</si>
  <si>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</si>
  <si>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</si>
  <si>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</si>
  <si>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</si>
  <si>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</si>
  <si>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</si>
  <si>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</si>
  <si>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</si>
  <si>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</si>
  <si>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</si>
  <si>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</si>
  <si>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</si>
  <si>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</si>
  <si>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</si>
  <si>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</si>
  <si>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</si>
  <si>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</si>
  <si>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</si>
  <si>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</si>
  <si>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</si>
  <si>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</si>
  <si>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</si>
  <si>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</si>
  <si>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</si>
  <si>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</si>
  <si>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</si>
  <si>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</si>
  <si>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</si>
  <si>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</si>
  <si>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</si>
  <si>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</si>
  <si>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</si>
  <si>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</si>
  <si>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</si>
  <si>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</si>
  <si>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</si>
  <si>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</si>
  <si>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</si>
  <si>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</si>
  <si>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</si>
  <si>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</si>
  <si>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</si>
  <si>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</si>
  <si>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</si>
  <si>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</si>
  <si>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</si>
  <si>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</si>
  <si>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</si>
  <si>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</si>
  <si>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</si>
  <si>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</si>
  <si>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</si>
  <si>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</si>
  <si>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</si>
  <si>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</si>
  <si>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</si>
  <si>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</si>
  <si>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</si>
  <si>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</si>
  <si>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</si>
  <si>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</si>
  <si>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</si>
  <si>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</si>
  <si>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</si>
  <si>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</si>
  <si>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</si>
  <si>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</si>
  <si>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</si>
  <si>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</si>
  <si>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</si>
  <si>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</si>
  <si>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</si>
  <si>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</si>
  <si>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</si>
  <si>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</si>
  <si>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</si>
  <si>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</si>
  <si>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</si>
  <si>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</si>
  <si>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</si>
  <si>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</si>
  <si>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</si>
  <si>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</si>
  <si>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</si>
  <si>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</si>
  <si>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</si>
  <si>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</si>
  <si>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</si>
  <si>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</si>
  <si>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</si>
  <si>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</si>
  <si>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</si>
  <si>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</si>
  <si>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</si>
  <si>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</si>
  <si>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</si>
  <si>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</si>
  <si>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</si>
  <si>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</si>
  <si>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</si>
  <si>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</si>
  <si>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</si>
  <si>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</si>
  <si>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</si>
  <si>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</si>
  <si>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</si>
  <si>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</si>
  <si>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</si>
  <si>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</si>
  <si>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</si>
  <si>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</si>
  <si>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</si>
  <si>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</si>
  <si>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</si>
  <si>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</si>
  <si>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</si>
  <si>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</si>
  <si>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</si>
  <si>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</si>
  <si>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</si>
  <si>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</si>
  <si>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</si>
  <si>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</si>
  <si>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</si>
  <si>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</si>
  <si>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</si>
  <si>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</si>
  <si>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</si>
  <si>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</si>
  <si>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</si>
  <si>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</si>
  <si>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</si>
  <si>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</si>
  <si>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</si>
  <si>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</si>
  <si>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</si>
  <si>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</si>
  <si>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</si>
  <si>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</si>
  <si>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</si>
  <si>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</si>
  <si>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</si>
  <si>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</si>
  <si>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</si>
  <si>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</si>
  <si>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</si>
  <si>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</si>
  <si>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</si>
  <si>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</si>
  <si>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</si>
  <si>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</si>
  <si>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</si>
  <si>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</si>
  <si>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</si>
  <si>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</si>
  <si>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</si>
  <si>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</si>
  <si>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</si>
  <si>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</si>
  <si>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</si>
  <si>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</si>
  <si>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</si>
  <si>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</si>
  <si>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</si>
  <si>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</si>
  <si>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</si>
  <si>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</si>
  <si>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</si>
  <si>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</si>
  <si>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</si>
  <si>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</si>
  <si>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</si>
  <si>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</si>
  <si>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</si>
  <si>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</si>
  <si>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</si>
  <si>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</si>
  <si>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</si>
  <si>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</si>
  <si>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</si>
  <si>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</si>
  <si>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</si>
  <si>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</si>
  <si>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</si>
  <si>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</si>
  <si>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</si>
  <si>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</si>
  <si>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</si>
  <si>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</si>
  <si>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</si>
  <si>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</si>
  <si>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</si>
  <si>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</si>
  <si>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</si>
  <si>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</si>
  <si>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</si>
  <si>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</si>
  <si>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</si>
  <si>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</si>
  <si>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</si>
  <si>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</si>
  <si>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</si>
  <si>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</si>
  <si>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</si>
  <si>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</si>
  <si>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</si>
  <si>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</si>
  <si>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</si>
  <si>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</si>
  <si>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</si>
  <si>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</si>
  <si>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</si>
  <si>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</si>
  <si>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</si>
  <si>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</si>
  <si>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</si>
  <si>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</si>
  <si>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</si>
  <si>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</si>
  <si>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</si>
  <si>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</si>
  <si>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</si>
  <si>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</si>
  <si>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</si>
  <si>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</si>
  <si>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</si>
  <si>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</si>
  <si>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</si>
  <si>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</si>
  <si>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</si>
  <si>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</si>
  <si>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</si>
  <si>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</si>
  <si>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</si>
  <si>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</si>
  <si>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</si>
  <si>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</si>
  <si>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</si>
  <si>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</si>
  <si>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</si>
  <si>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</si>
  <si>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</si>
  <si>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</si>
  <si>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</si>
  <si>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</si>
  <si>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</si>
  <si>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</si>
  <si>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</si>
  <si>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</si>
  <si>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</si>
  <si>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</si>
  <si>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</si>
  <si>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</si>
  <si>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</si>
  <si>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</si>
  <si>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</si>
  <si>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</si>
  <si>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</si>
  <si>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</si>
  <si>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</si>
  <si>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</si>
  <si>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</si>
  <si>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</si>
  <si>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</si>
  <si>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</si>
  <si>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</si>
  <si>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</si>
  <si>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</si>
  <si>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</si>
  <si>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</si>
  <si>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</si>
  <si>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</si>
  <si>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</si>
  <si>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</si>
  <si>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</si>
  <si>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</si>
  <si>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</si>
  <si>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</si>
  <si>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</si>
  <si>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</si>
  <si>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</si>
  <si>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</si>
  <si>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</si>
  <si>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</si>
  <si>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</si>
  <si>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</si>
  <si>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</si>
  <si>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</si>
  <si>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</si>
  <si>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</si>
  <si>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</si>
  <si>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</si>
  <si>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</si>
  <si>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</si>
  <si>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</si>
  <si>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</si>
  <si>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</si>
  <si>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</si>
  <si>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</si>
  <si>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</si>
  <si>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</si>
  <si>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</si>
  <si>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</si>
  <si>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</si>
  <si>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</si>
  <si>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</si>
  <si>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</si>
  <si>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</si>
  <si>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</si>
  <si>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</si>
  <si>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</si>
  <si>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</si>
  <si>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</si>
  <si>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</si>
  <si>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</si>
  <si>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</si>
  <si>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</si>
  <si>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</si>
  <si>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</si>
  <si>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</si>
  <si>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</si>
  <si>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</si>
  <si>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</si>
  <si>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</si>
  <si>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</si>
  <si>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</si>
  <si>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</si>
  <si>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</si>
  <si>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</si>
  <si>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</si>
  <si>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</si>
  <si>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</si>
  <si>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</si>
  <si>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</si>
  <si>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</si>
  <si>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</si>
  <si>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</si>
  <si>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</si>
  <si>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</si>
  <si>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</si>
  <si>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</si>
  <si>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</si>
  <si>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</si>
  <si>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</si>
  <si>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</si>
  <si>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</si>
  <si>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</si>
  <si>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</si>
  <si>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</si>
  <si>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</si>
  <si>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</si>
  <si>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</si>
  <si>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</si>
  <si>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</si>
  <si>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</si>
  <si>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</si>
  <si>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</si>
  <si>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</si>
  <si>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</si>
  <si>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</si>
  <si>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</si>
  <si>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</si>
  <si>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</si>
  <si>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</si>
  <si>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</si>
  <si>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</si>
  <si>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</si>
  <si>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</si>
  <si>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</si>
  <si>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</si>
  <si>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</si>
  <si>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</si>
  <si>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</si>
  <si>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</si>
  <si>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</si>
  <si>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</si>
  <si>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</si>
  <si>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</si>
  <si>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</si>
  <si>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</si>
  <si>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</si>
  <si>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</si>
  <si>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</si>
  <si>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</si>
  <si>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</si>
  <si>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</si>
  <si>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</si>
  <si>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</si>
  <si>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</si>
  <si>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</si>
  <si>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</si>
  <si>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</si>
  <si>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</si>
  <si>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</si>
  <si>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</si>
  <si>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</si>
  <si>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</si>
  <si>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</si>
  <si>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</si>
  <si>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</si>
  <si>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</si>
  <si>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</si>
  <si>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</si>
  <si>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</si>
  <si>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</si>
  <si>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</si>
  <si>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</si>
  <si>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</si>
  <si>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</si>
  <si>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</si>
  <si>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</si>
  <si>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</si>
  <si>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</si>
  <si>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</si>
  <si>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</si>
  <si>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</si>
  <si>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</si>
  <si>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</si>
  <si>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</si>
  <si>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</si>
  <si>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</si>
  <si>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</si>
  <si>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</si>
  <si>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</si>
  <si>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</si>
  <si>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</si>
  <si>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</si>
  <si>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</si>
  <si>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</si>
  <si>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</si>
  <si>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</si>
  <si>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</si>
  <si>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</si>
  <si>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</si>
  <si>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</si>
  <si>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</si>
  <si>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</si>
  <si>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</si>
  <si>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</si>
  <si>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</si>
  <si>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</si>
  <si>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</si>
  <si>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</si>
  <si>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</si>
  <si>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</si>
  <si>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</si>
  <si>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</si>
  <si>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</si>
  <si>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</si>
  <si>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</si>
  <si>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</si>
  <si>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</si>
  <si>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</si>
  <si>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</si>
  <si>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</si>
  <si>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</si>
  <si>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</si>
  <si>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</si>
  <si>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</si>
  <si>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</si>
  <si>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</si>
  <si>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</si>
  <si>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</si>
  <si>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</si>
  <si>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</si>
  <si>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</si>
  <si>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</si>
  <si>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</si>
  <si>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</si>
  <si>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</si>
  <si>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</si>
  <si>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</si>
  <si>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</si>
  <si>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</si>
  <si>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</si>
  <si>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</si>
  <si>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</si>
  <si>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</si>
  <si>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</si>
  <si>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</si>
  <si>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</si>
  <si>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</si>
  <si>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</si>
  <si>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</si>
  <si>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</si>
  <si>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</si>
  <si>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</si>
  <si>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</si>
  <si>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</si>
  <si>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</si>
  <si>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</si>
  <si>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</si>
  <si>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</si>
  <si>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</si>
  <si>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</si>
  <si>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</si>
  <si>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</si>
  <si>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</si>
  <si>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</si>
  <si>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</si>
  <si>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</si>
  <si>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</si>
  <si>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</si>
  <si>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</si>
  <si>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</si>
  <si>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</si>
  <si>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</si>
  <si>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</si>
  <si>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</si>
  <si>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</si>
  <si>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</si>
  <si>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</si>
  <si>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</si>
  <si>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</si>
  <si>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</si>
  <si>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</si>
  <si>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</si>
  <si>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</si>
  <si>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</si>
  <si>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</si>
  <si>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</si>
  <si>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</si>
  <si>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</si>
  <si>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</si>
  <si>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</si>
  <si>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</si>
  <si>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</si>
  <si>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</si>
  <si>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</si>
  <si>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</si>
  <si>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</si>
  <si>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</si>
  <si>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</si>
  <si>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</si>
  <si>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</si>
  <si>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</si>
  <si>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</si>
  <si>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</si>
  <si>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</si>
  <si>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</si>
  <si>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</si>
  <si>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</si>
  <si>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</si>
  <si>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</si>
  <si>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</si>
  <si>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</si>
  <si>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</si>
  <si>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</si>
  <si>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</si>
  <si>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</si>
  <si>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</si>
  <si>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</si>
  <si>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</si>
  <si>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</si>
  <si>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</si>
  <si>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</si>
  <si>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</si>
  <si>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</si>
  <si>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</si>
  <si>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</si>
  <si>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</si>
  <si>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</si>
  <si>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</si>
  <si>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</si>
  <si>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</si>
  <si>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</si>
  <si>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</si>
  <si>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</si>
  <si>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</si>
  <si>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</si>
  <si>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</si>
  <si>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</si>
  <si>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</si>
  <si>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</si>
  <si>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</si>
  <si>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</si>
  <si>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</si>
  <si>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</si>
  <si>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</si>
  <si>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</si>
  <si>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</si>
  <si>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</si>
  <si>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</si>
  <si>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</si>
  <si>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</si>
  <si>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</si>
  <si>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</si>
  <si>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</si>
  <si>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</si>
  <si>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</si>
  <si>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</si>
  <si>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</si>
  <si>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</si>
  <si>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</si>
  <si>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</si>
  <si>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</si>
  <si>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</si>
  <si>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</si>
  <si>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</si>
  <si>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</si>
  <si>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</si>
  <si>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</si>
  <si>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</si>
  <si>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</si>
  <si>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</si>
  <si>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</si>
  <si>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</si>
  <si>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</si>
  <si>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</si>
  <si>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</si>
  <si>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</si>
  <si>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</si>
  <si>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</si>
  <si>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</si>
  <si>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</si>
  <si>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</si>
  <si>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</si>
  <si>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</si>
  <si>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</si>
  <si>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</si>
  <si>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</si>
  <si>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</si>
  <si>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</si>
  <si>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</si>
  <si>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</si>
  <si>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</si>
  <si>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</si>
  <si>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</si>
  <si>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</si>
  <si>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</si>
  <si>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</si>
  <si>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</si>
  <si>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</si>
  <si>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</si>
  <si>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</si>
  <si>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</si>
  <si>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</si>
  <si>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</si>
  <si>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</si>
  <si>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</si>
  <si>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</si>
  <si>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</si>
  <si>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</si>
  <si>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</si>
  <si>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</si>
  <si>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</si>
  <si>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</si>
  <si>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</si>
  <si>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</si>
  <si>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</si>
  <si>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</si>
  <si>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</si>
  <si>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</si>
  <si>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</si>
  <si>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</si>
  <si>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</si>
  <si>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</si>
  <si>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</si>
  <si>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</si>
  <si>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</si>
  <si>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</si>
  <si>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</si>
  <si>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</si>
  <si>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</si>
  <si>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</si>
  <si>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</si>
  <si>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</si>
  <si>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</si>
  <si>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</si>
  <si>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</si>
  <si>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</si>
  <si>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</si>
  <si>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</si>
  <si>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</si>
  <si>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</si>
  <si>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</si>
  <si>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</si>
  <si>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</si>
  <si>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</si>
  <si>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</si>
  <si>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</si>
  <si>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</si>
  <si>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</si>
  <si>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</si>
  <si>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</si>
  <si>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</si>
  <si>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</si>
  <si>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</si>
  <si>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</si>
  <si>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</si>
  <si>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</si>
  <si>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</si>
  <si>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</si>
  <si>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</si>
  <si>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</si>
  <si>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</si>
  <si>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</si>
  <si>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</si>
  <si>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</si>
  <si>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</si>
  <si>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</si>
  <si>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</si>
  <si>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</si>
  <si>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</si>
  <si>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</si>
  <si>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</si>
  <si>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</si>
  <si>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</si>
  <si>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</si>
  <si>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</si>
  <si>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</si>
  <si>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</si>
  <si>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</si>
  <si>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</si>
  <si>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</si>
  <si>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</si>
  <si>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</si>
  <si>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</si>
  <si>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</si>
  <si>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</si>
  <si>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</si>
  <si>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</si>
  <si>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</si>
  <si>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</si>
  <si>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</si>
  <si>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</si>
  <si>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</si>
  <si>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</si>
  <si>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</si>
  <si>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</si>
  <si>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</si>
  <si>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</si>
  <si>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</si>
  <si>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</si>
  <si>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</si>
  <si>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</si>
  <si>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</si>
  <si>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</si>
  <si>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</si>
  <si>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</si>
  <si>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</si>
  <si>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</si>
  <si>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</si>
  <si>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</si>
  <si>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</si>
  <si>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</si>
  <si>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</si>
  <si>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</si>
  <si>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</si>
  <si>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</si>
  <si>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</si>
  <si>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</si>
  <si>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</si>
  <si>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</si>
  <si>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</si>
  <si>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</si>
  <si>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</si>
  <si>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</si>
  <si>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</si>
  <si>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</si>
  <si>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</si>
  <si>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</si>
  <si>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</si>
  <si>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</si>
  <si>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</si>
  <si>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</si>
  <si>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</si>
  <si>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</si>
  <si>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</si>
  <si>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</si>
  <si>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</si>
  <si>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</si>
  <si>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</si>
  <si>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</si>
  <si>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</si>
  <si>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</si>
  <si>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</si>
  <si>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</si>
  <si>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</si>
  <si>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</si>
  <si>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</si>
  <si>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</si>
  <si>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</si>
  <si>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</si>
  <si>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</si>
  <si>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</si>
  <si>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</si>
  <si>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</si>
  <si>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</si>
  <si>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</si>
  <si>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</si>
  <si>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</si>
  <si>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</si>
  <si>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</si>
  <si>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</si>
  <si>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</si>
  <si>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</si>
  <si>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</si>
  <si>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</si>
  <si>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</si>
  <si>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</si>
  <si>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</si>
  <si>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</si>
  <si>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</si>
  <si>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</si>
  <si>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</si>
  <si>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</si>
  <si>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</si>
  <si>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</si>
  <si>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</si>
  <si>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</si>
  <si>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</si>
  <si>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</si>
  <si>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</si>
  <si>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</si>
  <si>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</si>
  <si>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</si>
  <si>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</si>
  <si>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</si>
  <si>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</si>
  <si>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</si>
  <si>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</si>
  <si>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</si>
  <si>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</si>
  <si>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</si>
  <si>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</si>
  <si>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</si>
  <si>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</si>
  <si>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</si>
  <si>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</si>
  <si>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</si>
  <si>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</si>
  <si>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</si>
  <si>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</si>
  <si>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</si>
  <si>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</si>
  <si>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</si>
  <si>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</si>
  <si>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</si>
  <si>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</si>
  <si>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</si>
  <si>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</si>
  <si>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</si>
  <si>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</si>
  <si>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</si>
  <si>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</si>
  <si>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</si>
  <si>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</si>
  <si>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</si>
  <si>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</si>
  <si>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</si>
  <si>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</si>
  <si>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</si>
  <si>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</si>
  <si>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</si>
  <si>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</si>
  <si>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</si>
  <si>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</si>
  <si>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</si>
  <si>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</si>
  <si>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</si>
  <si>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</si>
  <si>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</si>
  <si>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</si>
  <si>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</si>
  <si>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</si>
  <si>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</si>
  <si>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</si>
  <si>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</si>
  <si>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</si>
  <si>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</si>
  <si>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</si>
  <si>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</si>
  <si>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</si>
  <si>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</si>
  <si>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</si>
  <si>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</si>
  <si>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</si>
  <si>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</si>
  <si>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</si>
  <si>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</si>
  <si>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</si>
  <si>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</si>
  <si>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</si>
  <si>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</si>
  <si>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</si>
  <si>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</si>
  <si>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</si>
  <si>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</si>
  <si>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</si>
  <si>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</si>
  <si>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</si>
  <si>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</si>
  <si>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</si>
  <si>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</si>
  <si>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</si>
  <si>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</si>
  <si>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</si>
  <si>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</si>
  <si>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</si>
  <si>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</si>
  <si>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</si>
  <si>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</si>
  <si>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</si>
  <si>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</si>
  <si>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</si>
  <si>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</si>
  <si>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</si>
  <si>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</si>
  <si>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</si>
  <si>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</si>
  <si>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</si>
  <si>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</si>
  <si>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</si>
  <si>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</si>
  <si>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</si>
  <si>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</si>
  <si>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</si>
  <si>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</si>
  <si>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</si>
  <si>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</si>
  <si>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</si>
  <si>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</si>
  <si>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</si>
  <si>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</si>
  <si>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</si>
  <si>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</si>
  <si>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</si>
  <si>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</si>
  <si>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</si>
  <si>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</si>
  <si>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</si>
  <si>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</si>
  <si>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</si>
  <si>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</si>
  <si>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</si>
  <si>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</si>
  <si>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</si>
  <si>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</si>
  <si>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</si>
  <si>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</si>
  <si>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</si>
  <si>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</si>
  <si>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</si>
  <si>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</si>
  <si>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</si>
  <si>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</si>
  <si>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</si>
  <si>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</si>
  <si>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</si>
  <si>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</si>
  <si>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</si>
  <si>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</si>
  <si>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</si>
  <si>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</si>
  <si>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</si>
  <si>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</si>
  <si>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</si>
  <si>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</si>
  <si>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</si>
  <si>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</si>
  <si>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</si>
  <si>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</si>
  <si>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</si>
  <si>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</si>
  <si>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</si>
  <si>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</si>
  <si>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</si>
  <si>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</si>
  <si>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</si>
  <si>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</si>
  <si>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</si>
  <si>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</si>
  <si>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</si>
  <si>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</si>
  <si>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</si>
  <si>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</si>
  <si>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</si>
  <si>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</si>
  <si>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</si>
  <si>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</si>
  <si>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</si>
  <si>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</si>
  <si>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</si>
  <si>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</si>
  <si>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</si>
  <si>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</si>
  <si>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</si>
  <si>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</si>
  <si>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</si>
  <si>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</si>
  <si>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</si>
  <si>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</si>
  <si>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</si>
  <si>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</si>
  <si>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</si>
  <si>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</si>
  <si>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</si>
  <si>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</si>
  <si>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</si>
  <si>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</si>
  <si>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</si>
  <si>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</si>
  <si>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</si>
  <si>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</si>
  <si>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</si>
  <si>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</si>
  <si>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</si>
  <si>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</si>
  <si>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</si>
  <si>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</si>
  <si>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</si>
  <si>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</si>
  <si>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</si>
  <si>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</si>
  <si>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</si>
  <si>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</si>
  <si>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</si>
  <si>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</si>
  <si>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</si>
  <si>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</si>
  <si>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</si>
  <si>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</si>
  <si>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</si>
  <si>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</si>
  <si>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</si>
  <si>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</si>
  <si>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</si>
  <si>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</si>
  <si>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</si>
  <si>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</si>
  <si>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</si>
  <si>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</si>
  <si>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</si>
  <si>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</si>
  <si>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</si>
  <si>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</si>
  <si>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</si>
  <si>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</si>
  <si>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</si>
  <si>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</si>
  <si>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</si>
  <si>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</si>
  <si>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</si>
  <si>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</si>
  <si>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</si>
  <si>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</si>
  <si>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</si>
  <si>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</si>
  <si>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</si>
  <si>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</si>
  <si>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</si>
  <si>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</si>
  <si>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</si>
  <si>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</si>
  <si>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</si>
  <si>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</si>
  <si>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</si>
  <si>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</si>
  <si>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</si>
  <si>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</si>
  <si>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</si>
  <si>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</si>
  <si>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</si>
  <si>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</si>
  <si>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</si>
  <si>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</si>
  <si>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</si>
  <si>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</si>
  <si>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</si>
  <si>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</si>
  <si>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</si>
  <si>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</si>
  <si>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</si>
  <si>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</si>
  <si>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</si>
  <si>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</si>
  <si>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</si>
  <si>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</si>
  <si>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</si>
  <si>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</si>
  <si>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</si>
  <si>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</si>
  <si>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</si>
  <si>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</si>
  <si>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</si>
  <si>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</si>
  <si>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</si>
  <si>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</si>
  <si>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</si>
  <si>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</si>
  <si>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</si>
  <si>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</si>
  <si>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</si>
  <si>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</si>
  <si>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</si>
  <si>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</si>
  <si>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</si>
  <si>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</si>
  <si>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</si>
  <si>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</si>
  <si>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</si>
  <si>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</si>
  <si>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</si>
  <si>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</si>
  <si>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</si>
  <si>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</si>
  <si>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</si>
  <si>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</si>
  <si>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</si>
  <si>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</si>
  <si>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</si>
  <si>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</si>
  <si>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</si>
  <si>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</si>
  <si>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</si>
  <si>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</si>
  <si>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</si>
  <si>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</si>
  <si>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</si>
  <si>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</si>
  <si>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</si>
  <si>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</si>
  <si>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</si>
  <si>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</si>
  <si>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</si>
  <si>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</si>
  <si>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</si>
  <si>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</si>
  <si>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</si>
  <si>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</si>
  <si>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</si>
  <si>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</si>
  <si>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</si>
  <si>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</si>
  <si>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</si>
  <si>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</si>
  <si>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</si>
  <si>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</si>
  <si>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</si>
  <si>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</si>
  <si>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</si>
  <si>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</si>
  <si>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</si>
  <si>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</si>
  <si>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</si>
  <si>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</si>
  <si>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</si>
  <si>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</si>
  <si>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</si>
  <si>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</si>
  <si>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</si>
  <si>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</si>
  <si>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</si>
  <si>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</si>
  <si>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</si>
  <si>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</si>
  <si>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</si>
  <si>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</si>
  <si>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</si>
  <si>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</si>
  <si>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</si>
  <si>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</si>
  <si>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</si>
  <si>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</si>
  <si>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</si>
  <si>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</si>
  <si>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</si>
  <si>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</si>
  <si>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</si>
  <si>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</si>
  <si>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</si>
  <si>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</si>
  <si>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</si>
  <si>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</si>
  <si>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</si>
  <si>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</si>
  <si>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</si>
  <si>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</si>
  <si>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</si>
  <si>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</si>
  <si>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</si>
  <si>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</si>
  <si>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</si>
  <si>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</si>
  <si>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</si>
  <si>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</si>
  <si>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</si>
  <si>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</si>
  <si>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</si>
  <si>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</si>
  <si>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</si>
  <si>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</si>
  <si>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</si>
  <si>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</si>
  <si>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</si>
  <si>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</si>
  <si>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</si>
  <si>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</si>
  <si>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</si>
  <si>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</si>
  <si>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</si>
  <si>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</si>
  <si>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</si>
  <si>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</si>
  <si>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</si>
  <si>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</si>
  <si>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</si>
  <si>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</si>
  <si>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</si>
  <si>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</si>
  <si>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</si>
  <si>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</si>
  <si>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</si>
  <si>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</si>
  <si>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</si>
  <si>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</si>
  <si>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</si>
  <si>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</si>
  <si>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</si>
  <si>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</si>
  <si>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</si>
  <si>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</si>
  <si>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</si>
  <si>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</si>
  <si>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</si>
  <si>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</si>
  <si>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</si>
  <si>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</si>
  <si>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</si>
  <si>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</si>
  <si>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</si>
  <si>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</si>
  <si>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</si>
  <si>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</si>
  <si>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</si>
  <si>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</si>
  <si>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</si>
  <si>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</si>
  <si>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</si>
  <si>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</si>
  <si>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</si>
  <si>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</si>
  <si>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</si>
  <si>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</si>
  <si>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</si>
  <si>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</si>
  <si>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</si>
  <si>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</si>
  <si>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</si>
  <si>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</si>
  <si>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</si>
  <si>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</si>
  <si>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</si>
  <si>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</si>
  <si>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</si>
  <si>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</si>
  <si>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</si>
  <si>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</si>
  <si>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</si>
  <si>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</si>
  <si>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</si>
  <si>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</si>
  <si>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</si>
  <si>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</si>
  <si>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</si>
  <si>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</si>
  <si>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</si>
  <si>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</si>
  <si>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</si>
  <si>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</si>
  <si>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</si>
  <si>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</si>
  <si>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</si>
  <si>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</si>
  <si>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</si>
  <si>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</si>
  <si>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</si>
  <si>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</si>
  <si>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</si>
  <si>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</si>
  <si>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</si>
  <si>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</si>
  <si>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</si>
  <si>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</si>
  <si>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</si>
  <si>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</si>
  <si>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</si>
  <si>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</si>
  <si>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</si>
  <si>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</si>
  <si>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</si>
  <si>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</si>
  <si>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</si>
  <si>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</si>
  <si>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</si>
  <si>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</si>
  <si>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</si>
  <si>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</si>
  <si>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</si>
  <si>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</si>
  <si>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</si>
  <si>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</si>
  <si>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</si>
  <si>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</si>
  <si>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</si>
  <si>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</si>
  <si>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</si>
  <si>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</si>
  <si>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</si>
  <si>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</si>
  <si>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</si>
  <si>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</si>
  <si>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</si>
  <si>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</si>
  <si>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</si>
  <si>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</si>
  <si>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</si>
  <si>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</si>
  <si>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</si>
  <si>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</si>
  <si>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</si>
  <si>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</si>
  <si>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</si>
  <si>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</si>
  <si>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</si>
  <si>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</si>
  <si>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</si>
  <si>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</si>
  <si>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</si>
  <si>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</si>
  <si>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</si>
  <si>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</si>
  <si>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</si>
  <si>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</si>
  <si>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</si>
  <si>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</si>
  <si>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</si>
  <si>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</si>
  <si>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</si>
  <si>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</si>
  <si>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</si>
  <si>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</si>
  <si>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</si>
  <si>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</si>
  <si>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</si>
  <si>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</si>
  <si>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</si>
  <si>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</si>
  <si>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</si>
  <si>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</si>
  <si>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</si>
  <si>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</si>
  <si>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</si>
  <si>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</si>
  <si>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</si>
  <si>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</si>
  <si>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</si>
  <si>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</si>
  <si>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</si>
  <si>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</si>
  <si>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</si>
  <si>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</si>
  <si>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</si>
  <si>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</si>
  <si>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</si>
  <si>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</si>
  <si>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</si>
  <si>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</si>
  <si>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</si>
  <si>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</si>
  <si>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</si>
  <si>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</si>
  <si>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</si>
  <si>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</si>
  <si>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</si>
  <si>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</si>
  <si>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</si>
  <si>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</si>
  <si>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</si>
  <si>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</si>
  <si>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</si>
  <si>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</si>
  <si>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</si>
  <si>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</si>
  <si>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</si>
  <si>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</si>
  <si>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</si>
  <si>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</si>
  <si>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</si>
  <si>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</si>
  <si>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</si>
  <si>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</si>
  <si>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</si>
  <si>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</si>
  <si>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</si>
  <si>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</si>
  <si>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</si>
  <si>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</si>
  <si>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</si>
  <si>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</si>
  <si>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</si>
  <si>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</si>
  <si>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</si>
  <si>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</si>
  <si>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</si>
  <si>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</si>
  <si>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</si>
  <si>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</si>
  <si>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</si>
  <si>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</si>
  <si>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</si>
  <si>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</si>
  <si>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</si>
  <si>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</si>
  <si>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</si>
  <si>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</si>
  <si>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</si>
  <si>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</si>
  <si>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</si>
  <si>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</si>
  <si>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</si>
  <si>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</si>
  <si>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</si>
  <si>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</si>
  <si>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</si>
  <si>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</si>
  <si>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</si>
  <si>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</si>
  <si>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</si>
  <si>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</si>
  <si>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</si>
  <si>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</si>
  <si>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</si>
  <si>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</si>
  <si>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</si>
  <si>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</si>
  <si>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</si>
  <si>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</si>
  <si>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</si>
  <si>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</si>
  <si>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</si>
  <si>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</si>
  <si>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</si>
  <si>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</si>
  <si>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</si>
  <si>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</si>
  <si>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</si>
  <si>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</si>
  <si>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</si>
  <si>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</si>
  <si>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</si>
  <si>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</si>
  <si>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</si>
  <si>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</si>
  <si>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</si>
  <si>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</si>
  <si>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</si>
  <si>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</si>
  <si>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</si>
  <si>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</si>
  <si>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</si>
  <si>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</si>
  <si>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</si>
  <si>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</si>
  <si>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</si>
  <si>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</si>
  <si>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</si>
  <si>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</si>
  <si>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</si>
  <si>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</si>
  <si>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</si>
  <si>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</si>
  <si>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</si>
  <si>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</si>
  <si>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</si>
  <si>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</si>
  <si>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</si>
  <si>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</si>
  <si>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</si>
  <si>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</si>
  <si>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</si>
  <si>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</si>
  <si>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</si>
  <si>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</si>
  <si>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</si>
  <si>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</si>
  <si>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</si>
  <si>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</si>
  <si>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</si>
  <si>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</si>
  <si>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</si>
  <si>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</si>
  <si>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</si>
  <si>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</si>
  <si>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</si>
  <si>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</si>
  <si>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</si>
  <si>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</si>
  <si>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</si>
  <si>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</si>
  <si>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</si>
  <si>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</si>
  <si>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</si>
  <si>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</si>
  <si>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</si>
  <si>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</si>
  <si>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</si>
  <si>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</si>
  <si>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</si>
  <si>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</si>
  <si>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</si>
  <si>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</si>
  <si>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</si>
  <si>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</si>
  <si>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</si>
  <si>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</si>
  <si>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</si>
  <si>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</si>
  <si>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</si>
  <si>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</si>
  <si>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</si>
  <si>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</si>
  <si>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</si>
  <si>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</si>
  <si>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</si>
  <si>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</si>
  <si>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</si>
  <si>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</si>
  <si>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</si>
  <si>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</si>
  <si>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</si>
  <si>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</si>
  <si>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</si>
  <si>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</si>
  <si>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</si>
  <si>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</si>
  <si>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</si>
  <si>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</si>
  <si>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</si>
  <si>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</si>
  <si>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</si>
  <si>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</si>
  <si>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</si>
  <si>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</si>
  <si>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</si>
  <si>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</si>
  <si>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</si>
  <si>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</si>
  <si>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</si>
  <si>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</si>
  <si>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</si>
  <si>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</si>
  <si>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t>
  </si>
  <si>
    <t xml:space="preserve">ICBF </t>
  </si>
  <si>
    <t xml:space="preserve">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</si>
  <si>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</si>
  <si>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</si>
  <si>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</si>
  <si>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</si>
  <si>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</si>
  <si>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</si>
  <si>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</si>
  <si>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</si>
  <si>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</si>
  <si>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</si>
  <si>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</si>
  <si>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</si>
  <si>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</si>
  <si>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</si>
  <si>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</si>
  <si>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</si>
  <si>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CARERA 27 15A 48</t>
  </si>
  <si>
    <t>CARRERA 27 15A 48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</si>
</sst>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118" sqref="H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243"/>
      <c r="I20" s="149" t="s">
        <v>163</v>
      </c>
      <c r="J20" s="150" t="s">
        <v>172</v>
      </c>
      <c r="K20" s="151">
        <v>1019092170</v>
      </c>
      <c r="L20" s="152">
        <v>44228</v>
      </c>
      <c r="M20" s="152">
        <v>44561</v>
      </c>
      <c r="N20" s="135">
        <f>+(M20-L20)/30</f>
        <v>11.1</v>
      </c>
      <c r="O20" s="138"/>
      <c r="U20" s="134"/>
      <c r="V20" s="105">
        <f ca="1">NOW()</f>
        <v>44193.37634328704</v>
      </c>
      <c r="W20" s="105">
        <f ca="1">NOW()</f>
        <v>44193.37634328704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NIÑEZ JESUS DE LA BUENA ESPERANZA FUNDIJEBE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41551</v>
      </c>
      <c r="F48" s="145">
        <v>42004</v>
      </c>
      <c r="G48" s="160">
        <f>IF(AND(E48&lt;&gt;"",F48&lt;&gt;""),((F48-E48)/30),"")</f>
        <v>15.1</v>
      </c>
      <c r="H48" s="114" t="s">
        <v>2690</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2677</v>
      </c>
      <c r="C49" s="112" t="s">
        <v>31</v>
      </c>
      <c r="D49" s="110" t="s">
        <v>2680</v>
      </c>
      <c r="E49" s="145">
        <v>42003</v>
      </c>
      <c r="F49" s="145">
        <v>42369</v>
      </c>
      <c r="G49" s="160">
        <f t="shared" ref="G49:G50" si="2">IF(AND(E49&lt;&gt;"",F49&lt;&gt;""),((F49-E49)/30),"")</f>
        <v>12.2</v>
      </c>
      <c r="H49" s="114" t="s">
        <v>2690</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2677</v>
      </c>
      <c r="C50" s="112" t="s">
        <v>31</v>
      </c>
      <c r="D50" s="110" t="s">
        <v>2681</v>
      </c>
      <c r="E50" s="145">
        <v>42401</v>
      </c>
      <c r="F50" s="145">
        <v>42674</v>
      </c>
      <c r="G50" s="160">
        <f t="shared" si="2"/>
        <v>9.1</v>
      </c>
      <c r="H50" s="119" t="s">
        <v>2690</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2677</v>
      </c>
      <c r="C51" s="112" t="s">
        <v>31</v>
      </c>
      <c r="D51" s="110" t="s">
        <v>2682</v>
      </c>
      <c r="E51" s="145">
        <v>42675</v>
      </c>
      <c r="F51" s="145">
        <v>42719</v>
      </c>
      <c r="G51" s="160">
        <f t="shared" ref="G51:G107" si="3">IF(AND(E51&lt;&gt;"",F51&lt;&gt;""),((F51-E51)/30),"")</f>
        <v>1.4666666666666666</v>
      </c>
      <c r="H51" s="114" t="s">
        <v>2690</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2677</v>
      </c>
      <c r="C52" s="112" t="s">
        <v>31</v>
      </c>
      <c r="D52" s="110" t="s">
        <v>2683</v>
      </c>
      <c r="E52" s="145">
        <v>42720</v>
      </c>
      <c r="F52" s="145">
        <v>43084</v>
      </c>
      <c r="G52" s="160">
        <f t="shared" si="3"/>
        <v>12.133333333333333</v>
      </c>
      <c r="H52" s="119" t="s">
        <v>2690</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2677</v>
      </c>
      <c r="C53" s="112" t="s">
        <v>31</v>
      </c>
      <c r="D53" s="110" t="s">
        <v>2684</v>
      </c>
      <c r="E53" s="145">
        <v>43000</v>
      </c>
      <c r="F53" s="145">
        <v>43084</v>
      </c>
      <c r="G53" s="160">
        <f t="shared" si="3"/>
        <v>2.8</v>
      </c>
      <c r="H53" s="119" t="s">
        <v>2690</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2677</v>
      </c>
      <c r="C54" s="112" t="s">
        <v>31</v>
      </c>
      <c r="D54" s="110" t="s">
        <v>2685</v>
      </c>
      <c r="E54" s="145">
        <v>43085</v>
      </c>
      <c r="F54" s="145">
        <v>43404</v>
      </c>
      <c r="G54" s="160">
        <f t="shared" si="3"/>
        <v>10.633333333333333</v>
      </c>
      <c r="H54" s="114" t="s">
        <v>2690</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2677</v>
      </c>
      <c r="C55" s="112" t="s">
        <v>31</v>
      </c>
      <c r="D55" s="110" t="s">
        <v>2686</v>
      </c>
      <c r="E55" s="145">
        <v>43117</v>
      </c>
      <c r="F55" s="145">
        <v>43394</v>
      </c>
      <c r="G55" s="160">
        <f t="shared" si="3"/>
        <v>9.2333333333333325</v>
      </c>
      <c r="H55" s="114" t="s">
        <v>2690</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2677</v>
      </c>
      <c r="C56" s="112" t="s">
        <v>31</v>
      </c>
      <c r="D56" s="110" t="s">
        <v>2687</v>
      </c>
      <c r="E56" s="145">
        <v>43402</v>
      </c>
      <c r="F56" s="145">
        <v>43434</v>
      </c>
      <c r="G56" s="160">
        <f t="shared" si="3"/>
        <v>1.0666666666666667</v>
      </c>
      <c r="H56" s="114" t="s">
        <v>2690</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2677</v>
      </c>
      <c r="C57" s="65" t="s">
        <v>31</v>
      </c>
      <c r="D57" s="63" t="s">
        <v>2688</v>
      </c>
      <c r="E57" s="145">
        <v>43402</v>
      </c>
      <c r="F57" s="145">
        <v>43434</v>
      </c>
      <c r="G57" s="160">
        <f t="shared" si="3"/>
        <v>1.0666666666666667</v>
      </c>
      <c r="H57" s="64" t="s">
        <v>2690</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2677</v>
      </c>
      <c r="C58" s="65" t="s">
        <v>31</v>
      </c>
      <c r="D58" s="63" t="s">
        <v>2689</v>
      </c>
      <c r="E58" s="145">
        <v>43484</v>
      </c>
      <c r="F58" s="145">
        <v>43822</v>
      </c>
      <c r="G58" s="160">
        <f t="shared" si="3"/>
        <v>11.266666666666667</v>
      </c>
      <c r="H58" s="64" t="s">
        <v>2690</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43883</v>
      </c>
      <c r="F114" s="145">
        <v>44196</v>
      </c>
      <c r="G114" s="160">
        <f>IF(AND(E114&lt;&gt;"",F114&lt;&gt;""),((F114-E114)/30),"")</f>
        <v>10.433333333333334</v>
      </c>
      <c r="H114" s="122" t="s">
        <v>2690</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30572765.099999998</v>
      </c>
      <c r="F185" s="92"/>
      <c r="G185" s="93"/>
      <c r="H185" s="88"/>
      <c r="I185" s="90" t="s">
        <v>2627</v>
      </c>
      <c r="J185" s="166">
        <f>+SUM(M179:M183)</f>
        <v>0.02</v>
      </c>
      <c r="K185" s="236" t="s">
        <v>2628</v>
      </c>
      <c r="L185" s="236"/>
      <c r="M185" s="94">
        <f>+J185*(SUM(K20:K35))</f>
        <v>20381843.400000002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2692</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2696</v>
      </c>
      <c r="L211" s="21"/>
      <c r="M211" s="21"/>
      <c r="N211" s="21"/>
      <c r="O211" s="8"/>
    </row>
    <row r="212" spans="1:15" x14ac:dyDescent="0.25">
      <c r="A212" s="9"/>
      <c r="B212" s="27" t="s">
        <v>2619</v>
      </c>
      <c r="C212" s="147" t="s">
        <v>2692</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paperSize="5" scale="32"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2020-12-26T21:12:55Z</cp:lastPrinted>
  <dcterms:created xsi:type="dcterms:W3CDTF">2020-10-14T21:57:42Z</dcterms:created>
  <dcterms:modified xsi:type="dcterms:W3CDTF">2020-12-28T14:02:01Z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