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BANCOOFERENTE 2020\FUNDIJEBE BARRANQUILLA\169 sabanagrad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<sst xmlns="http://schemas.openxmlformats.org/spreadsheetml/2006/main" count="3152" uniqueCount="2700">
  <si>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</si>
  <si>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</si>
  <si>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</si>
  <si>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</si>
  <si>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</si>
  <si>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</si>
  <si>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</si>
  <si>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</si>
  <si>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</si>
  <si>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</si>
  <si>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</si>
  <si>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</si>
  <si>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</si>
  <si>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</si>
  <si>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</si>
  <si>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</si>
  <si>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</si>
  <si>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</si>
  <si>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</si>
  <si>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</si>
  <si>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</si>
  <si>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</si>
  <si>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</si>
  <si>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</si>
  <si>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</si>
  <si>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</si>
  <si>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</si>
  <si>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</si>
  <si>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</si>
  <si>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</si>
  <si>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</si>
  <si>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</si>
  <si>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</si>
  <si>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</si>
  <si>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</si>
  <si>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</si>
  <si>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</si>
  <si>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</si>
  <si>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</si>
  <si>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</si>
  <si>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</si>
  <si>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</si>
  <si>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</si>
  <si>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</si>
  <si>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</si>
  <si>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</si>
  <si>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</si>
  <si>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</si>
  <si>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</si>
  <si>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</si>
  <si>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</si>
  <si>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</si>
  <si>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</si>
  <si>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</si>
  <si>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</si>
  <si>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</si>
  <si>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</si>
  <si>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</si>
  <si>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</si>
  <si>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</si>
  <si>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</si>
  <si>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</si>
  <si>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</si>
  <si>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</si>
  <si>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</si>
  <si>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</si>
  <si>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</si>
  <si>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</si>
  <si>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</si>
  <si>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</si>
  <si>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</si>
  <si>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</si>
  <si>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</si>
  <si>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</si>
  <si>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</si>
  <si>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</si>
  <si>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</si>
  <si>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</si>
  <si>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</si>
  <si>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</si>
  <si>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</si>
  <si>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</si>
  <si>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</si>
  <si>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</si>
  <si>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</si>
  <si>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</si>
  <si>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</si>
  <si>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</si>
  <si>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</si>
  <si>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</si>
  <si>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</si>
  <si>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</si>
  <si>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</si>
  <si>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</si>
  <si>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</si>
  <si>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</si>
  <si>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</si>
  <si>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</si>
  <si>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</si>
  <si>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</si>
  <si>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</si>
  <si>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</si>
  <si>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</si>
  <si>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</si>
  <si>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</si>
  <si>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</si>
  <si>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</si>
  <si>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</si>
  <si>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</si>
  <si>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</si>
  <si>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</si>
  <si>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</si>
  <si>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</si>
  <si>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</si>
  <si>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</si>
  <si>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</si>
  <si>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</si>
  <si>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</si>
  <si>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</si>
  <si>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</si>
  <si>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</si>
  <si>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</si>
  <si>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</si>
  <si>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</si>
  <si>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</si>
  <si>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</si>
  <si>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</si>
  <si>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</si>
  <si>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</si>
  <si>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</si>
  <si>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</si>
  <si>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</si>
  <si>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</si>
  <si>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</si>
  <si>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</si>
  <si>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</si>
  <si>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</si>
  <si>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</si>
  <si>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</si>
  <si>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</si>
  <si>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</si>
  <si>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</si>
  <si>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</si>
  <si>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</si>
  <si>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</si>
  <si>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</si>
  <si>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</si>
  <si>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</si>
  <si>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</si>
  <si>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</si>
  <si>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</si>
  <si>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</si>
  <si>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</si>
  <si>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</si>
  <si>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</si>
  <si>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</si>
  <si>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</si>
  <si>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</si>
  <si>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</si>
  <si>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</si>
  <si>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</si>
  <si>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</si>
  <si>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</si>
  <si>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</si>
  <si>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</si>
  <si>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</si>
  <si>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</si>
  <si>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</si>
  <si>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</si>
  <si>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</si>
  <si>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</si>
  <si>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</si>
  <si>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</si>
  <si>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</si>
  <si>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</si>
  <si>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</si>
  <si>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</si>
  <si>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</si>
  <si>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</si>
  <si>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</si>
  <si>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</si>
  <si>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</si>
  <si>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</si>
  <si>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</si>
  <si>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</si>
  <si>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</si>
  <si>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</si>
  <si>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</si>
  <si>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</si>
  <si>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</si>
  <si>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</si>
  <si>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</si>
  <si>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</si>
  <si>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</si>
  <si>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</si>
  <si>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</si>
  <si>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</si>
  <si>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</si>
  <si>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</si>
  <si>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</si>
  <si>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</si>
  <si>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</si>
  <si>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</si>
  <si>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</si>
  <si>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</si>
  <si>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</si>
  <si>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</si>
  <si>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</si>
  <si>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</si>
  <si>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</si>
  <si>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</si>
  <si>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</si>
  <si>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</si>
  <si>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</si>
  <si>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</si>
  <si>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</si>
  <si>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</si>
  <si>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</si>
  <si>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</si>
  <si>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</si>
  <si>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</si>
  <si>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</si>
  <si>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</si>
  <si>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</si>
  <si>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</si>
  <si>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</si>
  <si>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</si>
  <si>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</si>
  <si>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</si>
  <si>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</si>
  <si>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</si>
  <si>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</si>
  <si>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</si>
  <si>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</si>
  <si>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</si>
  <si>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</si>
  <si>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</si>
  <si>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</si>
  <si>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</si>
  <si>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</si>
  <si>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</si>
  <si>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</si>
  <si>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</si>
  <si>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</si>
  <si>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</si>
  <si>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</si>
  <si>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</si>
  <si>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</si>
  <si>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</si>
  <si>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</si>
  <si>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</si>
  <si>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</si>
  <si>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</si>
  <si>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</si>
  <si>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</si>
  <si>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</si>
  <si>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</si>
  <si>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</si>
  <si>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</si>
  <si>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</si>
  <si>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</si>
  <si>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</si>
  <si>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</si>
  <si>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</si>
  <si>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</si>
  <si>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</si>
  <si>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</si>
  <si>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</si>
  <si>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</si>
  <si>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</si>
  <si>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</si>
  <si>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</si>
  <si>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</si>
  <si>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</si>
  <si>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</si>
  <si>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</si>
  <si>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</si>
  <si>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</si>
  <si>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</si>
  <si>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</si>
  <si>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</si>
  <si>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</si>
  <si>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</si>
  <si>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</si>
  <si>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</si>
  <si>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</si>
  <si>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</si>
  <si>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</si>
  <si>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</si>
  <si>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</si>
  <si>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</si>
  <si>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</si>
  <si>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</si>
  <si>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</si>
  <si>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</si>
  <si>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</si>
  <si>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</si>
  <si>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</si>
  <si>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</si>
  <si>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</si>
  <si>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</si>
  <si>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</si>
  <si>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</si>
  <si>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</si>
  <si>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</si>
  <si>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</si>
  <si>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</si>
  <si>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</si>
  <si>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</si>
  <si>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</si>
  <si>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</si>
  <si>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</si>
  <si>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</si>
  <si>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</si>
  <si>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</si>
  <si>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</si>
  <si>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</si>
  <si>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</si>
  <si>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</si>
  <si>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</si>
  <si>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</si>
  <si>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</si>
  <si>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</si>
  <si>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</si>
  <si>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</si>
  <si>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</si>
  <si>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</si>
  <si>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</si>
  <si>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</si>
  <si>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</si>
  <si>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</si>
  <si>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</si>
  <si>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</si>
  <si>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</si>
  <si>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</si>
  <si>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</si>
  <si>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</si>
  <si>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</si>
  <si>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</si>
  <si>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</si>
  <si>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</si>
  <si>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</si>
  <si>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</si>
  <si>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</si>
  <si>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</si>
  <si>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</si>
  <si>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</si>
  <si>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</si>
  <si>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</si>
  <si>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</si>
  <si>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</si>
  <si>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</si>
  <si>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</si>
  <si>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</si>
  <si>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</si>
  <si>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</si>
  <si>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</si>
  <si>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</si>
  <si>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</si>
  <si>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</si>
  <si>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</si>
  <si>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</si>
  <si>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</si>
  <si>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</si>
  <si>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</si>
  <si>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</si>
  <si>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</si>
  <si>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</si>
  <si>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</si>
  <si>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</si>
  <si>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</si>
  <si>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</si>
  <si>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</si>
  <si>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</si>
  <si>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</si>
  <si>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</si>
  <si>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</si>
  <si>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</si>
  <si>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</si>
  <si>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</si>
  <si>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</si>
  <si>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</si>
  <si>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</si>
  <si>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</si>
  <si>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</si>
  <si>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</si>
  <si>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</si>
  <si>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</si>
  <si>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</si>
  <si>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</si>
  <si>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</si>
  <si>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</si>
  <si>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</si>
  <si>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</si>
  <si>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</si>
  <si>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</si>
  <si>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</si>
  <si>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</si>
  <si>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</si>
  <si>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</si>
  <si>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</si>
  <si>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</si>
  <si>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</si>
  <si>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</si>
  <si>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</si>
  <si>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</si>
  <si>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</si>
  <si>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</si>
  <si>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</si>
  <si>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</si>
  <si>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</si>
  <si>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</si>
  <si>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</si>
  <si>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</si>
  <si>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</si>
  <si>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</si>
  <si>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</si>
  <si>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</si>
  <si>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</si>
  <si>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</si>
  <si>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</si>
  <si>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</si>
  <si>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</si>
  <si>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</si>
  <si>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</si>
  <si>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</si>
  <si>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</si>
  <si>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</si>
  <si>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</si>
  <si>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</si>
  <si>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</si>
  <si>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</si>
  <si>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</si>
  <si>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</si>
  <si>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</si>
  <si>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</si>
  <si>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</si>
  <si>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</si>
  <si>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</si>
  <si>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</si>
  <si>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</si>
  <si>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</si>
  <si>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</si>
  <si>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</si>
  <si>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</si>
  <si>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</si>
  <si>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</si>
  <si>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</si>
  <si>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</si>
  <si>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</si>
  <si>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</si>
  <si>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</si>
  <si>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</si>
  <si>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</si>
  <si>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</si>
  <si>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</si>
  <si>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</si>
  <si>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</si>
  <si>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</si>
  <si>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</si>
  <si>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</si>
  <si>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</si>
  <si>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</si>
  <si>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</si>
  <si>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</si>
  <si>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</si>
  <si>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</si>
  <si>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</si>
  <si>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</si>
  <si>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</si>
  <si>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</si>
  <si>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</si>
  <si>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</si>
  <si>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</si>
  <si>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</si>
  <si>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</si>
  <si>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</si>
  <si>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</si>
  <si>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</si>
  <si>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</si>
  <si>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</si>
  <si>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</si>
  <si>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</si>
  <si>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</si>
  <si>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</si>
  <si>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</si>
  <si>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</si>
  <si>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</si>
  <si>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</si>
  <si>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</si>
  <si>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</si>
  <si>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</si>
  <si>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</si>
  <si>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</si>
  <si>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</si>
  <si>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</si>
  <si>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</si>
  <si>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</si>
  <si>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</si>
  <si>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</si>
  <si>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</si>
  <si>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</si>
  <si>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</si>
  <si>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</si>
  <si>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</si>
  <si>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</si>
  <si>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</si>
  <si>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</si>
  <si>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</si>
  <si>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</si>
  <si>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</si>
  <si>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</si>
  <si>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</si>
  <si>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</si>
  <si>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</si>
  <si>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</si>
  <si>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</si>
  <si>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</si>
  <si>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</si>
  <si>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</si>
  <si>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</si>
  <si>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</si>
  <si>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</si>
  <si>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</si>
  <si>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</si>
  <si>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</si>
  <si>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</si>
  <si>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</si>
  <si>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</si>
  <si>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</si>
  <si>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</si>
  <si>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</si>
  <si>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</si>
  <si>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</si>
  <si>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</si>
  <si>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</si>
  <si>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</si>
  <si>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</si>
  <si>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</si>
  <si>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</si>
  <si>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</si>
  <si>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</si>
  <si>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</si>
  <si>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</si>
  <si>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</si>
  <si>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</si>
  <si>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</si>
  <si>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</si>
  <si>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</si>
  <si>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</si>
  <si>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</si>
  <si>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</si>
  <si>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</si>
  <si>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</si>
  <si>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</si>
  <si>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</si>
  <si>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</si>
  <si>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</si>
  <si>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</si>
  <si>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</si>
  <si>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</si>
  <si>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</si>
  <si>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</si>
  <si>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</si>
  <si>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</si>
  <si>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</si>
  <si>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</si>
  <si>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</si>
  <si>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</si>
  <si>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</si>
  <si>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</si>
  <si>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</si>
  <si>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</si>
  <si>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</si>
  <si>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</si>
  <si>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</si>
  <si>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</si>
  <si>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</si>
  <si>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</si>
  <si>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</si>
  <si>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</si>
  <si>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</si>
  <si>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</si>
  <si>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</si>
  <si>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</si>
  <si>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</si>
  <si>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</si>
  <si>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</si>
  <si>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</si>
  <si>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</si>
  <si>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</si>
  <si>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</si>
  <si>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</si>
  <si>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</si>
  <si>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</si>
  <si>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</si>
  <si>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</si>
  <si>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</si>
  <si>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</si>
  <si>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</si>
  <si>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</si>
  <si>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</si>
  <si>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</si>
  <si>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</si>
  <si>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</si>
  <si>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</si>
  <si>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</si>
  <si>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</si>
  <si>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</si>
  <si>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</si>
  <si>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</si>
  <si>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</si>
  <si>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</si>
  <si>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</si>
  <si>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</si>
  <si>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</si>
  <si>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</si>
  <si>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</si>
  <si>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</si>
  <si>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</si>
  <si>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</si>
  <si>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</si>
  <si>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</si>
  <si>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</si>
  <si>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</si>
  <si>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</si>
  <si>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</si>
  <si>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</si>
  <si>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</si>
  <si>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</si>
  <si>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</si>
  <si>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</si>
  <si>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</si>
  <si>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</si>
  <si>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</si>
  <si>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</si>
  <si>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</si>
  <si>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</si>
  <si>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</si>
  <si>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</si>
  <si>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</si>
  <si>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</si>
  <si>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</si>
  <si>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</si>
  <si>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</si>
  <si>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</si>
  <si>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</si>
  <si>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</si>
  <si>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</si>
  <si>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</si>
  <si>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</si>
  <si>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</si>
  <si>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</si>
  <si>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</si>
  <si>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</si>
  <si>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</si>
  <si>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</si>
  <si>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</si>
  <si>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</si>
  <si>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</si>
  <si>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</si>
  <si>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</si>
  <si>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</si>
  <si>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</si>
  <si>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</si>
  <si>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</si>
  <si>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</si>
  <si>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</si>
  <si>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</si>
  <si>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</si>
  <si>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</si>
  <si>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</si>
  <si>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</si>
  <si>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</si>
  <si>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</si>
  <si>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</si>
  <si>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</si>
  <si>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</si>
  <si>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</si>
  <si>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</si>
  <si>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</si>
  <si>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</si>
  <si>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</si>
  <si>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</si>
  <si>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</si>
  <si>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</si>
  <si>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</si>
  <si>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</si>
  <si>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</si>
  <si>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</si>
  <si>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</si>
  <si>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</si>
  <si>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</si>
  <si>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</si>
  <si>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</si>
  <si>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</si>
  <si>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</si>
  <si>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</si>
  <si>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</si>
  <si>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</si>
  <si>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</si>
  <si>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</si>
  <si>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</si>
  <si>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</si>
  <si>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</si>
  <si>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</si>
  <si>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</si>
  <si>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</si>
  <si>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</si>
  <si>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</si>
  <si>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</si>
  <si>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</si>
  <si>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</si>
  <si>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</si>
  <si>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</si>
  <si>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</si>
  <si>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</si>
  <si>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</si>
  <si>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</si>
  <si>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</si>
  <si>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</si>
  <si>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</si>
  <si>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</si>
  <si>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</si>
  <si>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</si>
  <si>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</si>
  <si>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</si>
  <si>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</si>
  <si>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</si>
  <si>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</si>
  <si>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</si>
  <si>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</si>
  <si>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</si>
  <si>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</si>
  <si>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</si>
  <si>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</si>
  <si>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</si>
  <si>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</si>
  <si>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</si>
  <si>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</si>
  <si>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</si>
  <si>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</si>
  <si>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</si>
  <si>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</si>
  <si>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</si>
  <si>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</si>
  <si>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</si>
  <si>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</si>
  <si>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</si>
  <si>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</si>
  <si>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</si>
  <si>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</si>
  <si>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</si>
  <si>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</si>
  <si>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</si>
  <si>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</si>
  <si>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</si>
  <si>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</si>
  <si>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</si>
  <si>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</si>
  <si>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</si>
  <si>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</si>
  <si>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</si>
  <si>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</si>
  <si>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</si>
  <si>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</si>
  <si>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</si>
  <si>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</si>
  <si>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</si>
  <si>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</si>
  <si>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</si>
  <si>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</si>
  <si>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</si>
  <si>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</si>
  <si>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</si>
  <si>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</si>
  <si>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</si>
  <si>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</si>
  <si>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</si>
  <si>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</si>
  <si>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</si>
  <si>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</si>
  <si>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</si>
  <si>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</si>
  <si>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</si>
  <si>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</si>
  <si>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</si>
  <si>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</si>
  <si>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</si>
  <si>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</si>
  <si>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</si>
  <si>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</si>
  <si>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</si>
  <si>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</si>
  <si>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</si>
  <si>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</si>
  <si>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</si>
  <si>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</si>
  <si>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</si>
  <si>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</si>
  <si>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</si>
  <si>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</si>
  <si>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</si>
  <si>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</si>
  <si>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</si>
  <si>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</si>
  <si>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</si>
  <si>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</si>
  <si>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</si>
  <si>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</si>
  <si>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</si>
  <si>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</si>
  <si>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</si>
  <si>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</si>
  <si>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</si>
  <si>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</si>
  <si>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</si>
  <si>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</si>
  <si>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</si>
  <si>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</si>
  <si>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</si>
  <si>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</si>
  <si>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</si>
  <si>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</si>
  <si>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</si>
  <si>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</si>
  <si>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</si>
  <si>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</si>
  <si>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</si>
  <si>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</si>
  <si>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</si>
  <si>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</si>
  <si>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</si>
  <si>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</si>
  <si>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</si>
  <si>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</si>
  <si>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</si>
  <si>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</si>
  <si>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</si>
  <si>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</si>
  <si>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</si>
  <si>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</si>
  <si>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</si>
  <si>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</si>
  <si>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</si>
  <si>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</si>
  <si>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</si>
  <si>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</si>
  <si>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</si>
  <si>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</si>
  <si>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</si>
  <si>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</si>
  <si>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</si>
  <si>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</si>
  <si>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</si>
  <si>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</si>
  <si>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</si>
  <si>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</si>
  <si>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</si>
  <si>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</si>
  <si>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</si>
  <si>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</si>
  <si>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</si>
  <si>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</si>
  <si>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</si>
  <si>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</si>
  <si>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</si>
  <si>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</si>
  <si>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</si>
  <si>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</si>
  <si>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</si>
  <si>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</si>
  <si>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</si>
  <si>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</si>
  <si>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</si>
  <si>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</si>
  <si>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</si>
  <si>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</si>
  <si>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</si>
  <si>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</si>
  <si>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</si>
  <si>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</si>
  <si>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</si>
  <si>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</si>
  <si>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</si>
  <si>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</si>
  <si>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</si>
  <si>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</si>
  <si>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</si>
  <si>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</si>
  <si>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</si>
  <si>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</si>
  <si>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</si>
  <si>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</si>
  <si>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</si>
  <si>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</si>
  <si>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</si>
  <si>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</si>
  <si>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</si>
  <si>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</si>
  <si>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</si>
  <si>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</si>
  <si>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</si>
  <si>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</si>
  <si>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</si>
  <si>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</si>
  <si>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</si>
  <si>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</si>
  <si>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</si>
  <si>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</si>
  <si>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</si>
  <si>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</si>
  <si>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</si>
  <si>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</si>
  <si>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</si>
  <si>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</si>
  <si>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</si>
  <si>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</si>
  <si>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</si>
  <si>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</si>
  <si>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</si>
  <si>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</si>
  <si>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</si>
  <si>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</si>
  <si>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</si>
  <si>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</si>
  <si>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</si>
  <si>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</si>
  <si>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</si>
  <si>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</si>
  <si>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</si>
  <si>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</si>
  <si>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</si>
  <si>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</si>
  <si>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</si>
  <si>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</si>
  <si>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</si>
  <si>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</si>
  <si>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</si>
  <si>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</si>
  <si>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</si>
  <si>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</si>
  <si>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</si>
  <si>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</si>
  <si>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</si>
  <si>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</si>
  <si>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</si>
  <si>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</si>
  <si>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</si>
  <si>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</si>
  <si>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</si>
  <si>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</si>
  <si>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</si>
  <si>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</si>
  <si>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</si>
  <si>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</si>
  <si>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</si>
  <si>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</si>
  <si>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</si>
  <si>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</si>
  <si>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</si>
  <si>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</si>
  <si>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</si>
  <si>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</si>
  <si>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</si>
  <si>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</si>
  <si>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</si>
  <si>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</si>
  <si>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</si>
  <si>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</si>
  <si>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</si>
  <si>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</si>
  <si>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</si>
  <si>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</si>
  <si>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</si>
  <si>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</si>
  <si>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</si>
  <si>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</si>
  <si>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</si>
  <si>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</si>
  <si>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</si>
  <si>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</si>
  <si>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</si>
  <si>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</si>
  <si>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</si>
  <si>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</si>
  <si>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</si>
  <si>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</si>
  <si>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</si>
  <si>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</si>
  <si>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</si>
  <si>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</si>
  <si>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</si>
  <si>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</si>
  <si>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</si>
  <si>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</si>
  <si>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</si>
  <si>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</si>
  <si>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</si>
  <si>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</si>
  <si>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</si>
  <si>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</si>
  <si>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</si>
  <si>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</si>
  <si>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</si>
  <si>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</si>
  <si>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</si>
  <si>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</si>
  <si>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</si>
  <si>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</si>
  <si>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</si>
  <si>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</si>
  <si>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</si>
  <si>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</si>
  <si>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</si>
  <si>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</si>
  <si>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</si>
  <si>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</si>
  <si>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</si>
  <si>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</si>
  <si>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</si>
  <si>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</si>
  <si>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</si>
  <si>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</si>
  <si>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</si>
  <si>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</si>
  <si>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</si>
  <si>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</si>
  <si>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</si>
  <si>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</si>
  <si>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</si>
  <si>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</si>
  <si>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</si>
  <si>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</si>
  <si>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</si>
  <si>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</si>
  <si>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</si>
  <si>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</si>
  <si>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</si>
  <si>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</si>
  <si>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</si>
  <si>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</si>
  <si>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</si>
  <si>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</si>
  <si>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</si>
  <si>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</si>
  <si>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</si>
  <si>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</si>
  <si>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</si>
  <si>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</si>
  <si>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</si>
  <si>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</si>
  <si>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</si>
  <si>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</si>
  <si>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</si>
  <si>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</si>
  <si>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</si>
  <si>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</si>
  <si>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</si>
  <si>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</si>
  <si>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</si>
  <si>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</si>
  <si>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</si>
  <si>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</si>
  <si>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</si>
  <si>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</si>
  <si>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</si>
  <si>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</si>
  <si>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</si>
  <si>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</si>
  <si>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</si>
  <si>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</si>
  <si>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</si>
  <si>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</si>
  <si>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</si>
  <si>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</si>
  <si>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</si>
  <si>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</si>
  <si>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</si>
  <si>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</si>
  <si>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</si>
  <si>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</si>
  <si>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</si>
  <si>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</si>
  <si>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</si>
  <si>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</si>
  <si>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</si>
  <si>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</si>
  <si>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</si>
  <si>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</si>
  <si>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</si>
  <si>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</si>
  <si>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</si>
  <si>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</si>
  <si>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</si>
  <si>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</si>
  <si>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</si>
  <si>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</si>
  <si>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</si>
  <si>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</si>
  <si>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</si>
  <si>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</si>
  <si>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</si>
  <si>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</si>
  <si>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</si>
  <si>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</si>
  <si>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</si>
  <si>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</si>
  <si>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</si>
  <si>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</si>
  <si>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</si>
  <si>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</si>
  <si>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</si>
  <si>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</si>
  <si>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</si>
  <si>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</si>
  <si>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</si>
  <si>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</si>
  <si>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</si>
  <si>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</si>
  <si>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</si>
  <si>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</si>
  <si>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</si>
  <si>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</si>
  <si>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</si>
  <si>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</si>
  <si>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</si>
  <si>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</si>
  <si>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</si>
  <si>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</si>
  <si>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</si>
  <si>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</si>
  <si>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</si>
  <si>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</si>
  <si>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</si>
  <si>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</si>
  <si>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</si>
  <si>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</si>
  <si>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</si>
  <si>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</si>
  <si>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</si>
  <si>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</si>
  <si>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</si>
  <si>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</si>
  <si>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</si>
  <si>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</si>
  <si>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</si>
  <si>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</si>
  <si>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</si>
  <si>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</si>
  <si>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</si>
  <si>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</si>
  <si>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</si>
  <si>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</si>
  <si>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</si>
  <si>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</si>
  <si>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</si>
  <si>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</si>
  <si>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</si>
  <si>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</si>
  <si>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</si>
  <si>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</si>
  <si>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</si>
  <si>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</si>
  <si>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</si>
  <si>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</si>
  <si>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</si>
  <si>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</si>
  <si>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</si>
  <si>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</si>
  <si>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</si>
  <si>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</si>
  <si>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</si>
  <si>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</si>
  <si>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</si>
  <si>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</si>
  <si>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</si>
  <si>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</si>
  <si>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</si>
  <si>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</si>
  <si>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</si>
  <si>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</si>
  <si>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</si>
  <si>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</si>
  <si>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</si>
  <si>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</si>
  <si>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</si>
  <si>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</si>
  <si>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</si>
  <si>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</si>
  <si>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</si>
  <si>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</si>
  <si>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</si>
  <si>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</si>
  <si>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</si>
  <si>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</si>
  <si>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</si>
  <si>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</si>
  <si>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</si>
  <si>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</si>
  <si>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</si>
  <si>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</si>
  <si>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</si>
  <si>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</si>
  <si>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</si>
  <si>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</si>
  <si>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</si>
  <si>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</si>
  <si>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</si>
  <si>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</si>
  <si>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</si>
  <si>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</si>
  <si>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</si>
  <si>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</si>
  <si>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</si>
  <si>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</si>
  <si>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</si>
  <si>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</si>
  <si>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</si>
  <si>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</si>
  <si>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</si>
  <si>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</si>
  <si>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</si>
  <si>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</si>
  <si>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</si>
  <si>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</si>
  <si>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</si>
  <si>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</si>
  <si>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</si>
  <si>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</si>
  <si>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</si>
  <si>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</si>
  <si>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</si>
  <si>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</si>
  <si>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</si>
  <si>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</si>
  <si>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</si>
  <si>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</si>
  <si>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</si>
  <si>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</si>
  <si>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</si>
  <si>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</si>
  <si>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</si>
  <si>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</si>
  <si>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</si>
  <si>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</si>
  <si>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</si>
  <si>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</si>
  <si>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</si>
  <si>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</si>
  <si>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</si>
  <si>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</si>
  <si>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</si>
  <si>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</si>
  <si>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</si>
  <si>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</si>
  <si>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</si>
  <si>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</si>
  <si>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</si>
  <si>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</si>
  <si>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</si>
  <si>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</si>
  <si>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</si>
  <si>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</si>
  <si>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</si>
  <si>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</si>
  <si>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</si>
  <si>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</si>
  <si>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</si>
  <si>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</si>
  <si>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</si>
  <si>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</si>
  <si>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</si>
  <si>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</si>
  <si>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</si>
  <si>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</si>
  <si>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</si>
  <si>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</si>
  <si>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</si>
  <si>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</si>
  <si>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</si>
  <si>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</si>
  <si>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</si>
  <si>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</si>
  <si>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</si>
  <si>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</si>
  <si>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</si>
  <si>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</si>
  <si>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</si>
  <si>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</si>
  <si>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</si>
  <si>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</si>
  <si>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</si>
  <si>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</si>
  <si>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</si>
  <si>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</si>
  <si>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</si>
  <si>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</si>
  <si>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</si>
  <si>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</si>
  <si>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</si>
  <si>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</si>
  <si>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</si>
  <si>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</si>
  <si>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</si>
  <si>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</si>
  <si>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</si>
  <si>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</si>
  <si>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</si>
  <si>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</si>
  <si>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</si>
  <si>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</si>
  <si>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</si>
  <si>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</si>
  <si>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</si>
  <si>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</si>
  <si>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</si>
  <si>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</si>
  <si>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</si>
  <si>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</si>
  <si>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</si>
  <si>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</si>
  <si>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</si>
  <si>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</si>
  <si>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</si>
  <si>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</si>
  <si>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</si>
  <si>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</si>
  <si>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</si>
  <si>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</si>
  <si>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</si>
  <si>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</si>
  <si>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</si>
  <si>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</si>
  <si>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</si>
  <si>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</si>
  <si>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</si>
  <si>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</si>
  <si>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</si>
  <si>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</si>
  <si>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</si>
  <si>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</si>
  <si>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</si>
  <si>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</si>
  <si>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</si>
  <si>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</si>
  <si>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</si>
  <si>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</si>
  <si>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</si>
  <si>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</si>
  <si>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</si>
  <si>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</si>
  <si>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</si>
  <si>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</si>
  <si>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</si>
  <si>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</si>
  <si>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</si>
  <si>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</si>
  <si>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</si>
  <si>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</si>
  <si>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</si>
  <si>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</si>
  <si>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</si>
  <si>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</si>
  <si>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</si>
  <si>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</si>
  <si>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</si>
  <si>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</si>
  <si>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</si>
  <si>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</si>
  <si>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</si>
  <si>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</si>
  <si>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</si>
  <si>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</si>
  <si>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</si>
  <si>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</si>
  <si>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</si>
  <si>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</si>
  <si>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</si>
  <si>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</si>
  <si>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</si>
  <si>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</si>
  <si>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</si>
  <si>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</si>
  <si>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</si>
  <si>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</si>
  <si>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</si>
  <si>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</si>
  <si>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</si>
  <si>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</si>
  <si>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</si>
  <si>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</si>
  <si>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</si>
  <si>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</si>
  <si>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</si>
  <si>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</si>
  <si>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</si>
  <si>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</si>
  <si>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</si>
  <si>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</si>
  <si>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</si>
  <si>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</si>
  <si>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</si>
  <si>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</si>
  <si>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</si>
  <si>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</si>
  <si>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</si>
  <si>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</si>
  <si>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</si>
  <si>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</si>
  <si>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</si>
  <si>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</si>
  <si>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</si>
  <si>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</si>
  <si>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</si>
  <si>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</si>
  <si>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</si>
  <si>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</si>
  <si>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</si>
  <si>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</si>
  <si>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</si>
  <si>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</si>
  <si>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</si>
  <si>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</si>
  <si>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</si>
  <si>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</si>
  <si>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</si>
  <si>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</si>
  <si>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</si>
  <si>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</si>
  <si>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</si>
  <si>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</si>
  <si>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</si>
  <si>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</si>
  <si>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</si>
  <si>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</si>
  <si>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</si>
  <si>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</si>
  <si>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</si>
  <si>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</si>
  <si>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</si>
  <si>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</si>
  <si>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</si>
  <si>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</si>
  <si>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</si>
  <si>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</si>
  <si>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</si>
  <si>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</si>
  <si>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</si>
  <si>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</si>
  <si>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</si>
  <si>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</si>
  <si>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</si>
  <si>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</si>
  <si>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</si>
  <si>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</si>
  <si>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</si>
  <si>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</si>
  <si>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</si>
  <si>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</si>
  <si>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</si>
  <si>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</si>
  <si>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</si>
  <si>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</si>
  <si>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</si>
  <si>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</si>
  <si>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</si>
  <si>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</si>
  <si>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</si>
  <si>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</si>
  <si>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</si>
  <si>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</si>
  <si>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</si>
  <si>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</si>
  <si>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</si>
  <si>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</si>
  <si>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</si>
  <si>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</si>
  <si>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</si>
  <si>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</si>
  <si>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</si>
  <si>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</si>
  <si>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</si>
  <si>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</si>
  <si>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</si>
  <si>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</si>
  <si>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</si>
  <si>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</si>
  <si>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</si>
  <si>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</si>
  <si>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</si>
  <si>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</si>
  <si>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</si>
  <si>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</si>
  <si>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</si>
  <si>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</si>
  <si>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</si>
  <si>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</si>
  <si>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</si>
  <si>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</si>
  <si>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</si>
  <si>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</si>
  <si>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</si>
  <si>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</si>
  <si>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</si>
  <si>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</si>
  <si>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</si>
  <si>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</si>
  <si>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</si>
  <si>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</si>
  <si>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</si>
  <si>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</si>
  <si>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</si>
  <si>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</si>
  <si>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</si>
  <si>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</si>
  <si>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</si>
  <si>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</si>
  <si>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</si>
  <si>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</si>
  <si>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</si>
  <si>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</si>
  <si>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</si>
  <si>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</si>
  <si>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</si>
  <si>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</si>
  <si>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</si>
  <si>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</si>
  <si>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</si>
  <si>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</si>
  <si>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</si>
  <si>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</si>
  <si>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</si>
  <si>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</si>
  <si>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</si>
  <si>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</si>
  <si>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</si>
  <si>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</si>
  <si>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</si>
  <si>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</si>
  <si>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</si>
  <si>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</si>
  <si>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</si>
  <si>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</si>
  <si>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</si>
  <si>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</si>
  <si>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</si>
  <si>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</si>
  <si>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</si>
  <si>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</si>
  <si>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</si>
  <si>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</si>
  <si>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</si>
  <si>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</si>
  <si>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</si>
  <si>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</si>
  <si>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</si>
  <si>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</si>
  <si>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</si>
  <si>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</si>
  <si>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</si>
  <si>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</si>
  <si>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</si>
  <si>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</si>
  <si>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</si>
  <si>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</si>
  <si>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</si>
  <si>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</si>
  <si>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</si>
  <si>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</si>
  <si>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</si>
  <si>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</si>
  <si>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</si>
  <si>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</si>
  <si>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</si>
  <si>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</si>
  <si>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</si>
  <si>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</si>
  <si>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</si>
  <si>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</si>
  <si>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</si>
  <si>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</si>
  <si>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</si>
  <si>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</si>
  <si>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</si>
  <si>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</si>
  <si>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</si>
  <si>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</si>
  <si>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</si>
  <si>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</si>
  <si>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</si>
  <si>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</si>
  <si>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</si>
  <si>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</si>
  <si>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</si>
  <si>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</si>
  <si>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</si>
  <si>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</si>
  <si>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</si>
  <si>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</si>
  <si>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</si>
  <si>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</si>
  <si>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</si>
  <si>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</si>
  <si>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</si>
  <si>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</si>
  <si>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</si>
  <si>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</si>
  <si>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</si>
  <si>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</si>
  <si>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</si>
  <si>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</si>
  <si>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</si>
  <si>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</si>
  <si>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</si>
  <si>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</si>
  <si>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</si>
  <si>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</si>
  <si>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</si>
  <si>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</si>
  <si>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</si>
  <si>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</si>
  <si>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</si>
  <si>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</si>
  <si>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</si>
  <si>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</si>
  <si>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</si>
  <si>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</si>
  <si>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</si>
  <si>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</si>
  <si>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</si>
  <si>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</si>
  <si>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</si>
  <si>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</si>
  <si>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</si>
  <si>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</si>
  <si>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</si>
  <si>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</si>
  <si>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</si>
  <si>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</si>
  <si>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</si>
  <si>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</si>
  <si>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</si>
  <si>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</si>
  <si>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</si>
  <si>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</si>
  <si>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</si>
  <si>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</si>
  <si>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</si>
  <si>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</si>
  <si>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</si>
  <si>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</si>
  <si>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</si>
  <si>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</si>
  <si>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</si>
  <si>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</si>
  <si>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</si>
  <si>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</si>
  <si>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</si>
  <si>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</si>
  <si>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</si>
  <si>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</si>
  <si>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</si>
  <si>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</si>
  <si>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</si>
  <si>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</si>
  <si>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</si>
  <si>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</si>
  <si>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</si>
  <si>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</si>
  <si>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</si>
  <si>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</si>
  <si>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</si>
  <si>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</si>
  <si>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</si>
  <si>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</si>
  <si>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</si>
  <si>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</si>
  <si>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</si>
  <si>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</si>
  <si>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</si>
  <si>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</si>
  <si>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</si>
  <si>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</si>
  <si>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</si>
  <si>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</si>
  <si>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</si>
  <si>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</si>
  <si>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</si>
  <si>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</si>
  <si>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</si>
  <si>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</si>
  <si>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</si>
  <si>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</si>
  <si>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</si>
  <si>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</si>
  <si>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</si>
  <si>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</si>
  <si>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</si>
  <si>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</si>
  <si>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</si>
  <si>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</si>
  <si>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</si>
  <si>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</si>
  <si>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</si>
  <si>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</si>
  <si>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</si>
  <si>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</si>
  <si>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</si>
  <si>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</si>
  <si>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</si>
  <si>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</si>
  <si>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</si>
  <si>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</si>
  <si>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</si>
  <si>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</si>
  <si>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</si>
  <si>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</si>
  <si>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</si>
  <si>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</si>
  <si>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</si>
  <si>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</si>
  <si>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</si>
  <si>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</si>
  <si>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</si>
  <si>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</si>
  <si>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</si>
  <si>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</si>
  <si>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</si>
  <si>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</si>
  <si>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</si>
  <si>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</si>
  <si>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</si>
  <si>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</si>
  <si>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</si>
  <si>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</si>
  <si>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</si>
  <si>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</si>
  <si>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</si>
  <si>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</si>
  <si>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</si>
  <si>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</si>
  <si>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</si>
  <si>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</si>
  <si>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</si>
  <si>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</si>
  <si>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</si>
  <si>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</si>
  <si>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</si>
  <si>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</si>
  <si>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</si>
  <si>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</si>
  <si>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</si>
  <si>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</si>
  <si>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</si>
  <si>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</si>
  <si>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</si>
  <si>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</si>
  <si>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</si>
  <si>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</si>
  <si>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</si>
  <si>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</si>
  <si>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</si>
  <si>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</si>
  <si>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</si>
  <si>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</si>
  <si>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</si>
  <si>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</si>
  <si>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</si>
  <si>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</si>
  <si>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</si>
  <si>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</si>
  <si>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</si>
  <si>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</si>
  <si>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</si>
  <si>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</si>
  <si>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</si>
  <si>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</si>
  <si>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</si>
  <si>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</si>
  <si>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</si>
  <si>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</si>
  <si>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</si>
  <si>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</si>
  <si>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</si>
  <si>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</si>
  <si>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</si>
  <si>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</si>
  <si>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</si>
  <si>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</si>
  <si>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</si>
  <si>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</si>
  <si>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</si>
  <si>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</si>
  <si>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</si>
  <si>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</si>
  <si>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</si>
  <si>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</si>
  <si>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</si>
  <si>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</si>
  <si>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</si>
  <si>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</si>
  <si>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</si>
  <si>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</si>
  <si>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</si>
  <si>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</si>
  <si>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</si>
  <si>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</si>
  <si>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</si>
  <si>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</si>
  <si>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</si>
  <si>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</si>
  <si>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</si>
  <si>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</si>
  <si>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</si>
  <si>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</si>
  <si>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</si>
  <si>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</si>
  <si>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</si>
  <si>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</si>
  <si>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</si>
  <si>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</si>
  <si>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</si>
  <si>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</si>
  <si>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</si>
  <si>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</si>
  <si>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</si>
  <si>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</si>
  <si>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</si>
  <si>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</si>
  <si>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</si>
  <si>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</si>
  <si>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</si>
  <si>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</si>
  <si>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</si>
  <si>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</si>
  <si>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</si>
  <si>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</si>
  <si>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</si>
  <si>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</si>
  <si>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</si>
  <si>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</si>
  <si>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</si>
  <si>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</si>
  <si>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</si>
  <si>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</si>
  <si>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</si>
  <si>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</si>
  <si>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</si>
  <si>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</si>
  <si>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</si>
  <si>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</si>
  <si>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</si>
  <si>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</si>
  <si>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</si>
  <si>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</si>
  <si>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</si>
  <si>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</si>
  <si>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</si>
  <si>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</si>
  <si>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</si>
  <si>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</si>
  <si>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</si>
  <si>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</si>
  <si>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</si>
  <si>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</si>
  <si>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</si>
  <si>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</si>
  <si>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</si>
  <si>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</si>
  <si>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</si>
  <si>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</si>
  <si>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</si>
  <si>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</si>
  <si>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</si>
  <si>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</si>
  <si>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</si>
  <si>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</si>
  <si>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</si>
  <si>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</si>
  <si>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</si>
  <si>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</si>
  <si>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</si>
  <si>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</si>
  <si>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</si>
  <si>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</si>
  <si>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</si>
  <si>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</si>
  <si>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</si>
  <si>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</si>
  <si>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</si>
  <si>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</si>
  <si>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</si>
  <si>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</si>
  <si>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</si>
  <si>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</si>
  <si>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</si>
  <si>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</si>
  <si>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</si>
  <si>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</si>
  <si>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</si>
  <si>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</si>
  <si>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</si>
  <si>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</si>
  <si>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</si>
  <si>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</si>
  <si>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</si>
  <si>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</si>
  <si>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</si>
  <si>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</si>
  <si>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</si>
  <si>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</si>
  <si>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</si>
  <si>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</si>
  <si>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</si>
  <si>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</si>
  <si>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</si>
  <si>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</si>
  <si>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</si>
  <si>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</si>
  <si>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</si>
  <si>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</si>
  <si>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</si>
  <si>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</si>
  <si>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</si>
  <si>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</si>
  <si>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</si>
  <si>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</si>
  <si>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</si>
  <si>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</si>
  <si>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</si>
  <si>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</si>
  <si>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</si>
  <si>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</si>
  <si>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</si>
  <si>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</si>
  <si>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</si>
  <si>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</si>
  <si>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</si>
  <si>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</si>
  <si>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</si>
  <si>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</si>
  <si>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</si>
  <si>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</si>
  <si>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</si>
  <si>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</si>
  <si>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</si>
  <si>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</si>
  <si>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</si>
  <si>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</si>
  <si>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</si>
  <si>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</si>
  <si>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</si>
  <si>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</si>
  <si>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</si>
  <si>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</si>
  <si>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</si>
  <si>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</si>
  <si>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</si>
  <si>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</si>
  <si>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</si>
  <si>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</si>
  <si>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</si>
  <si>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</si>
  <si>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</si>
  <si>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</si>
  <si>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</si>
  <si>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</si>
  <si>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</si>
  <si>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</si>
  <si>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</si>
  <si>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</si>
  <si>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</si>
  <si>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</si>
  <si>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</si>
  <si>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</si>
  <si>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</si>
  <si>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</si>
  <si>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</si>
  <si>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</si>
  <si>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</si>
  <si>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</si>
  <si>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</si>
  <si>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</si>
  <si>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</si>
  <si>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</si>
  <si>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</si>
  <si>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</si>
  <si>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</si>
  <si>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</si>
  <si>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</si>
  <si>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</si>
  <si>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</si>
  <si>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</si>
  <si>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</si>
  <si>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</si>
  <si>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</si>
  <si>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</si>
  <si>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</si>
  <si>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</si>
  <si>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</si>
  <si>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</si>
  <si>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</si>
  <si>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</si>
  <si>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</si>
  <si>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</si>
  <si>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</si>
  <si>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</si>
  <si>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</si>
  <si>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</si>
  <si>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</si>
  <si>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</si>
  <si>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</si>
  <si>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</si>
  <si>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</si>
  <si>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</si>
  <si>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</si>
  <si>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</si>
  <si>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</si>
  <si>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</si>
  <si>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</si>
  <si>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</si>
  <si>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</si>
  <si>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</si>
  <si>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</si>
  <si>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</si>
  <si>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</si>
  <si>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</si>
  <si>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</si>
  <si>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</si>
  <si>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</si>
  <si>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</si>
  <si>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</si>
  <si>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</si>
  <si>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</si>
  <si>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</si>
  <si>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</si>
  <si>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</si>
  <si>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</si>
  <si>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</si>
  <si>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</si>
  <si>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</si>
  <si>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</si>
  <si>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</si>
  <si>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</si>
  <si>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</si>
  <si>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</si>
  <si>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</si>
  <si>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</si>
  <si>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</si>
  <si>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</si>
  <si>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</si>
  <si>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</si>
  <si>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</si>
  <si>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</si>
  <si>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</si>
  <si>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</si>
  <si>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</si>
  <si>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</si>
  <si>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</si>
  <si>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</si>
  <si>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</si>
  <si>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</si>
  <si>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</si>
  <si>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</si>
  <si>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</si>
  <si>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</si>
  <si>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</si>
  <si>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</si>
  <si>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</si>
  <si>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</si>
  <si>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</si>
  <si>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</si>
  <si>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</si>
  <si>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</si>
  <si>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</si>
  <si>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</si>
  <si>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</si>
  <si>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</si>
  <si>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</si>
  <si>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</si>
  <si>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</si>
  <si>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</si>
  <si>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</si>
  <si>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</si>
  <si>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</si>
  <si>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</si>
  <si>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</si>
  <si>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</si>
  <si>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</si>
  <si>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</si>
  <si>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</si>
  <si>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</si>
  <si>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</si>
  <si>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</si>
  <si>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</si>
  <si>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</si>
  <si>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</si>
  <si>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</si>
  <si>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</si>
  <si>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</si>
  <si>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</si>
  <si>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</si>
  <si>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</si>
  <si>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</si>
  <si>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</si>
  <si>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</si>
  <si>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</si>
  <si>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</si>
  <si>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</si>
  <si>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</si>
  <si>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</si>
  <si>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</si>
  <si>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</si>
  <si>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</si>
  <si>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</si>
  <si>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</si>
  <si>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</si>
  <si>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</si>
  <si>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</si>
  <si>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</si>
  <si>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</si>
  <si>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</si>
  <si>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</si>
  <si>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</si>
  <si>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</si>
  <si>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</si>
  <si>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</si>
  <si>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</si>
  <si>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</si>
  <si>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</si>
  <si>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</si>
  <si>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</si>
  <si>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</si>
  <si>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</si>
  <si>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</si>
  <si>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</si>
  <si>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</si>
  <si>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</si>
  <si>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</si>
  <si>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</si>
  <si>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</si>
  <si>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</si>
  <si>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</si>
  <si>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</si>
  <si>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</si>
  <si>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</si>
  <si>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</si>
  <si>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</si>
  <si>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</si>
  <si>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</si>
  <si>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</si>
  <si>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</si>
  <si>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</si>
  <si>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</si>
  <si>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</si>
  <si>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</si>
  <si>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</si>
  <si>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</si>
  <si>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</si>
  <si>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</si>
  <si>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</si>
  <si>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</si>
  <si>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</si>
  <si>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</si>
  <si>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</si>
  <si>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</si>
  <si>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</si>
  <si>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</si>
  <si>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</si>
  <si>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</si>
  <si>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</si>
  <si>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</si>
  <si>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</si>
  <si>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</si>
  <si>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</si>
  <si>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</si>
  <si>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</si>
  <si>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</si>
  <si>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</si>
  <si>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</si>
  <si>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</si>
  <si>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</si>
  <si>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</si>
  <si>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</si>
  <si>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</si>
  <si>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</si>
  <si>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</si>
  <si>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</si>
  <si>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</si>
  <si>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</si>
  <si>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</si>
  <si>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</si>
  <si>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</si>
  <si>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</si>
  <si>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</si>
  <si>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</si>
  <si>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</si>
  <si>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</si>
  <si>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</si>
  <si>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</si>
  <si>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</si>
  <si>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</si>
  <si>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</si>
  <si>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</si>
  <si>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</si>
  <si>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</si>
  <si>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</si>
  <si>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</si>
  <si>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</si>
  <si>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</si>
  <si>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</si>
  <si>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</si>
  <si>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</si>
  <si>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</si>
  <si>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</si>
  <si>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</si>
  <si>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</si>
  <si>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</si>
  <si>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</si>
  <si>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</si>
  <si>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</si>
  <si>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</si>
  <si>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</si>
  <si>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</si>
  <si>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</si>
  <si>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</si>
  <si>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</si>
  <si>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</si>
  <si>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</si>
  <si>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</si>
  <si>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</si>
  <si>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</si>
  <si>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</si>
  <si>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</si>
  <si>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</si>
  <si>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</si>
  <si>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</si>
  <si>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</si>
  <si>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</si>
  <si>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</si>
  <si>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</si>
  <si>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</si>
  <si>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</si>
  <si>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</si>
  <si>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</si>
  <si>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</si>
  <si>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</si>
  <si>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</si>
  <si>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</si>
  <si>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</si>
  <si>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</si>
  <si>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</si>
  <si>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</si>
  <si>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</si>
  <si>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</si>
  <si>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</si>
  <si>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</si>
  <si>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</si>
  <si>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</si>
  <si>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</si>
  <si>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</si>
  <si>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</si>
  <si>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</si>
  <si>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</si>
  <si>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</si>
  <si>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</si>
  <si>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</si>
  <si>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</si>
  <si>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</si>
  <si>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</si>
  <si>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</si>
  <si>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</si>
  <si>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</si>
  <si>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</si>
  <si>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</si>
  <si>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</si>
  <si>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</si>
  <si>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</si>
  <si>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</si>
  <si>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</si>
  <si>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</si>
  <si>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</si>
  <si>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</si>
  <si>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</si>
  <si>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</si>
  <si>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</si>
  <si>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</si>
  <si>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</si>
  <si>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</si>
  <si>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</si>
  <si>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</si>
  <si>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</si>
  <si>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</si>
  <si>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</si>
  <si>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</si>
  <si>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</si>
  <si>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</si>
  <si>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</si>
  <si>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</si>
  <si>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</si>
  <si>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</si>
  <si>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</si>
  <si>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</si>
  <si>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</si>
  <si>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</si>
  <si>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</si>
  <si>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</si>
  <si>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</si>
  <si>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</si>
  <si>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</si>
  <si>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</si>
  <si>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</si>
  <si>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</si>
  <si>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</si>
  <si>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</si>
  <si>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</si>
  <si>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</si>
  <si>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</si>
  <si>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</si>
  <si>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</si>
  <si>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</si>
  <si>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</si>
  <si>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</si>
  <si>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</si>
  <si>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</si>
  <si>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</si>
  <si>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</si>
  <si>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</si>
  <si>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</si>
  <si>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</si>
  <si>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</si>
  <si>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</si>
  <si>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</si>
  <si>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</si>
  <si>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</si>
  <si>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</si>
  <si>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</si>
  <si>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</si>
  <si>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</si>
  <si>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</si>
  <si>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</si>
  <si>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</si>
  <si>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</si>
  <si>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</si>
  <si>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</si>
  <si>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</si>
  <si>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</si>
  <si>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</si>
  <si>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</si>
  <si>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</si>
  <si>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</si>
  <si>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</si>
  <si>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</si>
  <si>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</si>
  <si>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</si>
  <si>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</si>
  <si>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</si>
  <si>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</si>
  <si>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</si>
  <si>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</si>
  <si>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</si>
  <si>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</si>
  <si>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</si>
  <si>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</si>
  <si>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</si>
  <si>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</si>
  <si>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</si>
  <si>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</si>
  <si>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</si>
  <si>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</si>
  <si>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</si>
  <si>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</si>
  <si>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</si>
  <si>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</si>
  <si>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</si>
  <si>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</si>
  <si>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</si>
  <si>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</si>
  <si>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</si>
  <si>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</si>
  <si>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</si>
  <si>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</si>
  <si>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</si>
  <si>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</si>
  <si>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</si>
  <si>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</si>
  <si>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</si>
  <si>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</si>
  <si>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</si>
  <si>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</si>
  <si>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</si>
  <si>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</si>
  <si>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</si>
  <si>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</si>
  <si>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</si>
  <si>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</si>
  <si>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</si>
  <si>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</si>
  <si>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</si>
  <si>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</si>
  <si>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</si>
  <si>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</si>
  <si>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</si>
  <si>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</si>
  <si>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</si>
  <si>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</si>
  <si>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</si>
  <si>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</si>
  <si>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</si>
  <si>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</si>
  <si>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</si>
  <si>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</si>
  <si>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</si>
  <si>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</si>
  <si>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</si>
  <si>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</si>
  <si>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</si>
  <si>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</si>
  <si>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</si>
  <si>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</si>
  <si>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</si>
  <si>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</si>
  <si>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</si>
  <si>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</si>
  <si>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</si>
  <si>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</si>
  <si>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</si>
  <si>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</si>
  <si>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</si>
  <si>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</si>
  <si>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</si>
  <si>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</si>
  <si>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</si>
  <si>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</si>
  <si>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</si>
  <si>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</si>
  <si>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</si>
  <si>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</si>
  <si>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</si>
  <si>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</si>
  <si>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</si>
  <si>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</si>
  <si>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</si>
  <si>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</si>
  <si>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</si>
  <si>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</si>
  <si>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</si>
  <si>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</si>
  <si>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</si>
  <si>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</si>
  <si>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</si>
  <si>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</si>
  <si>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</si>
  <si>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</si>
  <si>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</si>
  <si>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</si>
  <si>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</si>
  <si>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</si>
  <si>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</si>
  <si>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</si>
  <si>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</si>
  <si>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</si>
  <si>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</si>
  <si>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</si>
  <si>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</si>
  <si>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</si>
  <si>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</si>
  <si>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</si>
  <si>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</si>
  <si>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</si>
  <si>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</si>
  <si>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</si>
  <si>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</si>
  <si>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</si>
  <si>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</si>
  <si>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</si>
  <si>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</si>
  <si>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</si>
  <si>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</si>
  <si>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</si>
  <si>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</si>
  <si>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</si>
  <si>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</si>
  <si>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</si>
  <si>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</si>
  <si>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</si>
  <si>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</si>
  <si>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</si>
  <si>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</si>
  <si>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</si>
  <si>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</si>
  <si>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</si>
  <si>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</si>
  <si>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</si>
  <si>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</si>
  <si>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</si>
  <si>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</si>
  <si>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</si>
  <si>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</si>
  <si>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</si>
  <si>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</si>
  <si>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</si>
  <si>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</si>
  <si>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</si>
  <si>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</si>
  <si>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</si>
  <si>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</si>
  <si>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</si>
  <si>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</si>
  <si>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</si>
  <si>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</si>
  <si>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</si>
  <si>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</si>
  <si>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</si>
  <si>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</si>
  <si>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</si>
  <si>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</si>
  <si>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</si>
  <si>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</si>
  <si>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</si>
  <si>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</si>
  <si>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</si>
  <si>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</si>
  <si>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</si>
  <si>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</si>
  <si>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</si>
  <si>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</si>
  <si>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</si>
  <si>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</si>
  <si>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</si>
  <si>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</si>
  <si>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</si>
  <si>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</si>
  <si>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</si>
  <si>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</si>
  <si>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</si>
  <si>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</si>
  <si>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</si>
  <si>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</si>
  <si>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</si>
  <si>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</si>
  <si>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</si>
  <si>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</si>
  <si>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</si>
  <si>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</si>
  <si>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</si>
  <si>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</si>
  <si>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</si>
  <si>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</si>
  <si>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</si>
  <si>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</si>
  <si>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</si>
  <si>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</si>
  <si>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</si>
  <si>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</si>
  <si>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</si>
  <si>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</si>
  <si>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</si>
  <si>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</si>
  <si>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</si>
  <si>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</si>
  <si>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</si>
  <si>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</si>
  <si>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</si>
  <si>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</si>
  <si>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</si>
  <si>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</si>
  <si>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</si>
  <si>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</si>
  <si>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</si>
  <si>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</si>
  <si>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</si>
  <si>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</si>
  <si>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</si>
  <si>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</si>
  <si>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</si>
  <si>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</si>
  <si>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</si>
  <si>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</si>
  <si>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</si>
  <si>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</si>
  <si>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</si>
  <si>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</si>
  <si>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</si>
  <si>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</si>
  <si>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</si>
  <si>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</si>
  <si>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</si>
  <si>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</si>
  <si>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</si>
  <si>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</si>
  <si>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</si>
  <si>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</si>
  <si>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</si>
  <si>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</si>
  <si>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</si>
  <si>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</si>
  <si>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</si>
  <si>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</si>
  <si>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</si>
  <si>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</si>
  <si>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</si>
  <si>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</si>
  <si>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</si>
  <si>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</si>
  <si>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</si>
  <si>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</si>
  <si>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</si>
  <si>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</si>
  <si>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</si>
  <si>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</si>
  <si>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</si>
  <si>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</si>
  <si>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</si>
  <si>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</si>
  <si>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</si>
  <si>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</si>
  <si>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</si>
  <si>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</si>
  <si>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</si>
  <si>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</si>
  <si>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</si>
  <si>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</si>
  <si>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</si>
  <si>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</si>
  <si>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</si>
  <si>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</si>
  <si>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</si>
  <si>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</si>
  <si>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</si>
  <si>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</si>
  <si>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</si>
  <si>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</si>
  <si>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</si>
  <si>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</si>
  <si>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</si>
  <si>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</si>
  <si>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</si>
  <si>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</si>
  <si>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</si>
  <si>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</si>
  <si>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</si>
  <si>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</si>
  <si>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</si>
  <si>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</si>
  <si>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</si>
  <si>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</si>
  <si>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</si>
  <si>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</si>
  <si>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</si>
  <si>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</si>
  <si>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</si>
  <si>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</si>
  <si>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</si>
  <si>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</si>
  <si>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</si>
  <si>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</si>
  <si>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</si>
  <si>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</si>
  <si>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</si>
  <si>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</si>
  <si>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</si>
  <si>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</si>
  <si>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</si>
  <si>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</si>
  <si>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</si>
  <si>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</si>
  <si>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</si>
  <si>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</si>
  <si>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</si>
  <si>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</si>
  <si>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</si>
  <si>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</si>
  <si>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</si>
  <si>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</si>
  <si>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t>
  </si>
  <si>
    <t>303</t>
  </si>
  <si>
    <t>369</t>
  </si>
  <si>
    <t>270</t>
  </si>
  <si>
    <t>634</t>
  </si>
  <si>
    <t>870</t>
  </si>
  <si>
    <t>390</t>
  </si>
  <si>
    <t>551</t>
  </si>
  <si>
    <t>132</t>
  </si>
  <si>
    <t>370</t>
  </si>
  <si>
    <t>371</t>
  </si>
  <si>
    <t>187</t>
  </si>
  <si>
    <t xml:space="preserve">PRESTAR EL SERVICIO DE ATENCION, EDUCACION INICIAL Y CUIDADO A NIÑOS Y NILAS MENORES DE 5 AÑOS O HASTA SU INGRESO AL GRADO TRANSICION, CON EL FIN DE PROMOVER EL DESARROLLO INTEGRAL DE LA PRIMERA INFANCIA CON CALIDAD , DE CONFORMIDAD CON LOS LINEAMIENTOS, MANUALES OPERATIVOS, LAS DIRECTRICES, PARAMETROS Y ESTANDARES ESTABLECIDOS POR EL ICBF EN EL MARCO DE LA ESTRATEGIA DE ATENCION INTEGRAL DE CERO A SIEMPRE. </t>
  </si>
  <si>
    <t>197</t>
  </si>
  <si>
    <t xml:space="preserve">HENRY ALVAREZ QUINTERO </t>
  </si>
  <si>
    <t>3008485736</t>
  </si>
  <si>
    <t>FUNDIJEBE@HOTMAIL.COM</t>
  </si>
  <si>
    <t>CARRERA 27 15A 48</t>
  </si>
  <si>
    <t xml:space="preserve">CARERA 27 15A 48 MALAMBO - ATLANTICO </t>
  </si>
  <si>
    <t xml:space="preserve">PRESTAR LOS SERVICIOS DE EDUCACION INICIAL EN EL MARCO DE LA ATENCION INTEGRAL EN CENTROS DE DESARROLLO INFALTIL -CDI-, DE COFORMIDAD CON EL MANUAL OPERATIVO DE LA MODALIDAD INSTITUCIONAL , EL LINEAMIENTO TECNICO PARA LA ATENCION A LA PRIMERA INFANCIA Y LAS DIRECTRICES ESTABLECIDAS POR EL ICBF , EN ARMONIA CON LA POLITICA DE ESTADO PARA EL DESARROLLO INTEGRAL DE LA PRIMERA INFANCIA DE CERO A SIEMPRE. </t>
  </si>
  <si>
    <t>2021-8-08001472020</t>
  </si>
  <si>
    <t>251</t>
  </si>
  <si>
    <t>367</t>
  </si>
  <si>
    <t>188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</si>
</sst>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2696</v>
      </c>
      <c r="D15" s="35"/>
      <c r="E15" s="35"/>
      <c r="F15" s="5"/>
      <c r="G15" s="32" t="s">
        <v>1168</v>
      </c>
      <c r="H15" s="103" t="s">
        <v>163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900655545</v>
      </c>
      <c r="C20" s="5"/>
      <c r="D20" s="73"/>
      <c r="E20" s="5"/>
      <c r="F20" s="5"/>
      <c r="G20" s="5"/>
      <c r="H20" s="243"/>
      <c r="I20" s="149" t="s">
        <v>163</v>
      </c>
      <c r="J20" s="150" t="s">
        <v>165</v>
      </c>
      <c r="K20" s="151">
        <v>2183386960</v>
      </c>
      <c r="L20" s="152">
        <v>44228</v>
      </c>
      <c r="M20" s="152">
        <v>44561</v>
      </c>
      <c r="N20" s="135">
        <f>+(M20-L20)/30</f>
        <v>11.1</v>
      </c>
      <c r="O20" s="138"/>
      <c r="U20" s="134"/>
      <c r="V20" s="105">
        <f ca="1">NOW()</f>
        <v>44194.72595104167</v>
      </c>
      <c r="W20" s="105">
        <f ca="1">NOW()</f>
        <v>44194.72595104167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INTEGRAL DE LA NIÑEZ JESUS DE LA BUENA ESPERANZA FUNDIJEBE</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41551</v>
      </c>
      <c r="F48" s="145">
        <v>42004</v>
      </c>
      <c r="G48" s="160">
        <f>IF(AND(E48&lt;&gt;"",F48&lt;&gt;""),((F48-E48)/30),"")</f>
        <v>15.1</v>
      </c>
      <c r="H48" s="114" t="s">
        <v>2688</v>
      </c>
      <c r="I48" s="113" t="s">
        <v>163</v>
      </c>
      <c r="J48" s="113" t="s">
        <v>172</v>
      </c>
      <c r="K48" s="116">
        <v>660421000</v>
      </c>
      <c r="L48" s="115" t="s">
        <v>1148</v>
      </c>
      <c r="M48" s="117">
        <v>1</v>
      </c>
      <c r="N48" s="115" t="s">
        <v>27</v>
      </c>
      <c r="O48" s="115" t="s">
        <v>1148</v>
      </c>
      <c r="P48" s="78"/>
    </row>
    <row r="49" spans="1:16" s="6" customFormat="1" ht="24.75" customHeight="1" x14ac:dyDescent="0.25">
      <c r="A49" s="143">
        <v>2</v>
      </c>
      <c r="B49" s="111" t="s">
        <v>2676</v>
      </c>
      <c r="C49" s="112" t="s">
        <v>31</v>
      </c>
      <c r="D49" s="110" t="s">
        <v>2678</v>
      </c>
      <c r="E49" s="145">
        <v>42003</v>
      </c>
      <c r="F49" s="145">
        <v>42369</v>
      </c>
      <c r="G49" s="160">
        <f t="shared" ref="G49:G50" si="2">IF(AND(E49&lt;&gt;"",F49&lt;&gt;""),((F49-E49)/30),"")</f>
        <v>12.2</v>
      </c>
      <c r="H49" s="114" t="s">
        <v>2688</v>
      </c>
      <c r="I49" s="113" t="s">
        <v>163</v>
      </c>
      <c r="J49" s="113" t="s">
        <v>172</v>
      </c>
      <c r="K49" s="116">
        <v>544147600</v>
      </c>
      <c r="L49" s="115" t="s">
        <v>26</v>
      </c>
      <c r="M49" s="117">
        <v>0.5</v>
      </c>
      <c r="N49" s="115" t="s">
        <v>27</v>
      </c>
      <c r="O49" s="115" t="s">
        <v>1148</v>
      </c>
      <c r="P49" s="78"/>
    </row>
    <row r="50" spans="1:16" s="6" customFormat="1" ht="24.75" customHeight="1" x14ac:dyDescent="0.25">
      <c r="A50" s="143">
        <v>3</v>
      </c>
      <c r="B50" s="111" t="s">
        <v>2676</v>
      </c>
      <c r="C50" s="112" t="s">
        <v>31</v>
      </c>
      <c r="D50" s="110" t="s">
        <v>2679</v>
      </c>
      <c r="E50" s="145">
        <v>42401</v>
      </c>
      <c r="F50" s="145">
        <v>42674</v>
      </c>
      <c r="G50" s="160">
        <f t="shared" si="2"/>
        <v>9.1</v>
      </c>
      <c r="H50" s="119" t="s">
        <v>2688</v>
      </c>
      <c r="I50" s="113" t="s">
        <v>163</v>
      </c>
      <c r="J50" s="113" t="s">
        <v>172</v>
      </c>
      <c r="K50" s="116">
        <v>463291340</v>
      </c>
      <c r="L50" s="115" t="s">
        <v>1148</v>
      </c>
      <c r="M50" s="117">
        <v>1</v>
      </c>
      <c r="N50" s="115" t="s">
        <v>27</v>
      </c>
      <c r="O50" s="115" t="s">
        <v>1148</v>
      </c>
      <c r="P50" s="78"/>
    </row>
    <row r="51" spans="1:16" s="6" customFormat="1" ht="24.75" customHeight="1" outlineLevel="1" x14ac:dyDescent="0.25">
      <c r="A51" s="143">
        <v>4</v>
      </c>
      <c r="B51" s="111" t="s">
        <v>2676</v>
      </c>
      <c r="C51" s="112" t="s">
        <v>31</v>
      </c>
      <c r="D51" s="110" t="s">
        <v>2680</v>
      </c>
      <c r="E51" s="145">
        <v>42675</v>
      </c>
      <c r="F51" s="145">
        <v>42719</v>
      </c>
      <c r="G51" s="160">
        <f t="shared" ref="G51:G107" si="3">IF(AND(E51&lt;&gt;"",F51&lt;&gt;""),((F51-E51)/30),"")</f>
        <v>1.4666666666666666</v>
      </c>
      <c r="H51" s="114" t="s">
        <v>2688</v>
      </c>
      <c r="I51" s="113" t="s">
        <v>163</v>
      </c>
      <c r="J51" s="113" t="s">
        <v>172</v>
      </c>
      <c r="K51" s="116">
        <v>75601890</v>
      </c>
      <c r="L51" s="115" t="s">
        <v>1148</v>
      </c>
      <c r="M51" s="117">
        <v>1</v>
      </c>
      <c r="N51" s="115" t="s">
        <v>27</v>
      </c>
      <c r="O51" s="115" t="s">
        <v>1148</v>
      </c>
      <c r="P51" s="78"/>
    </row>
    <row r="52" spans="1:16" s="7" customFormat="1" ht="24.75" customHeight="1" outlineLevel="1" x14ac:dyDescent="0.25">
      <c r="A52" s="144">
        <v>5</v>
      </c>
      <c r="B52" s="111" t="s">
        <v>2676</v>
      </c>
      <c r="C52" s="112" t="s">
        <v>31</v>
      </c>
      <c r="D52" s="110" t="s">
        <v>2681</v>
      </c>
      <c r="E52" s="145">
        <v>42720</v>
      </c>
      <c r="F52" s="145">
        <v>43084</v>
      </c>
      <c r="G52" s="160">
        <f t="shared" si="3"/>
        <v>12.133333333333333</v>
      </c>
      <c r="H52" s="119" t="s">
        <v>2688</v>
      </c>
      <c r="I52" s="113" t="s">
        <v>163</v>
      </c>
      <c r="J52" s="113" t="s">
        <v>172</v>
      </c>
      <c r="K52" s="116">
        <v>724982948</v>
      </c>
      <c r="L52" s="115" t="s">
        <v>1148</v>
      </c>
      <c r="M52" s="117">
        <v>1</v>
      </c>
      <c r="N52" s="115" t="s">
        <v>27</v>
      </c>
      <c r="O52" s="115" t="s">
        <v>1148</v>
      </c>
      <c r="P52" s="79"/>
    </row>
    <row r="53" spans="1:16" s="7" customFormat="1" ht="24.75" customHeight="1" outlineLevel="1" x14ac:dyDescent="0.25">
      <c r="A53" s="144">
        <v>6</v>
      </c>
      <c r="B53" s="111" t="s">
        <v>2676</v>
      </c>
      <c r="C53" s="112" t="s">
        <v>31</v>
      </c>
      <c r="D53" s="110" t="s">
        <v>2682</v>
      </c>
      <c r="E53" s="145">
        <v>43000</v>
      </c>
      <c r="F53" s="145">
        <v>43084</v>
      </c>
      <c r="G53" s="160">
        <f t="shared" si="3"/>
        <v>2.8</v>
      </c>
      <c r="H53" s="119" t="s">
        <v>2688</v>
      </c>
      <c r="I53" s="113" t="s">
        <v>163</v>
      </c>
      <c r="J53" s="113" t="s">
        <v>172</v>
      </c>
      <c r="K53" s="116">
        <v>641851250</v>
      </c>
      <c r="L53" s="115" t="s">
        <v>1148</v>
      </c>
      <c r="M53" s="117">
        <v>1</v>
      </c>
      <c r="N53" s="115" t="s">
        <v>27</v>
      </c>
      <c r="O53" s="115" t="s">
        <v>1148</v>
      </c>
      <c r="P53" s="79"/>
    </row>
    <row r="54" spans="1:16" s="7" customFormat="1" ht="24.75" customHeight="1" outlineLevel="1" x14ac:dyDescent="0.25">
      <c r="A54" s="144">
        <v>7</v>
      </c>
      <c r="B54" s="111" t="s">
        <v>2676</v>
      </c>
      <c r="C54" s="112" t="s">
        <v>31</v>
      </c>
      <c r="D54" s="110" t="s">
        <v>2683</v>
      </c>
      <c r="E54" s="145">
        <v>43085</v>
      </c>
      <c r="F54" s="145">
        <v>43404</v>
      </c>
      <c r="G54" s="160">
        <f t="shared" si="3"/>
        <v>10.633333333333333</v>
      </c>
      <c r="H54" s="114" t="s">
        <v>2688</v>
      </c>
      <c r="I54" s="113" t="s">
        <v>163</v>
      </c>
      <c r="J54" s="113" t="s">
        <v>172</v>
      </c>
      <c r="K54" s="118">
        <v>2132044533</v>
      </c>
      <c r="L54" s="115" t="s">
        <v>1148</v>
      </c>
      <c r="M54" s="117">
        <v>1</v>
      </c>
      <c r="N54" s="115" t="s">
        <v>27</v>
      </c>
      <c r="O54" s="115" t="s">
        <v>1148</v>
      </c>
      <c r="P54" s="79"/>
    </row>
    <row r="55" spans="1:16" s="7" customFormat="1" ht="24.75" customHeight="1" outlineLevel="1" x14ac:dyDescent="0.25">
      <c r="A55" s="144">
        <v>8</v>
      </c>
      <c r="B55" s="111" t="s">
        <v>2676</v>
      </c>
      <c r="C55" s="112" t="s">
        <v>31</v>
      </c>
      <c r="D55" s="110" t="s">
        <v>2684</v>
      </c>
      <c r="E55" s="145">
        <v>43117</v>
      </c>
      <c r="F55" s="145">
        <v>43394</v>
      </c>
      <c r="G55" s="160">
        <f t="shared" si="3"/>
        <v>9.2333333333333325</v>
      </c>
      <c r="H55" s="114" t="s">
        <v>2688</v>
      </c>
      <c r="I55" s="113" t="s">
        <v>163</v>
      </c>
      <c r="J55" s="113" t="s">
        <v>172</v>
      </c>
      <c r="K55" s="118">
        <v>777804256</v>
      </c>
      <c r="L55" s="115" t="s">
        <v>1148</v>
      </c>
      <c r="M55" s="117">
        <v>1</v>
      </c>
      <c r="N55" s="115" t="s">
        <v>27</v>
      </c>
      <c r="O55" s="115" t="s">
        <v>1148</v>
      </c>
      <c r="P55" s="79"/>
    </row>
    <row r="56" spans="1:16" s="7" customFormat="1" ht="24.75" customHeight="1" outlineLevel="1" x14ac:dyDescent="0.25">
      <c r="A56" s="144">
        <v>9</v>
      </c>
      <c r="B56" s="111" t="s">
        <v>2676</v>
      </c>
      <c r="C56" s="112" t="s">
        <v>31</v>
      </c>
      <c r="D56" s="110" t="s">
        <v>2685</v>
      </c>
      <c r="E56" s="145">
        <v>43402</v>
      </c>
      <c r="F56" s="145">
        <v>43434</v>
      </c>
      <c r="G56" s="160">
        <f t="shared" si="3"/>
        <v>1.0666666666666667</v>
      </c>
      <c r="H56" s="114" t="s">
        <v>2688</v>
      </c>
      <c r="I56" s="113" t="s">
        <v>163</v>
      </c>
      <c r="J56" s="113" t="s">
        <v>172</v>
      </c>
      <c r="K56" s="118">
        <v>237878534</v>
      </c>
      <c r="L56" s="115" t="s">
        <v>1148</v>
      </c>
      <c r="M56" s="117">
        <v>1</v>
      </c>
      <c r="N56" s="115" t="s">
        <v>27</v>
      </c>
      <c r="O56" s="115" t="s">
        <v>1148</v>
      </c>
      <c r="P56" s="79"/>
    </row>
    <row r="57" spans="1:16" s="7" customFormat="1" ht="24.75" customHeight="1" outlineLevel="1" x14ac:dyDescent="0.25">
      <c r="A57" s="144">
        <v>10</v>
      </c>
      <c r="B57" s="64" t="s">
        <v>2676</v>
      </c>
      <c r="C57" s="65" t="s">
        <v>31</v>
      </c>
      <c r="D57" s="63" t="s">
        <v>2686</v>
      </c>
      <c r="E57" s="145">
        <v>43402</v>
      </c>
      <c r="F57" s="145">
        <v>43434</v>
      </c>
      <c r="G57" s="160">
        <f t="shared" si="3"/>
        <v>1.0666666666666667</v>
      </c>
      <c r="H57" s="64" t="s">
        <v>2688</v>
      </c>
      <c r="I57" s="63" t="s">
        <v>163</v>
      </c>
      <c r="J57" s="63" t="s">
        <v>172</v>
      </c>
      <c r="K57" s="66">
        <v>90908994</v>
      </c>
      <c r="L57" s="65" t="s">
        <v>1148</v>
      </c>
      <c r="M57" s="67">
        <v>1</v>
      </c>
      <c r="N57" s="65" t="s">
        <v>27</v>
      </c>
      <c r="O57" s="65" t="s">
        <v>1148</v>
      </c>
      <c r="P57" s="79"/>
    </row>
    <row r="58" spans="1:16" s="7" customFormat="1" ht="24.75" customHeight="1" outlineLevel="1" x14ac:dyDescent="0.25">
      <c r="A58" s="144">
        <v>11</v>
      </c>
      <c r="B58" s="64" t="s">
        <v>2676</v>
      </c>
      <c r="C58" s="65" t="s">
        <v>31</v>
      </c>
      <c r="D58" s="63" t="s">
        <v>2687</v>
      </c>
      <c r="E58" s="145">
        <v>43484</v>
      </c>
      <c r="F58" s="145">
        <v>43822</v>
      </c>
      <c r="G58" s="160">
        <f t="shared" si="3"/>
        <v>11.266666666666667</v>
      </c>
      <c r="H58" s="64" t="s">
        <v>2688</v>
      </c>
      <c r="I58" s="63" t="s">
        <v>163</v>
      </c>
      <c r="J58" s="63" t="s">
        <v>172</v>
      </c>
      <c r="K58" s="66">
        <v>3403445135</v>
      </c>
      <c r="L58" s="65" t="s">
        <v>1148</v>
      </c>
      <c r="M58" s="67">
        <v>1</v>
      </c>
      <c r="N58" s="65" t="s">
        <v>27</v>
      </c>
      <c r="O58" s="65" t="s">
        <v>1148</v>
      </c>
      <c r="P58" s="79"/>
    </row>
    <row r="59" spans="1:16" s="7" customFormat="1" ht="24.75" customHeight="1" outlineLevel="1" x14ac:dyDescent="0.25">
      <c r="A59" s="144">
        <v>12</v>
      </c>
      <c r="B59" s="64" t="s">
        <v>2676</v>
      </c>
      <c r="C59" s="65" t="s">
        <v>31</v>
      </c>
      <c r="D59" s="63" t="s">
        <v>2697</v>
      </c>
      <c r="E59" s="145">
        <v>43313</v>
      </c>
      <c r="F59" s="145">
        <v>43404</v>
      </c>
      <c r="G59" s="160">
        <f t="shared" si="3"/>
        <v>3.0333333333333332</v>
      </c>
      <c r="H59" s="122" t="s">
        <v>2688</v>
      </c>
      <c r="I59" s="63" t="s">
        <v>163</v>
      </c>
      <c r="J59" s="63" t="s">
        <v>165</v>
      </c>
      <c r="K59" s="66">
        <v>252757665</v>
      </c>
      <c r="L59" s="65" t="s">
        <v>1148</v>
      </c>
      <c r="M59" s="67">
        <v>1</v>
      </c>
      <c r="N59" s="65" t="s">
        <v>27</v>
      </c>
      <c r="O59" s="65" t="s">
        <v>1148</v>
      </c>
      <c r="P59" s="79"/>
    </row>
    <row r="60" spans="1:16" s="7" customFormat="1" ht="24.75" customHeight="1" outlineLevel="1" x14ac:dyDescent="0.25">
      <c r="A60" s="144">
        <v>13</v>
      </c>
      <c r="B60" s="64" t="s">
        <v>2676</v>
      </c>
      <c r="C60" s="65" t="s">
        <v>31</v>
      </c>
      <c r="D60" s="63" t="s">
        <v>2698</v>
      </c>
      <c r="E60" s="145">
        <v>43402</v>
      </c>
      <c r="F60" s="145">
        <v>43439</v>
      </c>
      <c r="G60" s="160">
        <f t="shared" si="3"/>
        <v>1.2333333333333334</v>
      </c>
      <c r="H60" s="122" t="s">
        <v>2688</v>
      </c>
      <c r="I60" s="63" t="s">
        <v>163</v>
      </c>
      <c r="J60" s="63" t="s">
        <v>165</v>
      </c>
      <c r="K60" s="66">
        <v>82600544</v>
      </c>
      <c r="L60" s="65" t="s">
        <v>1148</v>
      </c>
      <c r="M60" s="67">
        <v>1</v>
      </c>
      <c r="N60" s="65" t="s">
        <v>27</v>
      </c>
      <c r="O60" s="65" t="s">
        <v>1148</v>
      </c>
      <c r="P60" s="79"/>
    </row>
    <row r="61" spans="1:16" s="7" customFormat="1" ht="24.75" customHeight="1" outlineLevel="1" x14ac:dyDescent="0.25">
      <c r="A61" s="144">
        <v>14</v>
      </c>
      <c r="B61" s="64" t="s">
        <v>2676</v>
      </c>
      <c r="C61" s="65" t="s">
        <v>31</v>
      </c>
      <c r="D61" s="63" t="s">
        <v>2699</v>
      </c>
      <c r="E61" s="145">
        <v>43484</v>
      </c>
      <c r="F61" s="145">
        <v>43822</v>
      </c>
      <c r="G61" s="160">
        <f t="shared" si="3"/>
        <v>11.266666666666667</v>
      </c>
      <c r="H61" s="122" t="s">
        <v>2688</v>
      </c>
      <c r="I61" s="63" t="s">
        <v>163</v>
      </c>
      <c r="J61" s="63" t="s">
        <v>165</v>
      </c>
      <c r="K61" s="66">
        <v>727782322</v>
      </c>
      <c r="L61" s="65" t="s">
        <v>1148</v>
      </c>
      <c r="M61" s="67">
        <v>1</v>
      </c>
      <c r="N61" s="65" t="s">
        <v>27</v>
      </c>
      <c r="O61" s="65" t="s">
        <v>1148</v>
      </c>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2689</v>
      </c>
      <c r="E114" s="145">
        <v>43883</v>
      </c>
      <c r="F114" s="145">
        <v>44196</v>
      </c>
      <c r="G114" s="160">
        <f>IF(AND(E114&lt;&gt;"",F114&lt;&gt;""),((F114-E114)/30),"")</f>
        <v>10.433333333333334</v>
      </c>
      <c r="H114" s="122" t="s">
        <v>2688</v>
      </c>
      <c r="I114" s="121" t="s">
        <v>163</v>
      </c>
      <c r="J114" s="121" t="s">
        <v>172</v>
      </c>
      <c r="K114" s="123">
        <v>1029698706</v>
      </c>
      <c r="L114" s="100">
        <f>+IF(AND(K114&gt;0,O114="Ejecución"),(K114/877802)*Tabla28[[#This Row],[% participación]],IF(AND(K114&gt;0,O114&lt;&gt;"Ejecución"),"-",""))</f>
        <v>1173.0421051672245</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65501608.799999997</v>
      </c>
      <c r="F185" s="92"/>
      <c r="G185" s="93"/>
      <c r="H185" s="88"/>
      <c r="I185" s="90" t="s">
        <v>2627</v>
      </c>
      <c r="J185" s="166">
        <f>+SUM(M179:M183)</f>
        <v>0.02</v>
      </c>
      <c r="K185" s="236" t="s">
        <v>2628</v>
      </c>
      <c r="L185" s="236"/>
      <c r="M185" s="94">
        <f>+J185*(SUM(K20:K35))</f>
        <v>43667739.200000003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41962</v>
      </c>
      <c r="D193" s="5"/>
      <c r="E193" s="126">
        <v>1892</v>
      </c>
      <c r="F193" s="5"/>
      <c r="G193" s="5"/>
      <c r="H193" s="147" t="s">
        <v>2690</v>
      </c>
      <c r="J193" s="5"/>
      <c r="K193" s="127">
        <v>41551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2693</v>
      </c>
      <c r="L211" s="21"/>
      <c r="M211" s="21"/>
      <c r="N211" s="21"/>
      <c r="O211" s="8"/>
    </row>
    <row r="212" spans="1:15" x14ac:dyDescent="0.25">
      <c r="A212" s="9"/>
      <c r="B212" s="27" t="s">
        <v>2619</v>
      </c>
      <c r="C212" s="147" t="s">
        <v>2690</v>
      </c>
      <c r="D212" s="21"/>
      <c r="G212" s="27" t="s">
        <v>2621</v>
      </c>
      <c r="H212" s="148" t="s">
        <v>2691</v>
      </c>
      <c r="J212" s="27" t="s">
        <v>2623</v>
      </c>
      <c r="K212" s="147"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25" right="0.25" top="0.75" bottom="0.75" header="0.3" footer="0.3"/>
  <pageSetup scale="25" orientation="landscape" r:id="rId1"/>
  <rowBreaks count="2" manualBreakCount="2">
    <brk id="107" max="16383" man="1"/>
    <brk id="186" max="16383"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a65d333d-5b59-4810-bc94-b80d9325abbc"/>
    <ds:schemaRef ds:uri="4fb10211-09fb-4e80-9f0b-184718d5d98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79</vt:i4>
      </vt:variant>
    </vt:vector>
  </HeadingPairs>
  <TitlesOfParts>
    <vt:vector size="84"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DENIS</cp:lastModifiedBy>
  <cp:lastPrinted>2020-12-29T22:22:10Z</cp:lastPrinted>
  <dcterms:created xsi:type="dcterms:W3CDTF">2020-10-14T21:57:42Z</dcterms:created>
  <dcterms:modified xsi:type="dcterms:W3CDTF">2020-12-29T22:25:39Z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