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D13" i="7"/>
  <c r="B23" i="11" s="1"/>
  <c r="E13" i="7"/>
  <c r="F13" i="7" l="1"/>
  <c r="C23" i="11"/>
  <c r="D23" i="11" s="1"/>
  <c r="C8" i="7" l="1"/>
  <c r="F7" i="12"/>
  <c r="K7" i="12" s="1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G7" i="12" s="1"/>
  <c r="C7" i="12"/>
  <c r="H7" i="12" s="1"/>
  <c r="J7" i="12" l="1"/>
  <c r="L7" i="12" s="1"/>
  <c r="O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<sst xmlns="http://schemas.openxmlformats.org/spreadsheetml/2006/main" count="137" uniqueCount="104">
  <si>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</si>
  <si>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</si>
  <si>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</si>
  <si>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</si>
  <si>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</si>
  <si>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</si>
  <si>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</si>
  <si>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</si>
  <si>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</si>
  <si>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</si>
  <si>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</si>
  <si>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</si>
  <si>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</si>
  <si>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</si>
  <si>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</si>
  <si>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</si>
  <si>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</si>
  <si>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</si>
  <si>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</si>
  <si>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</si>
  <si>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</si>
  <si>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</si>
  <si>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</si>
  <si>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</si>
  <si>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</si>
  <si>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</si>
  <si>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</si>
  <si>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</si>
  <si>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</si>
  <si>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</si>
  <si>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</si>
  <si>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</si>
  <si>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</si>
  <si>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</si>
  <si>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</si>
  <si>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</si>
  <si>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</si>
  <si>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</si>
  <si>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</si>
  <si>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</si>
  <si>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</si>
  <si>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</si>
  <si>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</si>
  <si>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</si>
  <si>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</si>
  <si>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</si>
  <si>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</si>
  <si>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</si>
  <si>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</si>
  <si>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</si>
  <si>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</si>
  <si>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</si>
  <si>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</si>
  <si>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</si>
  <si>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</si>
  <si>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LA GUAJIRA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</si>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</sst>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0" fontId="11" fillId="0" borderId="1" xfId="0" applyFont="1" applyFill="1" applyBorder="1" applyAlignment="1">
      <alignment horizontal="left" vertical="center" wrapText="1"/>
    </xf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D25" sqref="D25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8</v>
      </c>
      <c r="B7" s="16" t="s">
        <v>55</v>
      </c>
      <c r="C7" s="13">
        <f>+'RESUMEN COSTOS MENSUALES'!$C$6</f>
        <v>332712</v>
      </c>
      <c r="D7" s="13">
        <f>+'ALIMENTO TERAPEUTICO'!$B$16</f>
        <v>5508720</v>
      </c>
      <c r="E7" s="13">
        <f>+'RESUMEN COSTOS MENSUALES'!$C$19</f>
        <v>20225956</v>
      </c>
      <c r="F7" s="13">
        <f>+'RESUMEN COSTOS MENSUALES'!D23</f>
        <v>10555200</v>
      </c>
      <c r="G7" s="13">
        <f t="shared" ref="G7" si="0">+E7+F7</f>
        <v>30781156</v>
      </c>
      <c r="H7" s="14">
        <f t="shared" ref="H7" si="1">+C7</f>
        <v>332712</v>
      </c>
      <c r="I7" s="14">
        <f t="shared" ref="I7" si="2">D7*2</f>
        <v>11017440</v>
      </c>
      <c r="J7" s="14">
        <f t="shared" ref="J7" si="3">+E7*$C$3</f>
        <v>222485516</v>
      </c>
      <c r="K7" s="14">
        <f t="shared" ref="K7" si="4">+F7*$C$3</f>
        <v>116107200</v>
      </c>
      <c r="L7" s="14">
        <f t="shared" ref="L7" si="5">+H7+I7+J7+K7</f>
        <v>349942868</v>
      </c>
      <c r="M7" s="15"/>
      <c r="N7" s="14">
        <f t="shared" ref="N7" si="6">+D7/84</f>
        <v>65580</v>
      </c>
      <c r="O7" s="14">
        <f t="shared" ref="O7" si="7">+ROUND(E7/120,0)</f>
        <v>168550</v>
      </c>
      <c r="P7" s="14">
        <f>+'ENTREGA DE RACIONES'!B13</f>
        <v>169228</v>
      </c>
      <c r="Q7" s="14">
        <f>+'ENTREGA DE RACIONES'!C13</f>
        <v>67643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topLeftCell="A4" zoomScale="120" zoomScaleNormal="100" zoomScaleSheetLayoutView="120" workbookViewId="0">
      <selection activeCell="B30" sqref="B30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6" t="s">
        <v>55</v>
      </c>
      <c r="B23" s="38">
        <f>+'ENTREGA DE RACIONES'!D13</f>
        <v>4061472</v>
      </c>
      <c r="C23" s="38">
        <f>+'ENTREGA DE RACIONES'!E13</f>
        <v>6493728</v>
      </c>
      <c r="D23" s="38">
        <f t="shared" ref="D23" si="0">+B23+C23</f>
        <v>10555200</v>
      </c>
      <c r="E23" s="36"/>
      <c r="F23" s="15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D25" sqref="D25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6" t="s">
        <v>55</v>
      </c>
      <c r="B13" s="92">
        <v>169228</v>
      </c>
      <c r="C13" s="92">
        <v>67643</v>
      </c>
      <c r="D13" s="93">
        <f t="shared" ref="D13" si="0">+B13*$B$6</f>
        <v>4061472</v>
      </c>
      <c r="E13" s="93">
        <f t="shared" ref="E13" si="1">+C13*$B$7</f>
        <v>6493728</v>
      </c>
      <c r="F13" s="93">
        <f t="shared" ref="F13" si="2">+D13+E13</f>
        <v>10555200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2015-09-03T19:59:09Z</dcterms:modified>
</cp:coreProperties>
</file>