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5\BANCO DE OFERENTES\ESTUDIOS PREVIOS\ESTUDIOS PREVIOS V5 - 23SEPT2015\"/>
    </mc:Choice>
  </mc:AlternateContent>
  <bookViews>
    <workbookView xWindow="0" yWindow="0" windowWidth="28800" windowHeight="12135" activeTab="1"/>
  </bookViews>
  <sheets>
    <sheet name="CRN 2015" sheetId="1" r:id="rId1"/>
    <sheet name="CRN 2016" sheetId="2" r:id="rId2"/>
  </sheets>
  <definedNames>
    <definedName name="_xlnm._FilterDatabase" localSheetId="0" hidden="1">'CRN 2015'!$A$5:$MEM$21</definedName>
    <definedName name="_xlnm._FilterDatabase" localSheetId="1" hidden="1">'CRN 2016'!$A$4:$N$20</definedName>
    <definedName name="_xlnm.Print_Area" localSheetId="0">'CRN 2015'!$A$1:$R$21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20" i="2"/>
  <c r="K20" i="2"/>
  <c r="J20" i="2"/>
  <c r="I20" i="2"/>
  <c r="C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" i="2" l="1"/>
  <c r="P21" i="1"/>
  <c r="O21" i="1"/>
  <c r="M21" i="1"/>
  <c r="L21" i="1"/>
  <c r="H21" i="1"/>
  <c r="G21" i="1"/>
  <c r="F21" i="1"/>
  <c r="C21" i="1"/>
  <c r="Q20" i="1"/>
  <c r="N20" i="1"/>
  <c r="K20" i="1" s="1"/>
  <c r="R20" i="1" s="1"/>
  <c r="I20" i="1"/>
  <c r="J20" i="1" s="1"/>
  <c r="Q19" i="1"/>
  <c r="K19" i="1" s="1"/>
  <c r="R19" i="1" s="1"/>
  <c r="N19" i="1"/>
  <c r="I19" i="1"/>
  <c r="J19" i="1" s="1"/>
  <c r="Q18" i="1"/>
  <c r="N18" i="1"/>
  <c r="I18" i="1"/>
  <c r="J18" i="1" s="1"/>
  <c r="Q17" i="1"/>
  <c r="N17" i="1"/>
  <c r="K17" i="1" s="1"/>
  <c r="R17" i="1" s="1"/>
  <c r="I17" i="1"/>
  <c r="J17" i="1" s="1"/>
  <c r="Q16" i="1"/>
  <c r="N16" i="1"/>
  <c r="I16" i="1"/>
  <c r="J16" i="1" s="1"/>
  <c r="Q15" i="1"/>
  <c r="N15" i="1"/>
  <c r="I15" i="1"/>
  <c r="J15" i="1" s="1"/>
  <c r="Q14" i="1"/>
  <c r="N14" i="1"/>
  <c r="I14" i="1"/>
  <c r="J14" i="1" s="1"/>
  <c r="Q13" i="1"/>
  <c r="N13" i="1"/>
  <c r="I13" i="1"/>
  <c r="J13" i="1" s="1"/>
  <c r="Q12" i="1"/>
  <c r="N12" i="1"/>
  <c r="I12" i="1"/>
  <c r="J12" i="1" s="1"/>
  <c r="Q11" i="1"/>
  <c r="N11" i="1"/>
  <c r="I11" i="1"/>
  <c r="J11" i="1" s="1"/>
  <c r="Q10" i="1"/>
  <c r="N10" i="1"/>
  <c r="I10" i="1"/>
  <c r="J10" i="1" s="1"/>
  <c r="Q9" i="1"/>
  <c r="N9" i="1"/>
  <c r="K9" i="1" s="1"/>
  <c r="R9" i="1" s="1"/>
  <c r="I9" i="1"/>
  <c r="J9" i="1" s="1"/>
  <c r="Q8" i="1"/>
  <c r="N8" i="1"/>
  <c r="I8" i="1"/>
  <c r="J8" i="1" s="1"/>
  <c r="MEM7" i="1"/>
  <c r="Q7" i="1"/>
  <c r="N7" i="1"/>
  <c r="I7" i="1"/>
  <c r="J7" i="1" s="1"/>
  <c r="Q6" i="1"/>
  <c r="N6" i="1"/>
  <c r="I6" i="1"/>
  <c r="J6" i="1" s="1"/>
  <c r="J21" i="1" l="1"/>
  <c r="K7" i="1"/>
  <c r="R7" i="1" s="1"/>
  <c r="K16" i="1"/>
  <c r="R16" i="1" s="1"/>
  <c r="K18" i="1"/>
  <c r="R18" i="1" s="1"/>
  <c r="K13" i="1"/>
  <c r="R13" i="1" s="1"/>
  <c r="K11" i="1"/>
  <c r="R11" i="1" s="1"/>
  <c r="K12" i="1"/>
  <c r="R12" i="1" s="1"/>
  <c r="Q21" i="1"/>
  <c r="K8" i="1"/>
  <c r="R8" i="1" s="1"/>
  <c r="K15" i="1"/>
  <c r="R15" i="1" s="1"/>
  <c r="N21" i="1"/>
  <c r="K10" i="1"/>
  <c r="R10" i="1" s="1"/>
  <c r="I21" i="1"/>
  <c r="K14" i="1"/>
  <c r="R14" i="1" s="1"/>
  <c r="K6" i="1"/>
  <c r="R6" i="1" s="1"/>
  <c r="K21" i="1" l="1"/>
  <c r="R21" i="1"/>
</calcChain>
</file>

<file path=xl/sharedStrings.xml><?xml version="1.0" encoding="utf-8"?>
<sst xmlns="http://schemas.openxmlformats.org/spreadsheetml/2006/main" count="132" uniqueCount="59">
  <si>
    <t>CENTROS DE RECUPERACION NUTRICIONAL 
NECESIDADES PRESUPUESTO VIGENCIA 2015
MUNICIPALIZADA</t>
  </si>
  <si>
    <t>#</t>
  </si>
  <si>
    <t>REGIONAL</t>
  </si>
  <si>
    <t>UNIDADES</t>
  </si>
  <si>
    <t xml:space="preserve">MUNICIPIO </t>
  </si>
  <si>
    <t xml:space="preserve">RECURSO No. </t>
  </si>
  <si>
    <t>2015 (MEDIO MES DICIEMBRE)</t>
  </si>
  <si>
    <t>CUPOS</t>
  </si>
  <si>
    <t>USUARIOS</t>
  </si>
  <si>
    <t>FASE I</t>
  </si>
  <si>
    <t>FASE II</t>
  </si>
  <si>
    <r>
      <t xml:space="preserve">TOTAL PRESUPUESTO
</t>
    </r>
    <r>
      <rPr>
        <b/>
        <sz val="10"/>
        <color rgb="FFFF0000"/>
        <rFont val="Arial Narrow"/>
        <family val="2"/>
      </rPr>
      <t>MEDIO MES</t>
    </r>
    <r>
      <rPr>
        <b/>
        <sz val="10"/>
        <color theme="1"/>
        <rFont val="Arial Narrow"/>
        <family val="2"/>
      </rPr>
      <t xml:space="preserve"> VIGENCIA 2015</t>
    </r>
  </si>
  <si>
    <t xml:space="preserve">PRESUPUESTO
TOTAL </t>
  </si>
  <si>
    <t>RACIONES TIPO 1</t>
  </si>
  <si>
    <t>RACIONES TIPO 2</t>
  </si>
  <si>
    <t xml:space="preserve">PRESUPUESTO TOTAL </t>
  </si>
  <si>
    <t>VALOR POR NIÑO/AÑO</t>
  </si>
  <si>
    <t>VALOR POR NIÑO/DÍA</t>
  </si>
  <si>
    <t>No. TOTAL DE RACIONES</t>
  </si>
  <si>
    <t xml:space="preserve">VALOR POR RACIÓN </t>
  </si>
  <si>
    <t>PRESUPUESTO RACION TIPO 1</t>
  </si>
  <si>
    <t>VALOR POR RACIÓN</t>
  </si>
  <si>
    <t>PRESUPUESTO RACION TIPO 2</t>
  </si>
  <si>
    <t>BOLÍVAR</t>
  </si>
  <si>
    <t>Cartagena</t>
  </si>
  <si>
    <t>CHOCÓ</t>
  </si>
  <si>
    <t>Alto Baudó</t>
  </si>
  <si>
    <t>Istmina</t>
  </si>
  <si>
    <t>Quibdó</t>
  </si>
  <si>
    <t>Riosucio</t>
  </si>
  <si>
    <t>CÓRDOBA</t>
  </si>
  <si>
    <t xml:space="preserve">Tuchin </t>
  </si>
  <si>
    <t>GUAVIARE</t>
  </si>
  <si>
    <t>San José de Guaviare</t>
  </si>
  <si>
    <t>LA GUAJIRA</t>
  </si>
  <si>
    <t xml:space="preserve">Riohacha Hospital </t>
  </si>
  <si>
    <t>Riohacha</t>
  </si>
  <si>
    <t>MAGDALENA</t>
  </si>
  <si>
    <t>Ciénaga</t>
  </si>
  <si>
    <t>Santa Marta</t>
  </si>
  <si>
    <t>NARIÑO</t>
  </si>
  <si>
    <t>El Charco</t>
  </si>
  <si>
    <t>Tumaco 1</t>
  </si>
  <si>
    <t>SUCRE</t>
  </si>
  <si>
    <t>San Onofre</t>
  </si>
  <si>
    <t>VAUPÉS</t>
  </si>
  <si>
    <t>Mitú</t>
  </si>
  <si>
    <t>Total</t>
  </si>
  <si>
    <t>CENTROS DE RECUPERACIÓN NUTRICIONAL - 11 MESES</t>
  </si>
  <si>
    <t>Nº</t>
  </si>
  <si>
    <t xml:space="preserve">CON ARRIENDO </t>
  </si>
  <si>
    <t>SIN ARRIENDO</t>
  </si>
  <si>
    <t>CON SERVICIOS PUBLICOS</t>
  </si>
  <si>
    <t>SIN SERVICIOS PUBLICOS</t>
  </si>
  <si>
    <t>REPOSICIÓN (SOLO EL PRIMER MES)</t>
  </si>
  <si>
    <t>PRESUPUESTO VIGENCIA 2016</t>
  </si>
  <si>
    <t>X</t>
  </si>
  <si>
    <t>TOTAL</t>
  </si>
  <si>
    <t>PRESUPUESTO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</si>
</sst>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164" formatCode="_(&quot;$&quot;\ * #,##0.00_);_(&quot;$&quot;\ * \(#,##0.00\);_(&quot;$&quot;\ * &quot;-&quot;??_);_(@_)"/>
    <numFmt numFmtId="165" formatCode="&quot;$&quot;\ #,##0"/>
    <numFmt numFmtId="166" formatCode="_-&quot;$&quot;* #.##0.00_-;\-&quot;$&quot;* #.##0.00_-;_-&quot;$&quot;* &quot;-&quot;??_-;_-@_-"/>
    <numFmt numFmtId="167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textRotation="90" wrapText="1"/>
    </xf>
    <xf numFmtId="166" fontId="13" fillId="7" borderId="1" xfId="2" applyFont="1" applyFill="1" applyBorder="1" applyAlignment="1">
      <alignment horizontal="center" vertical="center" textRotation="90" wrapText="1"/>
    </xf>
    <xf numFmtId="166" fontId="13" fillId="7" borderId="1" xfId="2" applyFont="1" applyFill="1" applyBorder="1" applyAlignment="1">
      <alignment horizontal="center" vertical="center" wrapText="1"/>
    </xf>
    <xf numFmtId="166" fontId="14" fillId="7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7" fontId="15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3" borderId="1" xfId="0" applyFill="1" applyBorder="1"/>
    <xf numFmtId="0" fontId="16" fillId="0" borderId="1" xfId="0" applyFont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0" borderId="0" xfId="0" applyFont="1"/>
    <xf numFmtId="0" fontId="11" fillId="7" borderId="1" xfId="0" applyFont="1" applyFill="1" applyBorder="1" applyAlignment="1">
      <alignment horizontal="center" vertical="center"/>
    </xf>
    <xf numFmtId="167" fontId="17" fillId="7" borderId="1" xfId="2" applyNumberFormat="1" applyFont="1" applyFill="1" applyBorder="1" applyAlignment="1">
      <alignment horizontal="center" vertical="center"/>
    </xf>
    <xf numFmtId="167" fontId="18" fillId="7" borderId="1" xfId="2" applyNumberFormat="1" applyFont="1" applyFill="1" applyBorder="1" applyAlignment="1">
      <alignment horizontal="center" vertical="center"/>
    </xf>
    <xf numFmtId="166" fontId="0" fillId="0" borderId="0" xfId="2" applyFont="1"/>
    <xf numFmtId="8" fontId="3" fillId="0" borderId="0" xfId="0" applyNumberFormat="1" applyFont="1" applyFill="1" applyAlignment="1">
      <alignment horizontal="center" vertical="center" wrapText="1"/>
    </xf>
    <xf numFmtId="8" fontId="8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textRotation="90" wrapText="1"/>
    </xf>
    <xf numFmtId="164" fontId="4" fillId="3" borderId="2" xfId="1" applyFont="1" applyFill="1" applyBorder="1" applyAlignment="1">
      <alignment horizontal="center" vertical="center" textRotation="90" wrapText="1"/>
    </xf>
    <xf numFmtId="164" fontId="4" fillId="3" borderId="3" xfId="1" applyFont="1" applyFill="1" applyBorder="1" applyAlignment="1">
      <alignment horizontal="center" vertical="center" textRotation="90" wrapText="1"/>
    </xf>
    <xf numFmtId="164" fontId="4" fillId="3" borderId="13" xfId="1" applyFont="1" applyFill="1" applyBorder="1" applyAlignment="1">
      <alignment horizontal="center" vertical="center" textRotation="90" wrapText="1"/>
    </xf>
    <xf numFmtId="164" fontId="4" fillId="4" borderId="4" xfId="1" applyFont="1" applyFill="1" applyBorder="1" applyAlignment="1">
      <alignment horizontal="center" vertical="center" wrapText="1"/>
    </xf>
    <xf numFmtId="164" fontId="4" fillId="4" borderId="5" xfId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horizontal="center" vertical="center" wrapText="1"/>
    </xf>
    <xf numFmtId="164" fontId="4" fillId="4" borderId="7" xfId="1" applyFont="1" applyFill="1" applyBorder="1" applyAlignment="1">
      <alignment horizontal="center" vertical="center" wrapText="1"/>
    </xf>
    <xf numFmtId="164" fontId="4" fillId="4" borderId="8" xfId="1" applyFont="1" applyFill="1" applyBorder="1" applyAlignment="1">
      <alignment horizontal="center" vertical="center" wrapText="1"/>
    </xf>
    <xf numFmtId="164" fontId="4" fillId="4" borderId="9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EM33"/>
  <sheetViews>
    <sheetView zoomScale="120" zoomScaleNormal="120" zoomScaleSheetLayoutView="100" workbookViewId="0">
      <pane xSplit="4" ySplit="5" topLeftCell="H6" activePane="bottomRight" state="frozen"/>
      <selection pane="topRight" activeCell="E1" sqref="E1"/>
      <selection pane="bottomLeft" activeCell="A6" sqref="A6"/>
      <selection pane="bottomRight" activeCell="D28" sqref="D28"/>
    </sheetView>
  </sheetViews>
  <sheetFormatPr baseColWidth="10" defaultRowHeight="12.75" x14ac:dyDescent="0.25"/>
  <cols>
    <col min="1" max="1" width="3" style="1" bestFit="1" customWidth="1"/>
    <col min="2" max="2" width="12.7109375" style="1" bestFit="1" customWidth="1"/>
    <col min="3" max="3" width="10.5703125" style="1" customWidth="1"/>
    <col min="4" max="4" width="29.28515625" style="15" bestFit="1" customWidth="1"/>
    <col min="5" max="5" width="10" style="1" bestFit="1" customWidth="1"/>
    <col min="6" max="6" width="4" style="1" customWidth="1"/>
    <col min="7" max="7" width="5" style="1" hidden="1" customWidth="1"/>
    <col min="8" max="10" width="16.140625" style="1" customWidth="1"/>
    <col min="11" max="11" width="15.42578125" style="1" bestFit="1" customWidth="1"/>
    <col min="12" max="12" width="13.7109375" style="1" bestFit="1" customWidth="1"/>
    <col min="13" max="13" width="12.7109375" style="1" bestFit="1" customWidth="1"/>
    <col min="14" max="14" width="15.5703125" style="1" customWidth="1"/>
    <col min="15" max="15" width="13.85546875" style="1" customWidth="1"/>
    <col min="16" max="16" width="11.7109375" style="1" bestFit="1" customWidth="1"/>
    <col min="17" max="17" width="15.42578125" style="1" customWidth="1"/>
    <col min="18" max="18" width="15.28515625" style="14" customWidth="1"/>
    <col min="19" max="197" width="11.42578125" style="1"/>
    <col min="198" max="198" width="0" style="1" hidden="1" customWidth="1"/>
    <col min="199" max="200" width="26.42578125" style="1" customWidth="1"/>
    <col min="201" max="201" width="6.28515625" style="1" customWidth="1"/>
    <col min="202" max="202" width="25.85546875" style="1" customWidth="1"/>
    <col min="203" max="203" width="14.7109375" style="1" customWidth="1"/>
    <col min="204" max="204" width="23.7109375" style="1" bestFit="1" customWidth="1"/>
    <col min="205" max="205" width="22.140625" style="1" bestFit="1" customWidth="1"/>
    <col min="206" max="206" width="0" style="1" hidden="1" customWidth="1"/>
    <col min="207" max="207" width="19.140625" style="1" bestFit="1" customWidth="1"/>
    <col min="208" max="453" width="11.42578125" style="1"/>
    <col min="454" max="454" width="0" style="1" hidden="1" customWidth="1"/>
    <col min="455" max="456" width="26.42578125" style="1" customWidth="1"/>
    <col min="457" max="457" width="6.28515625" style="1" customWidth="1"/>
    <col min="458" max="458" width="25.85546875" style="1" customWidth="1"/>
    <col min="459" max="459" width="14.7109375" style="1" customWidth="1"/>
    <col min="460" max="460" width="23.7109375" style="1" bestFit="1" customWidth="1"/>
    <col min="461" max="461" width="22.140625" style="1" bestFit="1" customWidth="1"/>
    <col min="462" max="462" width="0" style="1" hidden="1" customWidth="1"/>
    <col min="463" max="463" width="19.140625" style="1" bestFit="1" customWidth="1"/>
    <col min="464" max="709" width="11.42578125" style="1"/>
    <col min="710" max="710" width="0" style="1" hidden="1" customWidth="1"/>
    <col min="711" max="712" width="26.42578125" style="1" customWidth="1"/>
    <col min="713" max="713" width="6.28515625" style="1" customWidth="1"/>
    <col min="714" max="714" width="25.85546875" style="1" customWidth="1"/>
    <col min="715" max="715" width="14.7109375" style="1" customWidth="1"/>
    <col min="716" max="716" width="23.7109375" style="1" bestFit="1" customWidth="1"/>
    <col min="717" max="717" width="22.140625" style="1" bestFit="1" customWidth="1"/>
    <col min="718" max="718" width="0" style="1" hidden="1" customWidth="1"/>
    <col min="719" max="719" width="19.140625" style="1" bestFit="1" customWidth="1"/>
    <col min="720" max="965" width="11.42578125" style="1"/>
    <col min="966" max="966" width="0" style="1" hidden="1" customWidth="1"/>
    <col min="967" max="968" width="26.42578125" style="1" customWidth="1"/>
    <col min="969" max="969" width="6.28515625" style="1" customWidth="1"/>
    <col min="970" max="970" width="25.85546875" style="1" customWidth="1"/>
    <col min="971" max="971" width="14.7109375" style="1" customWidth="1"/>
    <col min="972" max="972" width="23.7109375" style="1" bestFit="1" customWidth="1"/>
    <col min="973" max="973" width="22.140625" style="1" bestFit="1" customWidth="1"/>
    <col min="974" max="974" width="0" style="1" hidden="1" customWidth="1"/>
    <col min="975" max="975" width="19.140625" style="1" bestFit="1" customWidth="1"/>
    <col min="976" max="1221" width="11.42578125" style="1"/>
    <col min="1222" max="1222" width="0" style="1" hidden="1" customWidth="1"/>
    <col min="1223" max="1224" width="26.42578125" style="1" customWidth="1"/>
    <col min="1225" max="1225" width="6.28515625" style="1" customWidth="1"/>
    <col min="1226" max="1226" width="25.85546875" style="1" customWidth="1"/>
    <col min="1227" max="1227" width="14.7109375" style="1" customWidth="1"/>
    <col min="1228" max="1228" width="23.7109375" style="1" bestFit="1" customWidth="1"/>
    <col min="1229" max="1229" width="22.140625" style="1" bestFit="1" customWidth="1"/>
    <col min="1230" max="1230" width="0" style="1" hidden="1" customWidth="1"/>
    <col min="1231" max="1231" width="19.140625" style="1" bestFit="1" customWidth="1"/>
    <col min="1232" max="1477" width="11.42578125" style="1"/>
    <col min="1478" max="1478" width="0" style="1" hidden="1" customWidth="1"/>
    <col min="1479" max="1480" width="26.42578125" style="1" customWidth="1"/>
    <col min="1481" max="1481" width="6.28515625" style="1" customWidth="1"/>
    <col min="1482" max="1482" width="25.85546875" style="1" customWidth="1"/>
    <col min="1483" max="1483" width="14.7109375" style="1" customWidth="1"/>
    <col min="1484" max="1484" width="23.7109375" style="1" bestFit="1" customWidth="1"/>
    <col min="1485" max="1485" width="22.140625" style="1" bestFit="1" customWidth="1"/>
    <col min="1486" max="1486" width="0" style="1" hidden="1" customWidth="1"/>
    <col min="1487" max="1487" width="19.140625" style="1" bestFit="1" customWidth="1"/>
    <col min="1488" max="1733" width="11.42578125" style="1"/>
    <col min="1734" max="1734" width="0" style="1" hidden="1" customWidth="1"/>
    <col min="1735" max="1736" width="26.42578125" style="1" customWidth="1"/>
    <col min="1737" max="1737" width="6.28515625" style="1" customWidth="1"/>
    <col min="1738" max="1738" width="25.85546875" style="1" customWidth="1"/>
    <col min="1739" max="1739" width="14.7109375" style="1" customWidth="1"/>
    <col min="1740" max="1740" width="23.7109375" style="1" bestFit="1" customWidth="1"/>
    <col min="1741" max="1741" width="22.140625" style="1" bestFit="1" customWidth="1"/>
    <col min="1742" max="1742" width="0" style="1" hidden="1" customWidth="1"/>
    <col min="1743" max="1743" width="19.140625" style="1" bestFit="1" customWidth="1"/>
    <col min="1744" max="1989" width="11.42578125" style="1"/>
    <col min="1990" max="1990" width="0" style="1" hidden="1" customWidth="1"/>
    <col min="1991" max="1992" width="26.42578125" style="1" customWidth="1"/>
    <col min="1993" max="1993" width="6.28515625" style="1" customWidth="1"/>
    <col min="1994" max="1994" width="25.85546875" style="1" customWidth="1"/>
    <col min="1995" max="1995" width="14.7109375" style="1" customWidth="1"/>
    <col min="1996" max="1996" width="23.7109375" style="1" bestFit="1" customWidth="1"/>
    <col min="1997" max="1997" width="22.140625" style="1" bestFit="1" customWidth="1"/>
    <col min="1998" max="1998" width="0" style="1" hidden="1" customWidth="1"/>
    <col min="1999" max="1999" width="19.140625" style="1" bestFit="1" customWidth="1"/>
    <col min="2000" max="2245" width="11.42578125" style="1"/>
    <col min="2246" max="2246" width="0" style="1" hidden="1" customWidth="1"/>
    <col min="2247" max="2248" width="26.42578125" style="1" customWidth="1"/>
    <col min="2249" max="2249" width="6.28515625" style="1" customWidth="1"/>
    <col min="2250" max="2250" width="25.85546875" style="1" customWidth="1"/>
    <col min="2251" max="2251" width="14.7109375" style="1" customWidth="1"/>
    <col min="2252" max="2252" width="23.7109375" style="1" bestFit="1" customWidth="1"/>
    <col min="2253" max="2253" width="22.140625" style="1" bestFit="1" customWidth="1"/>
    <col min="2254" max="2254" width="0" style="1" hidden="1" customWidth="1"/>
    <col min="2255" max="2255" width="19.140625" style="1" bestFit="1" customWidth="1"/>
    <col min="2256" max="2501" width="11.42578125" style="1"/>
    <col min="2502" max="2502" width="0" style="1" hidden="1" customWidth="1"/>
    <col min="2503" max="2504" width="26.42578125" style="1" customWidth="1"/>
    <col min="2505" max="2505" width="6.28515625" style="1" customWidth="1"/>
    <col min="2506" max="2506" width="25.85546875" style="1" customWidth="1"/>
    <col min="2507" max="2507" width="14.7109375" style="1" customWidth="1"/>
    <col min="2508" max="2508" width="23.7109375" style="1" bestFit="1" customWidth="1"/>
    <col min="2509" max="2509" width="22.140625" style="1" bestFit="1" customWidth="1"/>
    <col min="2510" max="2510" width="0" style="1" hidden="1" customWidth="1"/>
    <col min="2511" max="2511" width="19.140625" style="1" bestFit="1" customWidth="1"/>
    <col min="2512" max="2757" width="11.42578125" style="1"/>
    <col min="2758" max="2758" width="0" style="1" hidden="1" customWidth="1"/>
    <col min="2759" max="2760" width="26.42578125" style="1" customWidth="1"/>
    <col min="2761" max="2761" width="6.28515625" style="1" customWidth="1"/>
    <col min="2762" max="2762" width="25.85546875" style="1" customWidth="1"/>
    <col min="2763" max="2763" width="14.7109375" style="1" customWidth="1"/>
    <col min="2764" max="2764" width="23.7109375" style="1" bestFit="1" customWidth="1"/>
    <col min="2765" max="2765" width="22.140625" style="1" bestFit="1" customWidth="1"/>
    <col min="2766" max="2766" width="0" style="1" hidden="1" customWidth="1"/>
    <col min="2767" max="2767" width="19.140625" style="1" bestFit="1" customWidth="1"/>
    <col min="2768" max="3013" width="11.42578125" style="1"/>
    <col min="3014" max="3014" width="0" style="1" hidden="1" customWidth="1"/>
    <col min="3015" max="3016" width="26.42578125" style="1" customWidth="1"/>
    <col min="3017" max="3017" width="6.28515625" style="1" customWidth="1"/>
    <col min="3018" max="3018" width="25.85546875" style="1" customWidth="1"/>
    <col min="3019" max="3019" width="14.7109375" style="1" customWidth="1"/>
    <col min="3020" max="3020" width="23.7109375" style="1" bestFit="1" customWidth="1"/>
    <col min="3021" max="3021" width="22.140625" style="1" bestFit="1" customWidth="1"/>
    <col min="3022" max="3022" width="0" style="1" hidden="1" customWidth="1"/>
    <col min="3023" max="3023" width="19.140625" style="1" bestFit="1" customWidth="1"/>
    <col min="3024" max="3269" width="11.42578125" style="1"/>
    <col min="3270" max="3270" width="0" style="1" hidden="1" customWidth="1"/>
    <col min="3271" max="3272" width="26.42578125" style="1" customWidth="1"/>
    <col min="3273" max="3273" width="6.28515625" style="1" customWidth="1"/>
    <col min="3274" max="3274" width="25.85546875" style="1" customWidth="1"/>
    <col min="3275" max="3275" width="14.7109375" style="1" customWidth="1"/>
    <col min="3276" max="3276" width="23.7109375" style="1" bestFit="1" customWidth="1"/>
    <col min="3277" max="3277" width="22.140625" style="1" bestFit="1" customWidth="1"/>
    <col min="3278" max="3278" width="0" style="1" hidden="1" customWidth="1"/>
    <col min="3279" max="3279" width="19.140625" style="1" bestFit="1" customWidth="1"/>
    <col min="3280" max="3525" width="11.42578125" style="1"/>
    <col min="3526" max="3526" width="0" style="1" hidden="1" customWidth="1"/>
    <col min="3527" max="3528" width="26.42578125" style="1" customWidth="1"/>
    <col min="3529" max="3529" width="6.28515625" style="1" customWidth="1"/>
    <col min="3530" max="3530" width="25.85546875" style="1" customWidth="1"/>
    <col min="3531" max="3531" width="14.7109375" style="1" customWidth="1"/>
    <col min="3532" max="3532" width="23.7109375" style="1" bestFit="1" customWidth="1"/>
    <col min="3533" max="3533" width="22.140625" style="1" bestFit="1" customWidth="1"/>
    <col min="3534" max="3534" width="0" style="1" hidden="1" customWidth="1"/>
    <col min="3535" max="3535" width="19.140625" style="1" bestFit="1" customWidth="1"/>
    <col min="3536" max="3781" width="11.42578125" style="1"/>
    <col min="3782" max="3782" width="0" style="1" hidden="1" customWidth="1"/>
    <col min="3783" max="3784" width="26.42578125" style="1" customWidth="1"/>
    <col min="3785" max="3785" width="6.28515625" style="1" customWidth="1"/>
    <col min="3786" max="3786" width="25.85546875" style="1" customWidth="1"/>
    <col min="3787" max="3787" width="14.7109375" style="1" customWidth="1"/>
    <col min="3788" max="3788" width="23.7109375" style="1" bestFit="1" customWidth="1"/>
    <col min="3789" max="3789" width="22.140625" style="1" bestFit="1" customWidth="1"/>
    <col min="3790" max="3790" width="0" style="1" hidden="1" customWidth="1"/>
    <col min="3791" max="3791" width="19.140625" style="1" bestFit="1" customWidth="1"/>
    <col min="3792" max="4037" width="11.42578125" style="1"/>
    <col min="4038" max="4038" width="0" style="1" hidden="1" customWidth="1"/>
    <col min="4039" max="4040" width="26.42578125" style="1" customWidth="1"/>
    <col min="4041" max="4041" width="6.28515625" style="1" customWidth="1"/>
    <col min="4042" max="4042" width="25.85546875" style="1" customWidth="1"/>
    <col min="4043" max="4043" width="14.7109375" style="1" customWidth="1"/>
    <col min="4044" max="4044" width="23.7109375" style="1" bestFit="1" customWidth="1"/>
    <col min="4045" max="4045" width="22.140625" style="1" bestFit="1" customWidth="1"/>
    <col min="4046" max="4046" width="0" style="1" hidden="1" customWidth="1"/>
    <col min="4047" max="4047" width="19.140625" style="1" bestFit="1" customWidth="1"/>
    <col min="4048" max="4293" width="11.42578125" style="1"/>
    <col min="4294" max="4294" width="0" style="1" hidden="1" customWidth="1"/>
    <col min="4295" max="4296" width="26.42578125" style="1" customWidth="1"/>
    <col min="4297" max="4297" width="6.28515625" style="1" customWidth="1"/>
    <col min="4298" max="4298" width="25.85546875" style="1" customWidth="1"/>
    <col min="4299" max="4299" width="14.7109375" style="1" customWidth="1"/>
    <col min="4300" max="4300" width="23.7109375" style="1" bestFit="1" customWidth="1"/>
    <col min="4301" max="4301" width="22.140625" style="1" bestFit="1" customWidth="1"/>
    <col min="4302" max="4302" width="0" style="1" hidden="1" customWidth="1"/>
    <col min="4303" max="4303" width="19.140625" style="1" bestFit="1" customWidth="1"/>
    <col min="4304" max="4549" width="11.42578125" style="1"/>
    <col min="4550" max="4550" width="0" style="1" hidden="1" customWidth="1"/>
    <col min="4551" max="4552" width="26.42578125" style="1" customWidth="1"/>
    <col min="4553" max="4553" width="6.28515625" style="1" customWidth="1"/>
    <col min="4554" max="4554" width="25.85546875" style="1" customWidth="1"/>
    <col min="4555" max="4555" width="14.7109375" style="1" customWidth="1"/>
    <col min="4556" max="4556" width="23.7109375" style="1" bestFit="1" customWidth="1"/>
    <col min="4557" max="4557" width="22.140625" style="1" bestFit="1" customWidth="1"/>
    <col min="4558" max="4558" width="0" style="1" hidden="1" customWidth="1"/>
    <col min="4559" max="4559" width="19.140625" style="1" bestFit="1" customWidth="1"/>
    <col min="4560" max="4805" width="11.42578125" style="1"/>
    <col min="4806" max="4806" width="0" style="1" hidden="1" customWidth="1"/>
    <col min="4807" max="4808" width="26.42578125" style="1" customWidth="1"/>
    <col min="4809" max="4809" width="6.28515625" style="1" customWidth="1"/>
    <col min="4810" max="4810" width="25.85546875" style="1" customWidth="1"/>
    <col min="4811" max="4811" width="14.7109375" style="1" customWidth="1"/>
    <col min="4812" max="4812" width="23.7109375" style="1" bestFit="1" customWidth="1"/>
    <col min="4813" max="4813" width="22.140625" style="1" bestFit="1" customWidth="1"/>
    <col min="4814" max="4814" width="0" style="1" hidden="1" customWidth="1"/>
    <col min="4815" max="4815" width="19.140625" style="1" bestFit="1" customWidth="1"/>
    <col min="4816" max="5061" width="11.42578125" style="1"/>
    <col min="5062" max="5062" width="0" style="1" hidden="1" customWidth="1"/>
    <col min="5063" max="5064" width="26.42578125" style="1" customWidth="1"/>
    <col min="5065" max="5065" width="6.28515625" style="1" customWidth="1"/>
    <col min="5066" max="5066" width="25.85546875" style="1" customWidth="1"/>
    <col min="5067" max="5067" width="14.7109375" style="1" customWidth="1"/>
    <col min="5068" max="5068" width="23.7109375" style="1" bestFit="1" customWidth="1"/>
    <col min="5069" max="5069" width="22.140625" style="1" bestFit="1" customWidth="1"/>
    <col min="5070" max="5070" width="0" style="1" hidden="1" customWidth="1"/>
    <col min="5071" max="5071" width="19.140625" style="1" bestFit="1" customWidth="1"/>
    <col min="5072" max="5317" width="11.42578125" style="1"/>
    <col min="5318" max="5318" width="0" style="1" hidden="1" customWidth="1"/>
    <col min="5319" max="5320" width="26.42578125" style="1" customWidth="1"/>
    <col min="5321" max="5321" width="6.28515625" style="1" customWidth="1"/>
    <col min="5322" max="5322" width="25.85546875" style="1" customWidth="1"/>
    <col min="5323" max="5323" width="14.7109375" style="1" customWidth="1"/>
    <col min="5324" max="5324" width="23.7109375" style="1" bestFit="1" customWidth="1"/>
    <col min="5325" max="5325" width="22.140625" style="1" bestFit="1" customWidth="1"/>
    <col min="5326" max="5326" width="0" style="1" hidden="1" customWidth="1"/>
    <col min="5327" max="5327" width="19.140625" style="1" bestFit="1" customWidth="1"/>
    <col min="5328" max="5573" width="11.42578125" style="1"/>
    <col min="5574" max="5574" width="0" style="1" hidden="1" customWidth="1"/>
    <col min="5575" max="5576" width="26.42578125" style="1" customWidth="1"/>
    <col min="5577" max="5577" width="6.28515625" style="1" customWidth="1"/>
    <col min="5578" max="5578" width="25.85546875" style="1" customWidth="1"/>
    <col min="5579" max="5579" width="14.7109375" style="1" customWidth="1"/>
    <col min="5580" max="5580" width="23.7109375" style="1" bestFit="1" customWidth="1"/>
    <col min="5581" max="5581" width="22.140625" style="1" bestFit="1" customWidth="1"/>
    <col min="5582" max="5582" width="0" style="1" hidden="1" customWidth="1"/>
    <col min="5583" max="5583" width="19.140625" style="1" bestFit="1" customWidth="1"/>
    <col min="5584" max="5829" width="11.42578125" style="1"/>
    <col min="5830" max="5830" width="0" style="1" hidden="1" customWidth="1"/>
    <col min="5831" max="5832" width="26.42578125" style="1" customWidth="1"/>
    <col min="5833" max="5833" width="6.28515625" style="1" customWidth="1"/>
    <col min="5834" max="5834" width="25.85546875" style="1" customWidth="1"/>
    <col min="5835" max="5835" width="14.7109375" style="1" customWidth="1"/>
    <col min="5836" max="5836" width="23.7109375" style="1" bestFit="1" customWidth="1"/>
    <col min="5837" max="5837" width="22.140625" style="1" bestFit="1" customWidth="1"/>
    <col min="5838" max="5838" width="0" style="1" hidden="1" customWidth="1"/>
    <col min="5839" max="5839" width="19.140625" style="1" bestFit="1" customWidth="1"/>
    <col min="5840" max="6085" width="11.42578125" style="1"/>
    <col min="6086" max="6086" width="0" style="1" hidden="1" customWidth="1"/>
    <col min="6087" max="6088" width="26.42578125" style="1" customWidth="1"/>
    <col min="6089" max="6089" width="6.28515625" style="1" customWidth="1"/>
    <col min="6090" max="6090" width="25.85546875" style="1" customWidth="1"/>
    <col min="6091" max="6091" width="14.7109375" style="1" customWidth="1"/>
    <col min="6092" max="6092" width="23.7109375" style="1" bestFit="1" customWidth="1"/>
    <col min="6093" max="6093" width="22.140625" style="1" bestFit="1" customWidth="1"/>
    <col min="6094" max="6094" width="0" style="1" hidden="1" customWidth="1"/>
    <col min="6095" max="6095" width="19.140625" style="1" bestFit="1" customWidth="1"/>
    <col min="6096" max="6341" width="11.42578125" style="1"/>
    <col min="6342" max="6342" width="0" style="1" hidden="1" customWidth="1"/>
    <col min="6343" max="6344" width="26.42578125" style="1" customWidth="1"/>
    <col min="6345" max="6345" width="6.28515625" style="1" customWidth="1"/>
    <col min="6346" max="6346" width="25.85546875" style="1" customWidth="1"/>
    <col min="6347" max="6347" width="14.7109375" style="1" customWidth="1"/>
    <col min="6348" max="6348" width="23.7109375" style="1" bestFit="1" customWidth="1"/>
    <col min="6349" max="6349" width="22.140625" style="1" bestFit="1" customWidth="1"/>
    <col min="6350" max="6350" width="0" style="1" hidden="1" customWidth="1"/>
    <col min="6351" max="6351" width="19.140625" style="1" bestFit="1" customWidth="1"/>
    <col min="6352" max="6597" width="11.42578125" style="1"/>
    <col min="6598" max="6598" width="0" style="1" hidden="1" customWidth="1"/>
    <col min="6599" max="6600" width="26.42578125" style="1" customWidth="1"/>
    <col min="6601" max="6601" width="6.28515625" style="1" customWidth="1"/>
    <col min="6602" max="6602" width="25.85546875" style="1" customWidth="1"/>
    <col min="6603" max="6603" width="14.7109375" style="1" customWidth="1"/>
    <col min="6604" max="6604" width="23.7109375" style="1" bestFit="1" customWidth="1"/>
    <col min="6605" max="6605" width="22.140625" style="1" bestFit="1" customWidth="1"/>
    <col min="6606" max="6606" width="0" style="1" hidden="1" customWidth="1"/>
    <col min="6607" max="6607" width="19.140625" style="1" bestFit="1" customWidth="1"/>
    <col min="6608" max="6853" width="11.42578125" style="1"/>
    <col min="6854" max="6854" width="0" style="1" hidden="1" customWidth="1"/>
    <col min="6855" max="6856" width="26.42578125" style="1" customWidth="1"/>
    <col min="6857" max="6857" width="6.28515625" style="1" customWidth="1"/>
    <col min="6858" max="6858" width="25.85546875" style="1" customWidth="1"/>
    <col min="6859" max="6859" width="14.7109375" style="1" customWidth="1"/>
    <col min="6860" max="6860" width="23.7109375" style="1" bestFit="1" customWidth="1"/>
    <col min="6861" max="6861" width="22.140625" style="1" bestFit="1" customWidth="1"/>
    <col min="6862" max="6862" width="0" style="1" hidden="1" customWidth="1"/>
    <col min="6863" max="6863" width="19.140625" style="1" bestFit="1" customWidth="1"/>
    <col min="6864" max="7109" width="11.42578125" style="1"/>
    <col min="7110" max="7110" width="0" style="1" hidden="1" customWidth="1"/>
    <col min="7111" max="7112" width="26.42578125" style="1" customWidth="1"/>
    <col min="7113" max="7113" width="6.28515625" style="1" customWidth="1"/>
    <col min="7114" max="7114" width="25.85546875" style="1" customWidth="1"/>
    <col min="7115" max="7115" width="14.7109375" style="1" customWidth="1"/>
    <col min="7116" max="7116" width="23.7109375" style="1" bestFit="1" customWidth="1"/>
    <col min="7117" max="7117" width="22.140625" style="1" bestFit="1" customWidth="1"/>
    <col min="7118" max="7118" width="0" style="1" hidden="1" customWidth="1"/>
    <col min="7119" max="7119" width="19.140625" style="1" bestFit="1" customWidth="1"/>
    <col min="7120" max="7365" width="11.42578125" style="1"/>
    <col min="7366" max="7366" width="0" style="1" hidden="1" customWidth="1"/>
    <col min="7367" max="7368" width="26.42578125" style="1" customWidth="1"/>
    <col min="7369" max="7369" width="6.28515625" style="1" customWidth="1"/>
    <col min="7370" max="7370" width="25.85546875" style="1" customWidth="1"/>
    <col min="7371" max="7371" width="14.7109375" style="1" customWidth="1"/>
    <col min="7372" max="7372" width="23.7109375" style="1" bestFit="1" customWidth="1"/>
    <col min="7373" max="7373" width="22.140625" style="1" bestFit="1" customWidth="1"/>
    <col min="7374" max="7374" width="0" style="1" hidden="1" customWidth="1"/>
    <col min="7375" max="7375" width="19.140625" style="1" bestFit="1" customWidth="1"/>
    <col min="7376" max="7621" width="11.42578125" style="1"/>
    <col min="7622" max="7622" width="0" style="1" hidden="1" customWidth="1"/>
    <col min="7623" max="7624" width="26.42578125" style="1" customWidth="1"/>
    <col min="7625" max="7625" width="6.28515625" style="1" customWidth="1"/>
    <col min="7626" max="7626" width="25.85546875" style="1" customWidth="1"/>
    <col min="7627" max="7627" width="14.7109375" style="1" customWidth="1"/>
    <col min="7628" max="7628" width="23.7109375" style="1" bestFit="1" customWidth="1"/>
    <col min="7629" max="7629" width="22.140625" style="1" bestFit="1" customWidth="1"/>
    <col min="7630" max="7630" width="0" style="1" hidden="1" customWidth="1"/>
    <col min="7631" max="7631" width="19.140625" style="1" bestFit="1" customWidth="1"/>
    <col min="7632" max="7877" width="11.42578125" style="1"/>
    <col min="7878" max="7878" width="0" style="1" hidden="1" customWidth="1"/>
    <col min="7879" max="7880" width="26.42578125" style="1" customWidth="1"/>
    <col min="7881" max="7881" width="6.28515625" style="1" customWidth="1"/>
    <col min="7882" max="7882" width="25.85546875" style="1" customWidth="1"/>
    <col min="7883" max="7883" width="14.7109375" style="1" customWidth="1"/>
    <col min="7884" max="7884" width="23.7109375" style="1" bestFit="1" customWidth="1"/>
    <col min="7885" max="7885" width="22.140625" style="1" bestFit="1" customWidth="1"/>
    <col min="7886" max="7886" width="0" style="1" hidden="1" customWidth="1"/>
    <col min="7887" max="7887" width="19.140625" style="1" bestFit="1" customWidth="1"/>
    <col min="7888" max="8133" width="11.42578125" style="1"/>
    <col min="8134" max="8134" width="0" style="1" hidden="1" customWidth="1"/>
    <col min="8135" max="8136" width="26.42578125" style="1" customWidth="1"/>
    <col min="8137" max="8137" width="6.28515625" style="1" customWidth="1"/>
    <col min="8138" max="8138" width="25.85546875" style="1" customWidth="1"/>
    <col min="8139" max="8139" width="14.7109375" style="1" customWidth="1"/>
    <col min="8140" max="8140" width="23.7109375" style="1" bestFit="1" customWidth="1"/>
    <col min="8141" max="8141" width="22.140625" style="1" bestFit="1" customWidth="1"/>
    <col min="8142" max="8142" width="0" style="1" hidden="1" customWidth="1"/>
    <col min="8143" max="8143" width="19.140625" style="1" bestFit="1" customWidth="1"/>
    <col min="8144" max="8389" width="11.42578125" style="1"/>
    <col min="8390" max="8390" width="0" style="1" hidden="1" customWidth="1"/>
    <col min="8391" max="8392" width="26.42578125" style="1" customWidth="1"/>
    <col min="8393" max="8393" width="6.28515625" style="1" customWidth="1"/>
    <col min="8394" max="8394" width="25.85546875" style="1" customWidth="1"/>
    <col min="8395" max="8395" width="14.7109375" style="1" customWidth="1"/>
    <col min="8396" max="8396" width="23.7109375" style="1" bestFit="1" customWidth="1"/>
    <col min="8397" max="8397" width="22.140625" style="1" bestFit="1" customWidth="1"/>
    <col min="8398" max="8398" width="0" style="1" hidden="1" customWidth="1"/>
    <col min="8399" max="8399" width="19.140625" style="1" bestFit="1" customWidth="1"/>
    <col min="8400" max="8645" width="11.42578125" style="1"/>
    <col min="8646" max="8646" width="0" style="1" hidden="1" customWidth="1"/>
    <col min="8647" max="8648" width="26.42578125" style="1" customWidth="1"/>
    <col min="8649" max="8649" width="6.28515625" style="1" customWidth="1"/>
    <col min="8650" max="8650" width="25.85546875" style="1" customWidth="1"/>
    <col min="8651" max="8651" width="14.7109375" style="1" customWidth="1"/>
    <col min="8652" max="8652" width="23.7109375" style="1" bestFit="1" customWidth="1"/>
    <col min="8653" max="8653" width="22.140625" style="1" bestFit="1" customWidth="1"/>
    <col min="8654" max="8654" width="0" style="1" hidden="1" customWidth="1"/>
    <col min="8655" max="8655" width="19.140625" style="1" bestFit="1" customWidth="1"/>
    <col min="8656" max="8901" width="11.42578125" style="1"/>
    <col min="8902" max="8902" width="0" style="1" hidden="1" customWidth="1"/>
    <col min="8903" max="8904" width="26.42578125" style="1" customWidth="1"/>
    <col min="8905" max="8905" width="6.28515625" style="1" customWidth="1"/>
    <col min="8906" max="8906" width="25.85546875" style="1" customWidth="1"/>
    <col min="8907" max="8907" width="14.7109375" style="1" customWidth="1"/>
    <col min="8908" max="8908" width="23.7109375" style="1" bestFit="1" customWidth="1"/>
    <col min="8909" max="8909" width="22.140625" style="1" bestFit="1" customWidth="1"/>
    <col min="8910" max="8910" width="0" style="1" hidden="1" customWidth="1"/>
    <col min="8911" max="8911" width="19.140625" style="1" bestFit="1" customWidth="1"/>
    <col min="8912" max="8930" width="11.42578125" style="1"/>
    <col min="8931" max="8931" width="14.85546875" style="1" bestFit="1" customWidth="1"/>
    <col min="8932" max="8932" width="13.28515625" style="1" bestFit="1" customWidth="1"/>
    <col min="8933" max="8933" width="11.28515625" style="1" bestFit="1" customWidth="1"/>
    <col min="8934" max="8934" width="14.85546875" style="1" bestFit="1" customWidth="1"/>
    <col min="8935" max="9157" width="11.42578125" style="1"/>
    <col min="9158" max="9158" width="0" style="1" hidden="1" customWidth="1"/>
    <col min="9159" max="9160" width="26.42578125" style="1" customWidth="1"/>
    <col min="9161" max="9161" width="6.28515625" style="1" customWidth="1"/>
    <col min="9162" max="9162" width="25.85546875" style="1" customWidth="1"/>
    <col min="9163" max="9163" width="14.7109375" style="1" customWidth="1"/>
    <col min="9164" max="9164" width="23.7109375" style="1" bestFit="1" customWidth="1"/>
    <col min="9165" max="9165" width="22.140625" style="1" bestFit="1" customWidth="1"/>
    <col min="9166" max="9166" width="0" style="1" hidden="1" customWidth="1"/>
    <col min="9167" max="9167" width="19.140625" style="1" bestFit="1" customWidth="1"/>
    <col min="9168" max="9413" width="11.42578125" style="1"/>
    <col min="9414" max="9414" width="0" style="1" hidden="1" customWidth="1"/>
    <col min="9415" max="9416" width="26.42578125" style="1" customWidth="1"/>
    <col min="9417" max="9417" width="6.28515625" style="1" customWidth="1"/>
    <col min="9418" max="9418" width="25.85546875" style="1" customWidth="1"/>
    <col min="9419" max="9419" width="14.7109375" style="1" customWidth="1"/>
    <col min="9420" max="9420" width="23.7109375" style="1" bestFit="1" customWidth="1"/>
    <col min="9421" max="9421" width="22.140625" style="1" bestFit="1" customWidth="1"/>
    <col min="9422" max="9422" width="0" style="1" hidden="1" customWidth="1"/>
    <col min="9423" max="9423" width="19.140625" style="1" bestFit="1" customWidth="1"/>
    <col min="9424" max="9669" width="11.42578125" style="1"/>
    <col min="9670" max="9670" width="0" style="1" hidden="1" customWidth="1"/>
    <col min="9671" max="9672" width="26.42578125" style="1" customWidth="1"/>
    <col min="9673" max="9673" width="6.28515625" style="1" customWidth="1"/>
    <col min="9674" max="9674" width="25.85546875" style="1" customWidth="1"/>
    <col min="9675" max="9675" width="14.7109375" style="1" customWidth="1"/>
    <col min="9676" max="9676" width="23.7109375" style="1" bestFit="1" customWidth="1"/>
    <col min="9677" max="9677" width="22.140625" style="1" bestFit="1" customWidth="1"/>
    <col min="9678" max="9678" width="0" style="1" hidden="1" customWidth="1"/>
    <col min="9679" max="9679" width="19.140625" style="1" bestFit="1" customWidth="1"/>
    <col min="9680" max="9925" width="11.42578125" style="1"/>
    <col min="9926" max="9926" width="0" style="1" hidden="1" customWidth="1"/>
    <col min="9927" max="9928" width="26.42578125" style="1" customWidth="1"/>
    <col min="9929" max="9929" width="6.28515625" style="1" customWidth="1"/>
    <col min="9930" max="9930" width="25.85546875" style="1" customWidth="1"/>
    <col min="9931" max="9931" width="14.7109375" style="1" customWidth="1"/>
    <col min="9932" max="9932" width="23.7109375" style="1" bestFit="1" customWidth="1"/>
    <col min="9933" max="9933" width="22.140625" style="1" bestFit="1" customWidth="1"/>
    <col min="9934" max="9934" width="0" style="1" hidden="1" customWidth="1"/>
    <col min="9935" max="9935" width="19.140625" style="1" bestFit="1" customWidth="1"/>
    <col min="9936" max="10181" width="11.42578125" style="1"/>
    <col min="10182" max="10182" width="0" style="1" hidden="1" customWidth="1"/>
    <col min="10183" max="10184" width="26.42578125" style="1" customWidth="1"/>
    <col min="10185" max="10185" width="6.28515625" style="1" customWidth="1"/>
    <col min="10186" max="10186" width="25.85546875" style="1" customWidth="1"/>
    <col min="10187" max="10187" width="14.7109375" style="1" customWidth="1"/>
    <col min="10188" max="10188" width="23.7109375" style="1" bestFit="1" customWidth="1"/>
    <col min="10189" max="10189" width="22.140625" style="1" bestFit="1" customWidth="1"/>
    <col min="10190" max="10190" width="0" style="1" hidden="1" customWidth="1"/>
    <col min="10191" max="10191" width="19.140625" style="1" bestFit="1" customWidth="1"/>
    <col min="10192" max="10437" width="11.42578125" style="1"/>
    <col min="10438" max="10438" width="0" style="1" hidden="1" customWidth="1"/>
    <col min="10439" max="10440" width="26.42578125" style="1" customWidth="1"/>
    <col min="10441" max="10441" width="6.28515625" style="1" customWidth="1"/>
    <col min="10442" max="10442" width="25.85546875" style="1" customWidth="1"/>
    <col min="10443" max="10443" width="14.7109375" style="1" customWidth="1"/>
    <col min="10444" max="10444" width="23.7109375" style="1" bestFit="1" customWidth="1"/>
    <col min="10445" max="10445" width="22.140625" style="1" bestFit="1" customWidth="1"/>
    <col min="10446" max="10446" width="0" style="1" hidden="1" customWidth="1"/>
    <col min="10447" max="10447" width="19.140625" style="1" bestFit="1" customWidth="1"/>
    <col min="10448" max="10693" width="11.42578125" style="1"/>
    <col min="10694" max="10694" width="0" style="1" hidden="1" customWidth="1"/>
    <col min="10695" max="10696" width="26.42578125" style="1" customWidth="1"/>
    <col min="10697" max="10697" width="6.28515625" style="1" customWidth="1"/>
    <col min="10698" max="10698" width="25.85546875" style="1" customWidth="1"/>
    <col min="10699" max="10699" width="14.7109375" style="1" customWidth="1"/>
    <col min="10700" max="10700" width="23.7109375" style="1" bestFit="1" customWidth="1"/>
    <col min="10701" max="10701" width="22.140625" style="1" bestFit="1" customWidth="1"/>
    <col min="10702" max="10702" width="0" style="1" hidden="1" customWidth="1"/>
    <col min="10703" max="10703" width="19.140625" style="1" bestFit="1" customWidth="1"/>
    <col min="10704" max="10949" width="11.42578125" style="1"/>
    <col min="10950" max="10950" width="0" style="1" hidden="1" customWidth="1"/>
    <col min="10951" max="10952" width="26.42578125" style="1" customWidth="1"/>
    <col min="10953" max="10953" width="6.28515625" style="1" customWidth="1"/>
    <col min="10954" max="10954" width="25.85546875" style="1" customWidth="1"/>
    <col min="10955" max="10955" width="14.7109375" style="1" customWidth="1"/>
    <col min="10956" max="10956" width="23.7109375" style="1" bestFit="1" customWidth="1"/>
    <col min="10957" max="10957" width="22.140625" style="1" bestFit="1" customWidth="1"/>
    <col min="10958" max="10958" width="0" style="1" hidden="1" customWidth="1"/>
    <col min="10959" max="10959" width="19.140625" style="1" bestFit="1" customWidth="1"/>
    <col min="10960" max="11205" width="11.42578125" style="1"/>
    <col min="11206" max="11206" width="0" style="1" hidden="1" customWidth="1"/>
    <col min="11207" max="11208" width="26.42578125" style="1" customWidth="1"/>
    <col min="11209" max="11209" width="6.28515625" style="1" customWidth="1"/>
    <col min="11210" max="11210" width="25.85546875" style="1" customWidth="1"/>
    <col min="11211" max="11211" width="14.7109375" style="1" customWidth="1"/>
    <col min="11212" max="11212" width="23.7109375" style="1" bestFit="1" customWidth="1"/>
    <col min="11213" max="11213" width="22.140625" style="1" bestFit="1" customWidth="1"/>
    <col min="11214" max="11214" width="0" style="1" hidden="1" customWidth="1"/>
    <col min="11215" max="11215" width="19.140625" style="1" bestFit="1" customWidth="1"/>
    <col min="11216" max="11461" width="11.42578125" style="1"/>
    <col min="11462" max="11462" width="0" style="1" hidden="1" customWidth="1"/>
    <col min="11463" max="11464" width="26.42578125" style="1" customWidth="1"/>
    <col min="11465" max="11465" width="6.28515625" style="1" customWidth="1"/>
    <col min="11466" max="11466" width="25.85546875" style="1" customWidth="1"/>
    <col min="11467" max="11467" width="14.7109375" style="1" customWidth="1"/>
    <col min="11468" max="11468" width="23.7109375" style="1" bestFit="1" customWidth="1"/>
    <col min="11469" max="11469" width="22.140625" style="1" bestFit="1" customWidth="1"/>
    <col min="11470" max="11470" width="0" style="1" hidden="1" customWidth="1"/>
    <col min="11471" max="11471" width="19.140625" style="1" bestFit="1" customWidth="1"/>
    <col min="11472" max="11717" width="11.42578125" style="1"/>
    <col min="11718" max="11718" width="0" style="1" hidden="1" customWidth="1"/>
    <col min="11719" max="11720" width="26.42578125" style="1" customWidth="1"/>
    <col min="11721" max="11721" width="6.28515625" style="1" customWidth="1"/>
    <col min="11722" max="11722" width="25.85546875" style="1" customWidth="1"/>
    <col min="11723" max="11723" width="14.7109375" style="1" customWidth="1"/>
    <col min="11724" max="11724" width="23.7109375" style="1" bestFit="1" customWidth="1"/>
    <col min="11725" max="11725" width="22.140625" style="1" bestFit="1" customWidth="1"/>
    <col min="11726" max="11726" width="0" style="1" hidden="1" customWidth="1"/>
    <col min="11727" max="11727" width="19.140625" style="1" bestFit="1" customWidth="1"/>
    <col min="11728" max="11973" width="11.42578125" style="1"/>
    <col min="11974" max="11974" width="0" style="1" hidden="1" customWidth="1"/>
    <col min="11975" max="11976" width="26.42578125" style="1" customWidth="1"/>
    <col min="11977" max="11977" width="6.28515625" style="1" customWidth="1"/>
    <col min="11978" max="11978" width="25.85546875" style="1" customWidth="1"/>
    <col min="11979" max="11979" width="14.7109375" style="1" customWidth="1"/>
    <col min="11980" max="11980" width="23.7109375" style="1" bestFit="1" customWidth="1"/>
    <col min="11981" max="11981" width="22.140625" style="1" bestFit="1" customWidth="1"/>
    <col min="11982" max="11982" width="0" style="1" hidden="1" customWidth="1"/>
    <col min="11983" max="11983" width="19.140625" style="1" bestFit="1" customWidth="1"/>
    <col min="11984" max="12229" width="11.42578125" style="1"/>
    <col min="12230" max="12230" width="0" style="1" hidden="1" customWidth="1"/>
    <col min="12231" max="12232" width="26.42578125" style="1" customWidth="1"/>
    <col min="12233" max="12233" width="6.28515625" style="1" customWidth="1"/>
    <col min="12234" max="12234" width="25.85546875" style="1" customWidth="1"/>
    <col min="12235" max="12235" width="14.7109375" style="1" customWidth="1"/>
    <col min="12236" max="12236" width="23.7109375" style="1" bestFit="1" customWidth="1"/>
    <col min="12237" max="12237" width="22.140625" style="1" bestFit="1" customWidth="1"/>
    <col min="12238" max="12238" width="0" style="1" hidden="1" customWidth="1"/>
    <col min="12239" max="12239" width="19.140625" style="1" bestFit="1" customWidth="1"/>
    <col min="12240" max="12485" width="11.42578125" style="1"/>
    <col min="12486" max="12486" width="0" style="1" hidden="1" customWidth="1"/>
    <col min="12487" max="12488" width="26.42578125" style="1" customWidth="1"/>
    <col min="12489" max="12489" width="6.28515625" style="1" customWidth="1"/>
    <col min="12490" max="12490" width="25.85546875" style="1" customWidth="1"/>
    <col min="12491" max="12491" width="14.7109375" style="1" customWidth="1"/>
    <col min="12492" max="12492" width="23.7109375" style="1" bestFit="1" customWidth="1"/>
    <col min="12493" max="12493" width="22.140625" style="1" bestFit="1" customWidth="1"/>
    <col min="12494" max="12494" width="0" style="1" hidden="1" customWidth="1"/>
    <col min="12495" max="12495" width="19.140625" style="1" bestFit="1" customWidth="1"/>
    <col min="12496" max="12741" width="11.42578125" style="1"/>
    <col min="12742" max="12742" width="0" style="1" hidden="1" customWidth="1"/>
    <col min="12743" max="12744" width="26.42578125" style="1" customWidth="1"/>
    <col min="12745" max="12745" width="6.28515625" style="1" customWidth="1"/>
    <col min="12746" max="12746" width="25.85546875" style="1" customWidth="1"/>
    <col min="12747" max="12747" width="14.7109375" style="1" customWidth="1"/>
    <col min="12748" max="12748" width="23.7109375" style="1" bestFit="1" customWidth="1"/>
    <col min="12749" max="12749" width="22.140625" style="1" bestFit="1" customWidth="1"/>
    <col min="12750" max="12750" width="0" style="1" hidden="1" customWidth="1"/>
    <col min="12751" max="12751" width="19.140625" style="1" bestFit="1" customWidth="1"/>
    <col min="12752" max="12997" width="11.42578125" style="1"/>
    <col min="12998" max="12998" width="0" style="1" hidden="1" customWidth="1"/>
    <col min="12999" max="13000" width="26.42578125" style="1" customWidth="1"/>
    <col min="13001" max="13001" width="6.28515625" style="1" customWidth="1"/>
    <col min="13002" max="13002" width="25.85546875" style="1" customWidth="1"/>
    <col min="13003" max="13003" width="14.7109375" style="1" customWidth="1"/>
    <col min="13004" max="13004" width="23.7109375" style="1" bestFit="1" customWidth="1"/>
    <col min="13005" max="13005" width="22.140625" style="1" bestFit="1" customWidth="1"/>
    <col min="13006" max="13006" width="0" style="1" hidden="1" customWidth="1"/>
    <col min="13007" max="13007" width="19.140625" style="1" bestFit="1" customWidth="1"/>
    <col min="13008" max="13253" width="11.42578125" style="1"/>
    <col min="13254" max="13254" width="0" style="1" hidden="1" customWidth="1"/>
    <col min="13255" max="13256" width="26.42578125" style="1" customWidth="1"/>
    <col min="13257" max="13257" width="6.28515625" style="1" customWidth="1"/>
    <col min="13258" max="13258" width="25.85546875" style="1" customWidth="1"/>
    <col min="13259" max="13259" width="14.7109375" style="1" customWidth="1"/>
    <col min="13260" max="13260" width="23.7109375" style="1" bestFit="1" customWidth="1"/>
    <col min="13261" max="13261" width="22.140625" style="1" bestFit="1" customWidth="1"/>
    <col min="13262" max="13262" width="0" style="1" hidden="1" customWidth="1"/>
    <col min="13263" max="13263" width="19.140625" style="1" bestFit="1" customWidth="1"/>
    <col min="13264" max="13509" width="11.42578125" style="1"/>
    <col min="13510" max="13510" width="0" style="1" hidden="1" customWidth="1"/>
    <col min="13511" max="13512" width="26.42578125" style="1" customWidth="1"/>
    <col min="13513" max="13513" width="6.28515625" style="1" customWidth="1"/>
    <col min="13514" max="13514" width="25.85546875" style="1" customWidth="1"/>
    <col min="13515" max="13515" width="14.7109375" style="1" customWidth="1"/>
    <col min="13516" max="13516" width="23.7109375" style="1" bestFit="1" customWidth="1"/>
    <col min="13517" max="13517" width="22.140625" style="1" bestFit="1" customWidth="1"/>
    <col min="13518" max="13518" width="0" style="1" hidden="1" customWidth="1"/>
    <col min="13519" max="13519" width="19.140625" style="1" bestFit="1" customWidth="1"/>
    <col min="13520" max="13765" width="11.42578125" style="1"/>
    <col min="13766" max="13766" width="0" style="1" hidden="1" customWidth="1"/>
    <col min="13767" max="13768" width="26.42578125" style="1" customWidth="1"/>
    <col min="13769" max="13769" width="6.28515625" style="1" customWidth="1"/>
    <col min="13770" max="13770" width="25.85546875" style="1" customWidth="1"/>
    <col min="13771" max="13771" width="14.7109375" style="1" customWidth="1"/>
    <col min="13772" max="13772" width="23.7109375" style="1" bestFit="1" customWidth="1"/>
    <col min="13773" max="13773" width="22.140625" style="1" bestFit="1" customWidth="1"/>
    <col min="13774" max="13774" width="0" style="1" hidden="1" customWidth="1"/>
    <col min="13775" max="13775" width="19.140625" style="1" bestFit="1" customWidth="1"/>
    <col min="13776" max="14021" width="11.42578125" style="1"/>
    <col min="14022" max="14022" width="0" style="1" hidden="1" customWidth="1"/>
    <col min="14023" max="14024" width="26.42578125" style="1" customWidth="1"/>
    <col min="14025" max="14025" width="6.28515625" style="1" customWidth="1"/>
    <col min="14026" max="14026" width="25.85546875" style="1" customWidth="1"/>
    <col min="14027" max="14027" width="14.7109375" style="1" customWidth="1"/>
    <col min="14028" max="14028" width="23.7109375" style="1" bestFit="1" customWidth="1"/>
    <col min="14029" max="14029" width="22.140625" style="1" bestFit="1" customWidth="1"/>
    <col min="14030" max="14030" width="0" style="1" hidden="1" customWidth="1"/>
    <col min="14031" max="14031" width="19.140625" style="1" bestFit="1" customWidth="1"/>
    <col min="14032" max="14277" width="11.42578125" style="1"/>
    <col min="14278" max="14278" width="0" style="1" hidden="1" customWidth="1"/>
    <col min="14279" max="14280" width="26.42578125" style="1" customWidth="1"/>
    <col min="14281" max="14281" width="6.28515625" style="1" customWidth="1"/>
    <col min="14282" max="14282" width="25.85546875" style="1" customWidth="1"/>
    <col min="14283" max="14283" width="14.7109375" style="1" customWidth="1"/>
    <col min="14284" max="14284" width="23.7109375" style="1" bestFit="1" customWidth="1"/>
    <col min="14285" max="14285" width="22.140625" style="1" bestFit="1" customWidth="1"/>
    <col min="14286" max="14286" width="0" style="1" hidden="1" customWidth="1"/>
    <col min="14287" max="14287" width="19.140625" style="1" bestFit="1" customWidth="1"/>
    <col min="14288" max="14533" width="11.42578125" style="1"/>
    <col min="14534" max="14534" width="0" style="1" hidden="1" customWidth="1"/>
    <col min="14535" max="14536" width="26.42578125" style="1" customWidth="1"/>
    <col min="14537" max="14537" width="6.28515625" style="1" customWidth="1"/>
    <col min="14538" max="14538" width="25.85546875" style="1" customWidth="1"/>
    <col min="14539" max="14539" width="14.7109375" style="1" customWidth="1"/>
    <col min="14540" max="14540" width="23.7109375" style="1" bestFit="1" customWidth="1"/>
    <col min="14541" max="14541" width="22.140625" style="1" bestFit="1" customWidth="1"/>
    <col min="14542" max="14542" width="0" style="1" hidden="1" customWidth="1"/>
    <col min="14543" max="14543" width="19.140625" style="1" bestFit="1" customWidth="1"/>
    <col min="14544" max="14789" width="11.42578125" style="1"/>
    <col min="14790" max="14790" width="0" style="1" hidden="1" customWidth="1"/>
    <col min="14791" max="14792" width="26.42578125" style="1" customWidth="1"/>
    <col min="14793" max="14793" width="6.28515625" style="1" customWidth="1"/>
    <col min="14794" max="14794" width="25.85546875" style="1" customWidth="1"/>
    <col min="14795" max="14795" width="14.7109375" style="1" customWidth="1"/>
    <col min="14796" max="14796" width="23.7109375" style="1" bestFit="1" customWidth="1"/>
    <col min="14797" max="14797" width="22.140625" style="1" bestFit="1" customWidth="1"/>
    <col min="14798" max="14798" width="0" style="1" hidden="1" customWidth="1"/>
    <col min="14799" max="14799" width="19.140625" style="1" bestFit="1" customWidth="1"/>
    <col min="14800" max="15045" width="11.42578125" style="1"/>
    <col min="15046" max="15046" width="0" style="1" hidden="1" customWidth="1"/>
    <col min="15047" max="15048" width="26.42578125" style="1" customWidth="1"/>
    <col min="15049" max="15049" width="6.28515625" style="1" customWidth="1"/>
    <col min="15050" max="15050" width="25.85546875" style="1" customWidth="1"/>
    <col min="15051" max="15051" width="14.7109375" style="1" customWidth="1"/>
    <col min="15052" max="15052" width="23.7109375" style="1" bestFit="1" customWidth="1"/>
    <col min="15053" max="15053" width="22.140625" style="1" bestFit="1" customWidth="1"/>
    <col min="15054" max="15054" width="0" style="1" hidden="1" customWidth="1"/>
    <col min="15055" max="15055" width="19.140625" style="1" bestFit="1" customWidth="1"/>
    <col min="15056" max="15301" width="11.42578125" style="1"/>
    <col min="15302" max="15302" width="0" style="1" hidden="1" customWidth="1"/>
    <col min="15303" max="15304" width="26.42578125" style="1" customWidth="1"/>
    <col min="15305" max="15305" width="6.28515625" style="1" customWidth="1"/>
    <col min="15306" max="15306" width="25.85546875" style="1" customWidth="1"/>
    <col min="15307" max="15307" width="14.7109375" style="1" customWidth="1"/>
    <col min="15308" max="15308" width="23.7109375" style="1" bestFit="1" customWidth="1"/>
    <col min="15309" max="15309" width="22.140625" style="1" bestFit="1" customWidth="1"/>
    <col min="15310" max="15310" width="0" style="1" hidden="1" customWidth="1"/>
    <col min="15311" max="15311" width="19.140625" style="1" bestFit="1" customWidth="1"/>
    <col min="15312" max="15557" width="11.42578125" style="1"/>
    <col min="15558" max="15558" width="0" style="1" hidden="1" customWidth="1"/>
    <col min="15559" max="15560" width="26.42578125" style="1" customWidth="1"/>
    <col min="15561" max="15561" width="6.28515625" style="1" customWidth="1"/>
    <col min="15562" max="15562" width="25.85546875" style="1" customWidth="1"/>
    <col min="15563" max="15563" width="14.7109375" style="1" customWidth="1"/>
    <col min="15564" max="15564" width="23.7109375" style="1" bestFit="1" customWidth="1"/>
    <col min="15565" max="15565" width="22.140625" style="1" bestFit="1" customWidth="1"/>
    <col min="15566" max="15566" width="0" style="1" hidden="1" customWidth="1"/>
    <col min="15567" max="15567" width="19.140625" style="1" bestFit="1" customWidth="1"/>
    <col min="15568" max="15813" width="11.42578125" style="1"/>
    <col min="15814" max="15814" width="0" style="1" hidden="1" customWidth="1"/>
    <col min="15815" max="15816" width="26.42578125" style="1" customWidth="1"/>
    <col min="15817" max="15817" width="6.28515625" style="1" customWidth="1"/>
    <col min="15818" max="15818" width="25.85546875" style="1" customWidth="1"/>
    <col min="15819" max="15819" width="14.7109375" style="1" customWidth="1"/>
    <col min="15820" max="15820" width="23.7109375" style="1" bestFit="1" customWidth="1"/>
    <col min="15821" max="15821" width="22.140625" style="1" bestFit="1" customWidth="1"/>
    <col min="15822" max="15822" width="0" style="1" hidden="1" customWidth="1"/>
    <col min="15823" max="15823" width="19.140625" style="1" bestFit="1" customWidth="1"/>
    <col min="15824" max="16069" width="11.42578125" style="1"/>
    <col min="16070" max="16070" width="0" style="1" hidden="1" customWidth="1"/>
    <col min="16071" max="16072" width="26.42578125" style="1" customWidth="1"/>
    <col min="16073" max="16073" width="6.28515625" style="1" customWidth="1"/>
    <col min="16074" max="16074" width="25.85546875" style="1" customWidth="1"/>
    <col min="16075" max="16075" width="14.7109375" style="1" customWidth="1"/>
    <col min="16076" max="16076" width="23.7109375" style="1" bestFit="1" customWidth="1"/>
    <col min="16077" max="16077" width="22.140625" style="1" bestFit="1" customWidth="1"/>
    <col min="16078" max="16078" width="0" style="1" hidden="1" customWidth="1"/>
    <col min="16079" max="16079" width="19.140625" style="1" bestFit="1" customWidth="1"/>
    <col min="16080" max="16384" width="11.42578125" style="1"/>
  </cols>
  <sheetData>
    <row r="1" spans="1:20 8929:8931" ht="44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 8929:8931" ht="15" customHeight="1" x14ac:dyDescent="0.25">
      <c r="A2" s="46" t="s">
        <v>1</v>
      </c>
      <c r="B2" s="47" t="s">
        <v>2</v>
      </c>
      <c r="C2" s="47" t="s">
        <v>3</v>
      </c>
      <c r="D2" s="47" t="s">
        <v>4</v>
      </c>
      <c r="E2" s="48" t="s">
        <v>5</v>
      </c>
      <c r="F2" s="44" t="s">
        <v>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0 8929:8931" ht="12.75" customHeight="1" x14ac:dyDescent="0.25">
      <c r="A3" s="46"/>
      <c r="B3" s="47"/>
      <c r="C3" s="47"/>
      <c r="D3" s="47"/>
      <c r="E3" s="49"/>
      <c r="F3" s="51" t="s">
        <v>7</v>
      </c>
      <c r="G3" s="52" t="s">
        <v>8</v>
      </c>
      <c r="H3" s="55" t="s">
        <v>9</v>
      </c>
      <c r="I3" s="56"/>
      <c r="J3" s="57"/>
      <c r="K3" s="61" t="s">
        <v>10</v>
      </c>
      <c r="L3" s="62"/>
      <c r="M3" s="62"/>
      <c r="N3" s="62"/>
      <c r="O3" s="62"/>
      <c r="P3" s="62"/>
      <c r="Q3" s="62"/>
      <c r="R3" s="63" t="s">
        <v>11</v>
      </c>
    </row>
    <row r="4" spans="1:20 8929:8931" ht="12.75" customHeight="1" x14ac:dyDescent="0.25">
      <c r="A4" s="46"/>
      <c r="B4" s="47"/>
      <c r="C4" s="47"/>
      <c r="D4" s="47"/>
      <c r="E4" s="49"/>
      <c r="F4" s="51"/>
      <c r="G4" s="53"/>
      <c r="H4" s="58"/>
      <c r="I4" s="59"/>
      <c r="J4" s="60"/>
      <c r="K4" s="66" t="s">
        <v>12</v>
      </c>
      <c r="L4" s="67" t="s">
        <v>13</v>
      </c>
      <c r="M4" s="68"/>
      <c r="N4" s="69"/>
      <c r="O4" s="67" t="s">
        <v>14</v>
      </c>
      <c r="P4" s="68"/>
      <c r="Q4" s="69"/>
      <c r="R4" s="64"/>
    </row>
    <row r="5" spans="1:20 8929:8931" ht="25.5" x14ac:dyDescent="0.25">
      <c r="A5" s="46"/>
      <c r="B5" s="47"/>
      <c r="C5" s="47"/>
      <c r="D5" s="47"/>
      <c r="E5" s="50"/>
      <c r="F5" s="51"/>
      <c r="G5" s="54"/>
      <c r="H5" s="2" t="s">
        <v>15</v>
      </c>
      <c r="I5" s="2" t="s">
        <v>16</v>
      </c>
      <c r="J5" s="2" t="s">
        <v>17</v>
      </c>
      <c r="K5" s="66"/>
      <c r="L5" s="3" t="s">
        <v>18</v>
      </c>
      <c r="M5" s="3" t="s">
        <v>19</v>
      </c>
      <c r="N5" s="3" t="s">
        <v>20</v>
      </c>
      <c r="O5" s="3" t="s">
        <v>18</v>
      </c>
      <c r="P5" s="3" t="s">
        <v>21</v>
      </c>
      <c r="Q5" s="3" t="s">
        <v>22</v>
      </c>
      <c r="R5" s="65"/>
    </row>
    <row r="6" spans="1:20 8929:8931" s="9" customFormat="1" x14ac:dyDescent="0.25">
      <c r="A6" s="6">
        <v>1</v>
      </c>
      <c r="B6" s="4" t="s">
        <v>23</v>
      </c>
      <c r="C6" s="5">
        <v>1</v>
      </c>
      <c r="D6" s="19" t="s">
        <v>24</v>
      </c>
      <c r="E6" s="6">
        <v>27</v>
      </c>
      <c r="F6" s="5">
        <v>15</v>
      </c>
      <c r="G6" s="5">
        <v>30</v>
      </c>
      <c r="H6" s="7">
        <v>16141937.5</v>
      </c>
      <c r="I6" s="7">
        <f t="shared" ref="I6:I20" si="0">+H6/G6</f>
        <v>538064.58333333337</v>
      </c>
      <c r="J6" s="7">
        <f t="shared" ref="J6:J20" si="1">+I6/30</f>
        <v>17935.486111111113</v>
      </c>
      <c r="K6" s="7">
        <f>+N6+Q6</f>
        <v>2832954</v>
      </c>
      <c r="L6" s="5">
        <v>6</v>
      </c>
      <c r="M6" s="7">
        <v>203775</v>
      </c>
      <c r="N6" s="7">
        <f>+L6*M6</f>
        <v>1222650</v>
      </c>
      <c r="O6" s="5">
        <v>24</v>
      </c>
      <c r="P6" s="7">
        <v>67096</v>
      </c>
      <c r="Q6" s="7">
        <f t="shared" ref="Q6:Q20" si="2">+O6*P6</f>
        <v>1610304</v>
      </c>
      <c r="R6" s="7">
        <f>+H6+K6</f>
        <v>18974891.5</v>
      </c>
      <c r="S6" s="8"/>
      <c r="T6" s="42"/>
    </row>
    <row r="7" spans="1:20 8929:8931" s="9" customFormat="1" x14ac:dyDescent="0.25">
      <c r="A7" s="6">
        <v>2</v>
      </c>
      <c r="B7" s="4" t="s">
        <v>25</v>
      </c>
      <c r="C7" s="5">
        <v>1</v>
      </c>
      <c r="D7" s="4" t="s">
        <v>26</v>
      </c>
      <c r="E7" s="6">
        <v>27</v>
      </c>
      <c r="F7" s="5">
        <v>15</v>
      </c>
      <c r="G7" s="5">
        <v>30</v>
      </c>
      <c r="H7" s="7">
        <v>16141937.5</v>
      </c>
      <c r="I7" s="7">
        <f t="shared" si="0"/>
        <v>538064.58333333337</v>
      </c>
      <c r="J7" s="7">
        <f t="shared" si="1"/>
        <v>17935.486111111113</v>
      </c>
      <c r="K7" s="7">
        <f t="shared" ref="K7:K20" si="3">+N7+Q7</f>
        <v>2117232</v>
      </c>
      <c r="L7" s="5">
        <v>6</v>
      </c>
      <c r="M7" s="7">
        <v>145192</v>
      </c>
      <c r="N7" s="7">
        <f t="shared" ref="N7:N20" si="4">+L7*M7</f>
        <v>871152</v>
      </c>
      <c r="O7" s="5">
        <v>24</v>
      </c>
      <c r="P7" s="7">
        <v>51920</v>
      </c>
      <c r="Q7" s="7">
        <f t="shared" si="2"/>
        <v>1246080</v>
      </c>
      <c r="R7" s="7">
        <f t="shared" ref="R7:R20" si="5">+H7+K7</f>
        <v>18259169.5</v>
      </c>
      <c r="S7" s="8"/>
      <c r="T7" s="42"/>
      <c r="MEK7" s="9">
        <v>12</v>
      </c>
      <c r="MEL7" s="9">
        <v>120</v>
      </c>
      <c r="MEM7" s="9">
        <f>+MEL7*2</f>
        <v>240</v>
      </c>
    </row>
    <row r="8" spans="1:20 8929:8931" s="9" customFormat="1" x14ac:dyDescent="0.25">
      <c r="A8" s="6">
        <v>3</v>
      </c>
      <c r="B8" s="4" t="s">
        <v>25</v>
      </c>
      <c r="C8" s="5">
        <v>1</v>
      </c>
      <c r="D8" s="4" t="s">
        <v>27</v>
      </c>
      <c r="E8" s="6">
        <v>27</v>
      </c>
      <c r="F8" s="5">
        <v>15</v>
      </c>
      <c r="G8" s="5">
        <v>30</v>
      </c>
      <c r="H8" s="7">
        <v>16141937.5</v>
      </c>
      <c r="I8" s="7">
        <f t="shared" si="0"/>
        <v>538064.58333333337</v>
      </c>
      <c r="J8" s="7">
        <f t="shared" si="1"/>
        <v>17935.486111111113</v>
      </c>
      <c r="K8" s="7">
        <f t="shared" si="3"/>
        <v>2117232</v>
      </c>
      <c r="L8" s="5">
        <v>6</v>
      </c>
      <c r="M8" s="7">
        <v>145192</v>
      </c>
      <c r="N8" s="7">
        <f t="shared" si="4"/>
        <v>871152</v>
      </c>
      <c r="O8" s="5">
        <v>24</v>
      </c>
      <c r="P8" s="7">
        <v>51920</v>
      </c>
      <c r="Q8" s="7">
        <f t="shared" si="2"/>
        <v>1246080</v>
      </c>
      <c r="R8" s="7">
        <f t="shared" si="5"/>
        <v>18259169.5</v>
      </c>
      <c r="T8" s="42"/>
    </row>
    <row r="9" spans="1:20 8929:8931" s="9" customFormat="1" x14ac:dyDescent="0.25">
      <c r="A9" s="6">
        <v>4</v>
      </c>
      <c r="B9" s="4" t="s">
        <v>25</v>
      </c>
      <c r="C9" s="5">
        <v>1</v>
      </c>
      <c r="D9" s="4" t="s">
        <v>28</v>
      </c>
      <c r="E9" s="6">
        <v>27</v>
      </c>
      <c r="F9" s="5">
        <v>15</v>
      </c>
      <c r="G9" s="5">
        <v>30</v>
      </c>
      <c r="H9" s="20">
        <v>16141937.5</v>
      </c>
      <c r="I9" s="20">
        <f t="shared" si="0"/>
        <v>538064.58333333337</v>
      </c>
      <c r="J9" s="20">
        <f t="shared" si="1"/>
        <v>17935.486111111113</v>
      </c>
      <c r="K9" s="20">
        <f t="shared" si="3"/>
        <v>2117232</v>
      </c>
      <c r="L9" s="5">
        <v>6</v>
      </c>
      <c r="M9" s="7">
        <v>145192</v>
      </c>
      <c r="N9" s="7">
        <f t="shared" si="4"/>
        <v>871152</v>
      </c>
      <c r="O9" s="5">
        <v>24</v>
      </c>
      <c r="P9" s="7">
        <v>51920</v>
      </c>
      <c r="Q9" s="7">
        <f t="shared" si="2"/>
        <v>1246080</v>
      </c>
      <c r="R9" s="7">
        <f t="shared" si="5"/>
        <v>18259169.5</v>
      </c>
      <c r="T9" s="42"/>
    </row>
    <row r="10" spans="1:20 8929:8931" s="21" customFormat="1" x14ac:dyDescent="0.25">
      <c r="A10" s="6">
        <v>5</v>
      </c>
      <c r="B10" s="4" t="s">
        <v>25</v>
      </c>
      <c r="C10" s="5">
        <v>1</v>
      </c>
      <c r="D10" s="4" t="s">
        <v>29</v>
      </c>
      <c r="E10" s="5">
        <v>27</v>
      </c>
      <c r="F10" s="5">
        <v>20</v>
      </c>
      <c r="G10" s="5">
        <v>40</v>
      </c>
      <c r="H10" s="20">
        <v>22554377.5</v>
      </c>
      <c r="I10" s="20">
        <f t="shared" si="0"/>
        <v>563859.4375</v>
      </c>
      <c r="J10" s="20">
        <f t="shared" si="1"/>
        <v>18795.314583333333</v>
      </c>
      <c r="K10" s="20">
        <f>+N10+Q10</f>
        <v>2822976</v>
      </c>
      <c r="L10" s="5">
        <v>8</v>
      </c>
      <c r="M10" s="20">
        <v>145192</v>
      </c>
      <c r="N10" s="20">
        <f t="shared" si="4"/>
        <v>1161536</v>
      </c>
      <c r="O10" s="5">
        <v>32</v>
      </c>
      <c r="P10" s="20">
        <v>51920</v>
      </c>
      <c r="Q10" s="20">
        <f t="shared" si="2"/>
        <v>1661440</v>
      </c>
      <c r="R10" s="20">
        <f t="shared" si="5"/>
        <v>25377353.5</v>
      </c>
      <c r="T10" s="43"/>
    </row>
    <row r="11" spans="1:20 8929:8931" s="9" customFormat="1" x14ac:dyDescent="0.25">
      <c r="A11" s="6">
        <v>6</v>
      </c>
      <c r="B11" s="4" t="s">
        <v>30</v>
      </c>
      <c r="C11" s="5">
        <v>1</v>
      </c>
      <c r="D11" s="19" t="s">
        <v>31</v>
      </c>
      <c r="E11" s="6">
        <v>27</v>
      </c>
      <c r="F11" s="5">
        <v>15</v>
      </c>
      <c r="G11" s="5">
        <v>30</v>
      </c>
      <c r="H11" s="20">
        <v>16141937.5</v>
      </c>
      <c r="I11" s="20">
        <f t="shared" si="0"/>
        <v>538064.58333333337</v>
      </c>
      <c r="J11" s="20">
        <f t="shared" si="1"/>
        <v>17935.486111111113</v>
      </c>
      <c r="K11" s="20">
        <f t="shared" si="3"/>
        <v>2109768</v>
      </c>
      <c r="L11" s="5">
        <v>6</v>
      </c>
      <c r="M11" s="7">
        <v>144944</v>
      </c>
      <c r="N11" s="7">
        <f t="shared" si="4"/>
        <v>869664</v>
      </c>
      <c r="O11" s="5">
        <v>24</v>
      </c>
      <c r="P11" s="7">
        <v>51671</v>
      </c>
      <c r="Q11" s="7">
        <f t="shared" si="2"/>
        <v>1240104</v>
      </c>
      <c r="R11" s="7">
        <f t="shared" si="5"/>
        <v>18251705.5</v>
      </c>
      <c r="T11" s="42"/>
    </row>
    <row r="12" spans="1:20 8929:8931" s="9" customFormat="1" x14ac:dyDescent="0.25">
      <c r="A12" s="6">
        <v>7</v>
      </c>
      <c r="B12" s="4" t="s">
        <v>32</v>
      </c>
      <c r="C12" s="5">
        <v>1</v>
      </c>
      <c r="D12" s="4" t="s">
        <v>33</v>
      </c>
      <c r="E12" s="6">
        <v>27</v>
      </c>
      <c r="F12" s="5">
        <v>15</v>
      </c>
      <c r="G12" s="5">
        <v>30</v>
      </c>
      <c r="H12" s="7">
        <v>16141937.5</v>
      </c>
      <c r="I12" s="7">
        <f t="shared" si="0"/>
        <v>538064.58333333337</v>
      </c>
      <c r="J12" s="7">
        <f t="shared" si="1"/>
        <v>17935.486111111113</v>
      </c>
      <c r="K12" s="7">
        <f t="shared" si="3"/>
        <v>2800434</v>
      </c>
      <c r="L12" s="5">
        <v>6</v>
      </c>
      <c r="M12" s="7">
        <v>180351</v>
      </c>
      <c r="N12" s="7">
        <f t="shared" si="4"/>
        <v>1082106</v>
      </c>
      <c r="O12" s="5">
        <v>24</v>
      </c>
      <c r="P12" s="7">
        <v>71597</v>
      </c>
      <c r="Q12" s="7">
        <f t="shared" si="2"/>
        <v>1718328</v>
      </c>
      <c r="R12" s="7">
        <f t="shared" si="5"/>
        <v>18942371.5</v>
      </c>
      <c r="T12" s="42"/>
    </row>
    <row r="13" spans="1:20 8929:8931" s="9" customFormat="1" x14ac:dyDescent="0.25">
      <c r="A13" s="6">
        <v>8</v>
      </c>
      <c r="B13" s="4" t="s">
        <v>34</v>
      </c>
      <c r="C13" s="5">
        <v>1</v>
      </c>
      <c r="D13" s="4" t="s">
        <v>35</v>
      </c>
      <c r="E13" s="6">
        <v>16</v>
      </c>
      <c r="F13" s="5">
        <v>15</v>
      </c>
      <c r="G13" s="5">
        <v>30</v>
      </c>
      <c r="H13" s="7">
        <v>16141937.5</v>
      </c>
      <c r="I13" s="7">
        <f t="shared" si="0"/>
        <v>538064.58333333337</v>
      </c>
      <c r="J13" s="7">
        <f t="shared" si="1"/>
        <v>17935.486111111113</v>
      </c>
      <c r="K13" s="7">
        <f t="shared" si="3"/>
        <v>2533236</v>
      </c>
      <c r="L13" s="5">
        <v>6</v>
      </c>
      <c r="M13" s="7">
        <v>159514</v>
      </c>
      <c r="N13" s="7">
        <f t="shared" si="4"/>
        <v>957084</v>
      </c>
      <c r="O13" s="5">
        <v>24</v>
      </c>
      <c r="P13" s="7">
        <v>65673</v>
      </c>
      <c r="Q13" s="7">
        <f t="shared" si="2"/>
        <v>1576152</v>
      </c>
      <c r="R13" s="7">
        <f t="shared" si="5"/>
        <v>18675173.5</v>
      </c>
      <c r="S13" s="8"/>
      <c r="T13" s="42"/>
    </row>
    <row r="14" spans="1:20 8929:8931" s="9" customFormat="1" x14ac:dyDescent="0.25">
      <c r="A14" s="6">
        <v>9</v>
      </c>
      <c r="B14" s="4" t="s">
        <v>34</v>
      </c>
      <c r="C14" s="5">
        <v>1</v>
      </c>
      <c r="D14" s="4" t="s">
        <v>36</v>
      </c>
      <c r="E14" s="6">
        <v>27</v>
      </c>
      <c r="F14" s="5">
        <v>15</v>
      </c>
      <c r="G14" s="5">
        <v>30</v>
      </c>
      <c r="H14" s="7">
        <v>16141937.5</v>
      </c>
      <c r="I14" s="7">
        <f t="shared" si="0"/>
        <v>538064.58333333337</v>
      </c>
      <c r="J14" s="7">
        <f t="shared" si="1"/>
        <v>17935.486111111113</v>
      </c>
      <c r="K14" s="7">
        <f t="shared" si="3"/>
        <v>2533236</v>
      </c>
      <c r="L14" s="5">
        <v>6</v>
      </c>
      <c r="M14" s="7">
        <v>159514</v>
      </c>
      <c r="N14" s="7">
        <f t="shared" si="4"/>
        <v>957084</v>
      </c>
      <c r="O14" s="5">
        <v>24</v>
      </c>
      <c r="P14" s="7">
        <v>65673</v>
      </c>
      <c r="Q14" s="7">
        <f t="shared" si="2"/>
        <v>1576152</v>
      </c>
      <c r="R14" s="7">
        <f t="shared" si="5"/>
        <v>18675173.5</v>
      </c>
      <c r="T14" s="42"/>
    </row>
    <row r="15" spans="1:20 8929:8931" s="9" customFormat="1" x14ac:dyDescent="0.25">
      <c r="A15" s="6">
        <v>10</v>
      </c>
      <c r="B15" s="4" t="s">
        <v>37</v>
      </c>
      <c r="C15" s="5">
        <v>1</v>
      </c>
      <c r="D15" s="4" t="s">
        <v>38</v>
      </c>
      <c r="E15" s="6">
        <v>27</v>
      </c>
      <c r="F15" s="5">
        <v>15</v>
      </c>
      <c r="G15" s="5">
        <v>30</v>
      </c>
      <c r="H15" s="7">
        <v>16141937.5</v>
      </c>
      <c r="I15" s="7">
        <f t="shared" si="0"/>
        <v>538064.58333333337</v>
      </c>
      <c r="J15" s="7">
        <f t="shared" si="1"/>
        <v>17935.486111111113</v>
      </c>
      <c r="K15" s="7">
        <f t="shared" si="3"/>
        <v>2417580</v>
      </c>
      <c r="L15" s="5">
        <v>6</v>
      </c>
      <c r="M15" s="7">
        <v>157706</v>
      </c>
      <c r="N15" s="7">
        <f t="shared" si="4"/>
        <v>946236</v>
      </c>
      <c r="O15" s="5">
        <v>24</v>
      </c>
      <c r="P15" s="7">
        <v>61306</v>
      </c>
      <c r="Q15" s="7">
        <f t="shared" si="2"/>
        <v>1471344</v>
      </c>
      <c r="R15" s="7">
        <f t="shared" si="5"/>
        <v>18559517.5</v>
      </c>
      <c r="S15" s="8"/>
      <c r="T15" s="42"/>
    </row>
    <row r="16" spans="1:20 8929:8931" s="9" customFormat="1" x14ac:dyDescent="0.25">
      <c r="A16" s="6">
        <v>11</v>
      </c>
      <c r="B16" s="4" t="s">
        <v>37</v>
      </c>
      <c r="C16" s="5">
        <v>1</v>
      </c>
      <c r="D16" s="4" t="s">
        <v>39</v>
      </c>
      <c r="E16" s="6">
        <v>27</v>
      </c>
      <c r="F16" s="5">
        <v>15</v>
      </c>
      <c r="G16" s="5">
        <v>30</v>
      </c>
      <c r="H16" s="7">
        <v>16141937.5</v>
      </c>
      <c r="I16" s="7">
        <f t="shared" si="0"/>
        <v>538064.58333333337</v>
      </c>
      <c r="J16" s="7">
        <f t="shared" si="1"/>
        <v>17935.486111111113</v>
      </c>
      <c r="K16" s="7">
        <f t="shared" si="3"/>
        <v>2417580</v>
      </c>
      <c r="L16" s="5">
        <v>6</v>
      </c>
      <c r="M16" s="7">
        <v>157706</v>
      </c>
      <c r="N16" s="7">
        <f t="shared" si="4"/>
        <v>946236</v>
      </c>
      <c r="O16" s="5">
        <v>24</v>
      </c>
      <c r="P16" s="7">
        <v>61306</v>
      </c>
      <c r="Q16" s="7">
        <f t="shared" si="2"/>
        <v>1471344</v>
      </c>
      <c r="R16" s="7">
        <f t="shared" si="5"/>
        <v>18559517.5</v>
      </c>
      <c r="T16" s="42"/>
    </row>
    <row r="17" spans="1:18" s="9" customFormat="1" x14ac:dyDescent="0.25">
      <c r="A17" s="6">
        <v>12</v>
      </c>
      <c r="B17" s="4" t="s">
        <v>40</v>
      </c>
      <c r="C17" s="5">
        <v>1</v>
      </c>
      <c r="D17" s="4" t="s">
        <v>41</v>
      </c>
      <c r="E17" s="6">
        <v>27</v>
      </c>
      <c r="F17" s="5">
        <v>15</v>
      </c>
      <c r="G17" s="5">
        <v>30</v>
      </c>
      <c r="H17" s="7">
        <v>16141937.5</v>
      </c>
      <c r="I17" s="7">
        <f t="shared" si="0"/>
        <v>538064.58333333337</v>
      </c>
      <c r="J17" s="7">
        <f t="shared" si="1"/>
        <v>17935.486111111113</v>
      </c>
      <c r="K17" s="7">
        <f t="shared" si="3"/>
        <v>1781394</v>
      </c>
      <c r="L17" s="5">
        <v>6</v>
      </c>
      <c r="M17" s="7">
        <v>116287</v>
      </c>
      <c r="N17" s="7">
        <f t="shared" si="4"/>
        <v>697722</v>
      </c>
      <c r="O17" s="5">
        <v>24</v>
      </c>
      <c r="P17" s="7">
        <v>45153</v>
      </c>
      <c r="Q17" s="7">
        <f t="shared" si="2"/>
        <v>1083672</v>
      </c>
      <c r="R17" s="7">
        <f t="shared" si="5"/>
        <v>17923331.5</v>
      </c>
    </row>
    <row r="18" spans="1:18" s="9" customFormat="1" x14ac:dyDescent="0.25">
      <c r="A18" s="6">
        <v>13</v>
      </c>
      <c r="B18" s="4" t="s">
        <v>40</v>
      </c>
      <c r="C18" s="5">
        <v>1</v>
      </c>
      <c r="D18" s="4" t="s">
        <v>42</v>
      </c>
      <c r="E18" s="6">
        <v>27</v>
      </c>
      <c r="F18" s="5">
        <v>15</v>
      </c>
      <c r="G18" s="5">
        <v>30</v>
      </c>
      <c r="H18" s="7">
        <v>16141937.5</v>
      </c>
      <c r="I18" s="7">
        <f t="shared" si="0"/>
        <v>538064.58333333337</v>
      </c>
      <c r="J18" s="7">
        <f t="shared" si="1"/>
        <v>17935.486111111113</v>
      </c>
      <c r="K18" s="7">
        <f t="shared" si="3"/>
        <v>1781394</v>
      </c>
      <c r="L18" s="5">
        <v>6</v>
      </c>
      <c r="M18" s="7">
        <v>116287</v>
      </c>
      <c r="N18" s="7">
        <f t="shared" si="4"/>
        <v>697722</v>
      </c>
      <c r="O18" s="5">
        <v>24</v>
      </c>
      <c r="P18" s="7">
        <v>45153</v>
      </c>
      <c r="Q18" s="7">
        <f t="shared" si="2"/>
        <v>1083672</v>
      </c>
      <c r="R18" s="7">
        <f t="shared" si="5"/>
        <v>17923331.5</v>
      </c>
    </row>
    <row r="19" spans="1:18" s="9" customFormat="1" x14ac:dyDescent="0.25">
      <c r="A19" s="6">
        <v>14</v>
      </c>
      <c r="B19" s="4" t="s">
        <v>43</v>
      </c>
      <c r="C19" s="5">
        <v>1</v>
      </c>
      <c r="D19" s="4" t="s">
        <v>44</v>
      </c>
      <c r="E19" s="6">
        <v>27</v>
      </c>
      <c r="F19" s="5">
        <v>15</v>
      </c>
      <c r="G19" s="5">
        <v>30</v>
      </c>
      <c r="H19" s="7">
        <v>15984603</v>
      </c>
      <c r="I19" s="7">
        <f t="shared" si="0"/>
        <v>532820.1</v>
      </c>
      <c r="J19" s="7">
        <f t="shared" si="1"/>
        <v>17760.669999999998</v>
      </c>
      <c r="K19" s="7">
        <f t="shared" si="3"/>
        <v>2635482</v>
      </c>
      <c r="L19" s="5">
        <v>6</v>
      </c>
      <c r="M19" s="7">
        <v>165583</v>
      </c>
      <c r="N19" s="7">
        <f t="shared" si="4"/>
        <v>993498</v>
      </c>
      <c r="O19" s="5">
        <v>24</v>
      </c>
      <c r="P19" s="7">
        <v>68416</v>
      </c>
      <c r="Q19" s="7">
        <f t="shared" si="2"/>
        <v>1641984</v>
      </c>
      <c r="R19" s="7">
        <f t="shared" si="5"/>
        <v>18620085</v>
      </c>
    </row>
    <row r="20" spans="1:18" s="9" customFormat="1" x14ac:dyDescent="0.25">
      <c r="A20" s="6">
        <v>15</v>
      </c>
      <c r="B20" s="4" t="s">
        <v>45</v>
      </c>
      <c r="C20" s="5">
        <v>1</v>
      </c>
      <c r="D20" s="4" t="s">
        <v>46</v>
      </c>
      <c r="E20" s="6">
        <v>27</v>
      </c>
      <c r="F20" s="5">
        <v>15</v>
      </c>
      <c r="G20" s="5">
        <v>30</v>
      </c>
      <c r="H20" s="7">
        <v>16833007</v>
      </c>
      <c r="I20" s="7">
        <f t="shared" si="0"/>
        <v>561100.23333333328</v>
      </c>
      <c r="J20" s="7">
        <f t="shared" si="1"/>
        <v>18703.341111111109</v>
      </c>
      <c r="K20" s="7">
        <f t="shared" si="3"/>
        <v>3308856</v>
      </c>
      <c r="L20" s="5">
        <v>6</v>
      </c>
      <c r="M20" s="7">
        <v>197148</v>
      </c>
      <c r="N20" s="7">
        <f t="shared" si="4"/>
        <v>1182888</v>
      </c>
      <c r="O20" s="5">
        <v>24</v>
      </c>
      <c r="P20" s="7">
        <v>88582</v>
      </c>
      <c r="Q20" s="7">
        <f t="shared" si="2"/>
        <v>2125968</v>
      </c>
      <c r="R20" s="7">
        <f t="shared" si="5"/>
        <v>20141863</v>
      </c>
    </row>
    <row r="21" spans="1:18" s="14" customFormat="1" ht="12.75" customHeight="1" x14ac:dyDescent="0.25">
      <c r="A21" s="44" t="s">
        <v>47</v>
      </c>
      <c r="B21" s="44"/>
      <c r="C21" s="10">
        <f>SUM(C6:C20)</f>
        <v>15</v>
      </c>
      <c r="D21" s="11"/>
      <c r="E21" s="10"/>
      <c r="F21" s="10">
        <f t="shared" ref="F21:R21" si="6">SUM(F6:F20)</f>
        <v>230</v>
      </c>
      <c r="G21" s="10">
        <f t="shared" si="6"/>
        <v>460</v>
      </c>
      <c r="H21" s="12">
        <f t="shared" si="6"/>
        <v>249075237.5</v>
      </c>
      <c r="I21" s="12">
        <f t="shared" si="6"/>
        <v>8114554.7708333321</v>
      </c>
      <c r="J21" s="12">
        <f t="shared" si="6"/>
        <v>270485.15902777785</v>
      </c>
      <c r="K21" s="12">
        <f t="shared" si="6"/>
        <v>36326586</v>
      </c>
      <c r="L21" s="10">
        <f t="shared" si="6"/>
        <v>92</v>
      </c>
      <c r="M21" s="12">
        <f t="shared" si="6"/>
        <v>2339583</v>
      </c>
      <c r="N21" s="12">
        <f t="shared" si="6"/>
        <v>14327882</v>
      </c>
      <c r="O21" s="10">
        <f t="shared" si="6"/>
        <v>368</v>
      </c>
      <c r="P21" s="12">
        <f t="shared" si="6"/>
        <v>899306</v>
      </c>
      <c r="Q21" s="12">
        <f t="shared" si="6"/>
        <v>21998704</v>
      </c>
      <c r="R21" s="13">
        <f t="shared" si="6"/>
        <v>285401823.5</v>
      </c>
    </row>
    <row r="22" spans="1:18" x14ac:dyDescent="0.25">
      <c r="R22" s="16"/>
    </row>
    <row r="24" spans="1:18" x14ac:dyDescent="0.25">
      <c r="R24" s="17"/>
    </row>
    <row r="25" spans="1:18" x14ac:dyDescent="0.25">
      <c r="I25" s="18"/>
      <c r="J25" s="18"/>
    </row>
    <row r="26" spans="1:18" x14ac:dyDescent="0.25">
      <c r="I26" s="18"/>
      <c r="J26" s="18"/>
    </row>
    <row r="27" spans="1:18" x14ac:dyDescent="0.25">
      <c r="I27" s="18"/>
      <c r="J27" s="18"/>
    </row>
    <row r="28" spans="1:18" x14ac:dyDescent="0.25">
      <c r="I28" s="18"/>
      <c r="J28" s="18"/>
    </row>
    <row r="29" spans="1:18" x14ac:dyDescent="0.25">
      <c r="I29" s="18"/>
      <c r="J29" s="18"/>
    </row>
    <row r="30" spans="1:18" x14ac:dyDescent="0.25">
      <c r="I30" s="18"/>
      <c r="J30" s="18"/>
    </row>
    <row r="31" spans="1:18" x14ac:dyDescent="0.25">
      <c r="I31" s="18"/>
      <c r="J31" s="18"/>
    </row>
    <row r="32" spans="1:18" x14ac:dyDescent="0.25">
      <c r="I32" s="18"/>
      <c r="J32" s="18"/>
    </row>
    <row r="33" spans="9:10" x14ac:dyDescent="0.25">
      <c r="I33" s="18"/>
      <c r="J33" s="18"/>
    </row>
  </sheetData>
  <mergeCells count="16">
    <mergeCell ref="A21:B21"/>
    <mergeCell ref="A1:R1"/>
    <mergeCell ref="A2:A5"/>
    <mergeCell ref="B2:B5"/>
    <mergeCell ref="C2:C5"/>
    <mergeCell ref="D2:D5"/>
    <mergeCell ref="E2:E5"/>
    <mergeCell ref="F2:R2"/>
    <mergeCell ref="F3:F5"/>
    <mergeCell ref="G3:G5"/>
    <mergeCell ref="H3:J4"/>
    <mergeCell ref="K3:Q3"/>
    <mergeCell ref="R3:R5"/>
    <mergeCell ref="K4:K5"/>
    <mergeCell ref="L4:N4"/>
    <mergeCell ref="O4:Q4"/>
  </mergeCells>
  <pageMargins left="1.2598425196850394" right="0.15748031496062992" top="0.39370078740157483" bottom="0.35433070866141736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tabSelected="1" workbookViewId="0">
      <selection activeCell="K25" sqref="K25"/>
    </sheetView>
  </sheetViews>
  <sheetFormatPr baseColWidth="10" defaultRowHeight="15" x14ac:dyDescent="0.25"/>
  <cols>
    <col min="1" max="1" width="3.7109375" customWidth="1"/>
    <col min="3" max="3" width="10.7109375" customWidth="1"/>
    <col min="4" max="4" width="29.140625" customWidth="1"/>
    <col min="5" max="8" width="6.5703125" customWidth="1"/>
    <col min="9" max="10" width="8.140625" customWidth="1"/>
    <col min="11" max="14" width="21.140625" customWidth="1"/>
  </cols>
  <sheetData>
    <row r="1" spans="1:14" ht="18.75" x14ac:dyDescent="0.3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8.75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6.75" customHeight="1" x14ac:dyDescent="0.25"/>
    <row r="4" spans="1:14" ht="82.5" x14ac:dyDescent="0.25">
      <c r="A4" s="22" t="s">
        <v>49</v>
      </c>
      <c r="B4" s="22" t="s">
        <v>2</v>
      </c>
      <c r="C4" s="22" t="s">
        <v>3</v>
      </c>
      <c r="D4" s="22" t="s">
        <v>4</v>
      </c>
      <c r="E4" s="23" t="s">
        <v>50</v>
      </c>
      <c r="F4" s="23" t="s">
        <v>51</v>
      </c>
      <c r="G4" s="23" t="s">
        <v>52</v>
      </c>
      <c r="H4" s="23" t="s">
        <v>53</v>
      </c>
      <c r="I4" s="24" t="s">
        <v>7</v>
      </c>
      <c r="J4" s="24" t="s">
        <v>8</v>
      </c>
      <c r="K4" s="25" t="s">
        <v>54</v>
      </c>
      <c r="L4" s="26" t="s">
        <v>9</v>
      </c>
      <c r="M4" s="25" t="s">
        <v>10</v>
      </c>
      <c r="N4" s="22" t="s">
        <v>55</v>
      </c>
    </row>
    <row r="5" spans="1:14" ht="16.5" x14ac:dyDescent="0.25">
      <c r="A5" s="27">
        <v>1</v>
      </c>
      <c r="B5" s="27" t="s">
        <v>23</v>
      </c>
      <c r="C5" s="27">
        <v>1</v>
      </c>
      <c r="D5" s="28" t="s">
        <v>24</v>
      </c>
      <c r="E5" s="29" t="s">
        <v>56</v>
      </c>
      <c r="F5" s="29"/>
      <c r="G5" s="30" t="s">
        <v>56</v>
      </c>
      <c r="H5" s="30"/>
      <c r="I5" s="27">
        <v>15</v>
      </c>
      <c r="J5" s="27">
        <v>165</v>
      </c>
      <c r="K5" s="31">
        <v>2140698</v>
      </c>
      <c r="L5" s="31">
        <v>332835360</v>
      </c>
      <c r="M5" s="31">
        <v>64194737.640000001</v>
      </c>
      <c r="N5" s="31">
        <f>+K5+L5+M5</f>
        <v>399170795.63999999</v>
      </c>
    </row>
    <row r="6" spans="1:14" ht="16.5" x14ac:dyDescent="0.25">
      <c r="A6" s="27">
        <v>2</v>
      </c>
      <c r="B6" s="27" t="s">
        <v>25</v>
      </c>
      <c r="C6" s="27">
        <v>1</v>
      </c>
      <c r="D6" s="28" t="s">
        <v>26</v>
      </c>
      <c r="E6" s="29" t="s">
        <v>56</v>
      </c>
      <c r="F6" s="29"/>
      <c r="G6" s="30" t="s">
        <v>56</v>
      </c>
      <c r="H6" s="30"/>
      <c r="I6" s="27">
        <v>15</v>
      </c>
      <c r="J6" s="27">
        <v>165</v>
      </c>
      <c r="K6" s="31">
        <v>2140698</v>
      </c>
      <c r="L6" s="31">
        <v>332835360</v>
      </c>
      <c r="M6" s="31">
        <v>47976477.119999997</v>
      </c>
      <c r="N6" s="31">
        <f t="shared" ref="N6:N19" si="0">+K6+L6+M6</f>
        <v>382952535.12</v>
      </c>
    </row>
    <row r="7" spans="1:14" ht="16.5" x14ac:dyDescent="0.25">
      <c r="A7" s="27">
        <v>3</v>
      </c>
      <c r="B7" s="27" t="s">
        <v>25</v>
      </c>
      <c r="C7" s="27">
        <v>1</v>
      </c>
      <c r="D7" s="28" t="s">
        <v>27</v>
      </c>
      <c r="E7" s="29" t="s">
        <v>56</v>
      </c>
      <c r="F7" s="29"/>
      <c r="G7" s="30" t="s">
        <v>56</v>
      </c>
      <c r="H7" s="30"/>
      <c r="I7" s="27">
        <v>15</v>
      </c>
      <c r="J7" s="27">
        <v>165</v>
      </c>
      <c r="K7" s="31">
        <v>2140698</v>
      </c>
      <c r="L7" s="31">
        <v>332835360</v>
      </c>
      <c r="M7" s="31">
        <v>47976477.119999997</v>
      </c>
      <c r="N7" s="31">
        <f t="shared" si="0"/>
        <v>382952535.12</v>
      </c>
    </row>
    <row r="8" spans="1:14" ht="16.5" x14ac:dyDescent="0.25">
      <c r="A8" s="27">
        <v>4</v>
      </c>
      <c r="B8" s="27" t="s">
        <v>25</v>
      </c>
      <c r="C8" s="27">
        <v>1</v>
      </c>
      <c r="D8" s="28" t="s">
        <v>28</v>
      </c>
      <c r="E8" s="29" t="s">
        <v>56</v>
      </c>
      <c r="F8" s="29"/>
      <c r="G8" s="30" t="s">
        <v>56</v>
      </c>
      <c r="H8" s="30"/>
      <c r="I8" s="27">
        <v>15</v>
      </c>
      <c r="J8" s="27">
        <v>165</v>
      </c>
      <c r="K8" s="31">
        <v>2140698</v>
      </c>
      <c r="L8" s="31">
        <v>332835360</v>
      </c>
      <c r="M8" s="31">
        <v>47976477.119999997</v>
      </c>
      <c r="N8" s="31">
        <f t="shared" si="0"/>
        <v>382952535.12</v>
      </c>
    </row>
    <row r="9" spans="1:14" ht="16.5" x14ac:dyDescent="0.25">
      <c r="A9" s="27">
        <v>5</v>
      </c>
      <c r="B9" s="27" t="s">
        <v>25</v>
      </c>
      <c r="C9" s="27">
        <v>1</v>
      </c>
      <c r="D9" s="28" t="s">
        <v>29</v>
      </c>
      <c r="E9" s="29" t="s">
        <v>56</v>
      </c>
      <c r="F9" s="29"/>
      <c r="G9" s="30" t="s">
        <v>56</v>
      </c>
      <c r="H9" s="30"/>
      <c r="I9" s="32">
        <v>20</v>
      </c>
      <c r="J9" s="27">
        <v>165</v>
      </c>
      <c r="K9" s="31">
        <v>2567980</v>
      </c>
      <c r="L9" s="31">
        <v>407275451</v>
      </c>
      <c r="M9" s="31">
        <v>63968636.160000004</v>
      </c>
      <c r="N9" s="31">
        <f t="shared" si="0"/>
        <v>473812067.16000003</v>
      </c>
    </row>
    <row r="10" spans="1:14" ht="16.5" x14ac:dyDescent="0.25">
      <c r="A10" s="27">
        <v>6</v>
      </c>
      <c r="B10" s="27" t="s">
        <v>30</v>
      </c>
      <c r="C10" s="27">
        <v>1</v>
      </c>
      <c r="D10" s="28" t="s">
        <v>31</v>
      </c>
      <c r="E10" s="29"/>
      <c r="F10" s="29" t="s">
        <v>56</v>
      </c>
      <c r="G10" s="30" t="s">
        <v>56</v>
      </c>
      <c r="H10" s="30"/>
      <c r="I10" s="27">
        <v>15</v>
      </c>
      <c r="J10" s="27">
        <v>165</v>
      </c>
      <c r="K10" s="31">
        <v>2140698</v>
      </c>
      <c r="L10" s="31">
        <v>320508243</v>
      </c>
      <c r="M10" s="31">
        <v>47807342.880000003</v>
      </c>
      <c r="N10" s="31">
        <f t="shared" si="0"/>
        <v>370456283.88</v>
      </c>
    </row>
    <row r="11" spans="1:14" ht="16.5" x14ac:dyDescent="0.25">
      <c r="A11" s="27">
        <v>7</v>
      </c>
      <c r="B11" s="27" t="s">
        <v>32</v>
      </c>
      <c r="C11" s="27">
        <v>1</v>
      </c>
      <c r="D11" s="28" t="s">
        <v>33</v>
      </c>
      <c r="E11" s="29" t="s">
        <v>56</v>
      </c>
      <c r="F11" s="29"/>
      <c r="G11" s="30" t="s">
        <v>56</v>
      </c>
      <c r="H11" s="30"/>
      <c r="I11" s="27">
        <v>15</v>
      </c>
      <c r="J11" s="27">
        <v>165</v>
      </c>
      <c r="K11" s="31">
        <v>2140698</v>
      </c>
      <c r="L11" s="31">
        <v>332835360</v>
      </c>
      <c r="M11" s="31">
        <v>63457834.439999998</v>
      </c>
      <c r="N11" s="31">
        <f t="shared" si="0"/>
        <v>398433892.44</v>
      </c>
    </row>
    <row r="12" spans="1:14" ht="16.5" x14ac:dyDescent="0.25">
      <c r="A12" s="27">
        <v>8</v>
      </c>
      <c r="B12" s="27" t="s">
        <v>34</v>
      </c>
      <c r="C12" s="27">
        <v>1</v>
      </c>
      <c r="D12" s="28" t="s">
        <v>35</v>
      </c>
      <c r="E12" s="29"/>
      <c r="F12" s="29" t="s">
        <v>56</v>
      </c>
      <c r="G12" s="33"/>
      <c r="H12" s="30" t="s">
        <v>56</v>
      </c>
      <c r="I12" s="27">
        <v>15</v>
      </c>
      <c r="J12" s="27">
        <v>165</v>
      </c>
      <c r="K12" s="31">
        <v>2140698</v>
      </c>
      <c r="L12" s="31">
        <v>315716995</v>
      </c>
      <c r="M12" s="31">
        <v>57403127.760000005</v>
      </c>
      <c r="N12" s="31">
        <f t="shared" si="0"/>
        <v>375260820.75999999</v>
      </c>
    </row>
    <row r="13" spans="1:14" ht="16.5" x14ac:dyDescent="0.25">
      <c r="A13" s="27">
        <v>9</v>
      </c>
      <c r="B13" s="27" t="s">
        <v>34</v>
      </c>
      <c r="C13" s="27">
        <v>1</v>
      </c>
      <c r="D13" s="28" t="s">
        <v>36</v>
      </c>
      <c r="E13" s="29" t="s">
        <v>56</v>
      </c>
      <c r="F13" s="29"/>
      <c r="G13" s="30" t="s">
        <v>56</v>
      </c>
      <c r="H13" s="30"/>
      <c r="I13" s="27">
        <v>15</v>
      </c>
      <c r="J13" s="27">
        <v>165</v>
      </c>
      <c r="K13" s="31">
        <v>2140698</v>
      </c>
      <c r="L13" s="31">
        <v>332835360</v>
      </c>
      <c r="M13" s="31">
        <v>57403127.760000005</v>
      </c>
      <c r="N13" s="31">
        <f t="shared" si="0"/>
        <v>392379185.75999999</v>
      </c>
    </row>
    <row r="14" spans="1:14" ht="16.5" x14ac:dyDescent="0.25">
      <c r="A14" s="27">
        <v>10</v>
      </c>
      <c r="B14" s="27" t="s">
        <v>37</v>
      </c>
      <c r="C14" s="27">
        <v>1</v>
      </c>
      <c r="D14" s="28" t="s">
        <v>38</v>
      </c>
      <c r="E14" s="29" t="s">
        <v>56</v>
      </c>
      <c r="F14" s="29"/>
      <c r="G14" s="30" t="s">
        <v>56</v>
      </c>
      <c r="H14" s="30"/>
      <c r="I14" s="27">
        <v>15</v>
      </c>
      <c r="J14" s="27">
        <v>165</v>
      </c>
      <c r="K14" s="31">
        <v>2140698</v>
      </c>
      <c r="L14" s="31">
        <v>332835360</v>
      </c>
      <c r="M14" s="31">
        <v>54782362.799999997</v>
      </c>
      <c r="N14" s="31">
        <f t="shared" si="0"/>
        <v>389758420.80000001</v>
      </c>
    </row>
    <row r="15" spans="1:14" ht="16.5" x14ac:dyDescent="0.25">
      <c r="A15" s="27">
        <v>11</v>
      </c>
      <c r="B15" s="27" t="s">
        <v>37</v>
      </c>
      <c r="C15" s="27">
        <v>1</v>
      </c>
      <c r="D15" s="28" t="s">
        <v>39</v>
      </c>
      <c r="E15" s="29" t="s">
        <v>56</v>
      </c>
      <c r="F15" s="29"/>
      <c r="G15" s="30" t="s">
        <v>56</v>
      </c>
      <c r="H15" s="30"/>
      <c r="I15" s="27">
        <v>15</v>
      </c>
      <c r="J15" s="27">
        <v>165</v>
      </c>
      <c r="K15" s="31">
        <v>2140698</v>
      </c>
      <c r="L15" s="31">
        <v>332835360</v>
      </c>
      <c r="M15" s="31">
        <v>54782362.799999997</v>
      </c>
      <c r="N15" s="31">
        <f t="shared" si="0"/>
        <v>389758420.80000001</v>
      </c>
    </row>
    <row r="16" spans="1:14" s="37" customFormat="1" ht="16.5" x14ac:dyDescent="0.25">
      <c r="A16" s="27">
        <v>12</v>
      </c>
      <c r="B16" s="32" t="s">
        <v>40</v>
      </c>
      <c r="C16" s="32">
        <v>1</v>
      </c>
      <c r="D16" s="34" t="s">
        <v>41</v>
      </c>
      <c r="E16" s="35" t="s">
        <v>56</v>
      </c>
      <c r="F16" s="35"/>
      <c r="G16" s="36" t="s">
        <v>56</v>
      </c>
      <c r="H16" s="36"/>
      <c r="I16" s="32">
        <v>15</v>
      </c>
      <c r="J16" s="27">
        <v>165</v>
      </c>
      <c r="K16" s="31">
        <v>2140698</v>
      </c>
      <c r="L16" s="31">
        <v>332835360</v>
      </c>
      <c r="M16" s="31">
        <v>40366388.039999999</v>
      </c>
      <c r="N16" s="31">
        <f t="shared" si="0"/>
        <v>375342446.04000002</v>
      </c>
    </row>
    <row r="17" spans="1:14" ht="16.5" x14ac:dyDescent="0.25">
      <c r="A17" s="27">
        <v>13</v>
      </c>
      <c r="B17" s="27" t="s">
        <v>40</v>
      </c>
      <c r="C17" s="27">
        <v>1</v>
      </c>
      <c r="D17" s="28" t="s">
        <v>42</v>
      </c>
      <c r="E17" s="35" t="s">
        <v>56</v>
      </c>
      <c r="F17" s="35"/>
      <c r="G17" s="36" t="s">
        <v>56</v>
      </c>
      <c r="H17" s="36"/>
      <c r="I17" s="32">
        <v>15</v>
      </c>
      <c r="J17" s="27">
        <v>165</v>
      </c>
      <c r="K17" s="31">
        <v>2140698</v>
      </c>
      <c r="L17" s="31">
        <v>332835360</v>
      </c>
      <c r="M17" s="31">
        <v>40366388.039999999</v>
      </c>
      <c r="N17" s="31">
        <f t="shared" si="0"/>
        <v>375342446.04000002</v>
      </c>
    </row>
    <row r="18" spans="1:14" ht="16.5" x14ac:dyDescent="0.25">
      <c r="A18" s="27">
        <v>14</v>
      </c>
      <c r="B18" s="27" t="s">
        <v>43</v>
      </c>
      <c r="C18" s="27">
        <v>1</v>
      </c>
      <c r="D18" s="28" t="s">
        <v>44</v>
      </c>
      <c r="E18" s="29"/>
      <c r="F18" s="29" t="s">
        <v>56</v>
      </c>
      <c r="G18" s="30" t="s">
        <v>56</v>
      </c>
      <c r="H18" s="30"/>
      <c r="I18" s="27">
        <v>15</v>
      </c>
      <c r="J18" s="27">
        <v>165</v>
      </c>
      <c r="K18" s="31">
        <v>2140698</v>
      </c>
      <c r="L18" s="31">
        <v>330502876</v>
      </c>
      <c r="M18" s="31">
        <v>59720022.119999997</v>
      </c>
      <c r="N18" s="31">
        <f t="shared" si="0"/>
        <v>392363596.12</v>
      </c>
    </row>
    <row r="19" spans="1:14" ht="16.5" x14ac:dyDescent="0.25">
      <c r="A19" s="27">
        <v>15</v>
      </c>
      <c r="B19" s="27" t="s">
        <v>45</v>
      </c>
      <c r="C19" s="27">
        <v>1</v>
      </c>
      <c r="D19" s="28" t="s">
        <v>46</v>
      </c>
      <c r="E19" s="29"/>
      <c r="F19" s="29" t="s">
        <v>56</v>
      </c>
      <c r="G19" s="30" t="s">
        <v>56</v>
      </c>
      <c r="H19" s="30"/>
      <c r="I19" s="27">
        <v>15</v>
      </c>
      <c r="J19" s="27">
        <v>165</v>
      </c>
      <c r="K19" s="31">
        <v>2140698</v>
      </c>
      <c r="L19" s="31">
        <v>336167876</v>
      </c>
      <c r="M19" s="31">
        <v>74978676.960000008</v>
      </c>
      <c r="N19" s="31">
        <f t="shared" si="0"/>
        <v>413287250.96000004</v>
      </c>
    </row>
    <row r="20" spans="1:14" ht="16.5" x14ac:dyDescent="0.25">
      <c r="A20" s="72" t="s">
        <v>57</v>
      </c>
      <c r="B20" s="73"/>
      <c r="C20" s="38">
        <f>SUM(C5:C19)</f>
        <v>15</v>
      </c>
      <c r="D20" s="38"/>
      <c r="E20" s="38">
        <v>11</v>
      </c>
      <c r="F20" s="38">
        <v>11</v>
      </c>
      <c r="G20" s="38">
        <v>18</v>
      </c>
      <c r="H20" s="38">
        <v>4</v>
      </c>
      <c r="I20" s="38">
        <f t="shared" ref="I20:N20" si="1">SUM(I5:I19)</f>
        <v>230</v>
      </c>
      <c r="J20" s="38">
        <f t="shared" si="1"/>
        <v>2475</v>
      </c>
      <c r="K20" s="39">
        <f t="shared" si="1"/>
        <v>32537752</v>
      </c>
      <c r="L20" s="39">
        <f t="shared" si="1"/>
        <v>5038525041</v>
      </c>
      <c r="M20" s="39">
        <f t="shared" si="1"/>
        <v>823160438.75999987</v>
      </c>
      <c r="N20" s="40">
        <f t="shared" si="1"/>
        <v>5894223231.7600002</v>
      </c>
    </row>
    <row r="22" spans="1:14" x14ac:dyDescent="0.25">
      <c r="K22" s="41"/>
      <c r="L22" s="41"/>
      <c r="M22" s="41"/>
      <c r="N22" s="41"/>
    </row>
    <row r="24" spans="1:14" x14ac:dyDescent="0.25">
      <c r="K24" s="41"/>
      <c r="L24" s="41"/>
      <c r="M24" s="41"/>
      <c r="N24" s="41"/>
    </row>
  </sheetData>
  <autoFilter ref="A4:N20"/>
  <mergeCells count="3">
    <mergeCell ref="A1:N1"/>
    <mergeCell ref="A2:N2"/>
    <mergeCell ref="A20:B2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CRN 2015</vt:lpstr>
      <vt:lpstr>CRN 2016</vt:lpstr>
      <vt:lpstr>'CRN 2015'!Área_de_impresión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Isaura Pinarte Suarez</dc:creator>
  <cp:lastModifiedBy>Diana Isaura Pinarte Suarez</cp:lastModifiedBy>
  <dcterms:created xsi:type="dcterms:W3CDTF">2015-09-02T20:58:15Z</dcterms:created>
  <dcterms:modified xsi:type="dcterms:W3CDTF">2015-09-23T22:57:37Z</dcterms:modified>
</cp:coreProperties>
</file>