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aICBF\CONTRATACION\NARIÑO\CP 003-2014 Nariño Primera Infancia\"/>
    </mc:Choice>
  </mc:AlternateContent>
  <bookViews>
    <workbookView xWindow="0" yWindow="0" windowWidth="25200" windowHeight="11985" tabRatio="569"/>
  </bookViews>
  <sheets>
    <sheet name="NARIÑO ZONIFICACIÓN" sheetId="2" r:id="rId1"/>
    <sheet name="GEOREFERENCIA FINAL" sheetId="1" r:id="rId2"/>
    <sheet name="justificacion" sheetId="5" r:id="rId3"/>
    <sheet name="GEOREFERENCIACION" sheetId="3" state="hidden" r:id="rId4"/>
  </sheets>
  <definedNames>
    <definedName name="_xlnm._FilterDatabase" localSheetId="1" hidden="1">'GEOREFERENCIA FINAL'!$A$2:$L$344</definedName>
    <definedName name="_xlnm._FilterDatabase" localSheetId="3" hidden="1">GEOREFERENCIACION!$A$2:$H$417</definedName>
    <definedName name="_xlnm._FilterDatabase" localSheetId="0" hidden="1">'NARIÑO ZONIFICACIÓN'!$A$4:$J$46</definedName>
    <definedName name="_xlnm.Print_Area" localSheetId="1">'GEOREFERENCIA FINAL'!$A$1:$L$344</definedName>
    <definedName name="_xlnm.Print_Area" localSheetId="0">'NARIÑO ZONIFICACIÓN'!$A$1:$I$72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8" i="2" l="1"/>
  <c r="C58" i="2"/>
  <c r="E58" i="2"/>
  <c r="K64" i="2"/>
  <c r="E12" i="5"/>
  <c r="D11" i="5"/>
  <c r="C11" i="5"/>
  <c r="B11" i="5"/>
  <c r="E11" i="5" s="1"/>
  <c r="E8" i="5"/>
  <c r="E9" i="5"/>
  <c r="E10" i="5"/>
  <c r="E7" i="5"/>
  <c r="C12" i="5"/>
  <c r="D12" i="5"/>
  <c r="B12" i="5"/>
  <c r="H72" i="2"/>
  <c r="E72" i="2"/>
  <c r="G64" i="2"/>
  <c r="G65" i="2"/>
  <c r="G66" i="2"/>
  <c r="G67" i="2"/>
  <c r="G68" i="2"/>
  <c r="G69" i="2"/>
  <c r="G70" i="2"/>
  <c r="G72" i="2"/>
  <c r="G63" i="2"/>
  <c r="D72" i="2"/>
  <c r="H71" i="2"/>
  <c r="H70" i="2"/>
  <c r="H69" i="2"/>
  <c r="H68" i="2"/>
  <c r="H67" i="2"/>
  <c r="H66" i="2"/>
  <c r="H65" i="2"/>
  <c r="H64" i="2"/>
  <c r="H63" i="2"/>
  <c r="F53" i="2"/>
  <c r="F6" i="2"/>
  <c r="F7" i="2"/>
  <c r="F8" i="2"/>
  <c r="F10" i="2"/>
  <c r="F11" i="2"/>
  <c r="F12" i="2"/>
  <c r="F14" i="2"/>
  <c r="F15" i="2"/>
  <c r="F16" i="2"/>
  <c r="F17" i="2"/>
  <c r="F18" i="2"/>
  <c r="F19" i="2"/>
  <c r="F20" i="2"/>
  <c r="F22" i="2"/>
  <c r="F23" i="2"/>
  <c r="F24" i="2"/>
  <c r="F28" i="2"/>
  <c r="F32" i="2"/>
  <c r="F33" i="2"/>
  <c r="F34" i="2"/>
  <c r="F36" i="2"/>
  <c r="F37" i="2"/>
  <c r="F38" i="2"/>
  <c r="F39" i="2"/>
  <c r="F40" i="2"/>
  <c r="F41" i="2"/>
  <c r="F42" i="2"/>
  <c r="F43" i="2"/>
  <c r="F44" i="2"/>
  <c r="F45" i="2"/>
  <c r="F46" i="2"/>
  <c r="D13" i="2"/>
  <c r="F13" i="2" s="1"/>
  <c r="C5" i="2" l="1"/>
  <c r="F5" i="2" l="1"/>
  <c r="E9" i="2"/>
  <c r="E21" i="2"/>
  <c r="E26" i="2"/>
  <c r="F26" i="2" s="1"/>
  <c r="E29" i="2"/>
  <c r="E30" i="2"/>
  <c r="E35" i="2"/>
  <c r="C21" i="2"/>
  <c r="C25" i="2"/>
  <c r="F25" i="2" s="1"/>
  <c r="C27" i="2"/>
  <c r="F27" i="2" s="1"/>
  <c r="C29" i="2"/>
  <c r="C30" i="2"/>
  <c r="C31" i="2"/>
  <c r="F31" i="2" s="1"/>
  <c r="D9" i="2"/>
  <c r="D21" i="2"/>
  <c r="D29" i="2"/>
  <c r="D30" i="2"/>
  <c r="D35" i="2"/>
  <c r="F54" i="2"/>
  <c r="D416" i="3"/>
  <c r="D201" i="3"/>
  <c r="D90" i="3"/>
  <c r="D417" i="3"/>
  <c r="F29" i="2" l="1"/>
  <c r="F35" i="2"/>
  <c r="F9" i="2"/>
  <c r="D48" i="2"/>
  <c r="F30" i="2"/>
  <c r="F21" i="2"/>
  <c r="E48" i="2"/>
  <c r="C48" i="2"/>
  <c r="F48" i="2" l="1"/>
  <c r="D55" i="2"/>
  <c r="C55" i="2"/>
  <c r="E55" i="2"/>
  <c r="F55" i="2" l="1"/>
</calcChain>
</file>

<file path=xl/comments1.xml><?xml version="1.0" encoding="utf-8"?>
<comments xmlns="http://schemas.openxmlformats.org/spreadsheetml/2006/main">
  <authors>
    <author>Martha Johanna Pinzon Romero</author>
  </authors>
  <commentList>
    <comment ref="E71" authorId="0" shapeId="0">
      <text>
        <r>
          <rPr>
            <b/>
            <sz val="9"/>
            <color indexed="81"/>
            <rFont val="Tahoma"/>
            <family val="2"/>
          </rPr>
          <t>Martha Johanna Pinzon Romero:</t>
        </r>
        <r>
          <rPr>
            <sz val="9"/>
            <color indexed="81"/>
            <rFont val="Tahoma"/>
            <family val="2"/>
          </rPr>
          <t xml:space="preserve">
RECUERDEN QUE ESTOS NO SE SUMAN</t>
        </r>
      </text>
    </comment>
  </commentList>
</comments>
</file>

<file path=xl/sharedStrings.xml><?xml version="1.0" encoding="utf-8"?>
<sst xmlns="http://schemas.openxmlformats.org/spreadsheetml/2006/main" count="4910" uniqueCount="1195">
  <si>
    <t>GRUPO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</si>
  <si>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</si>
  <si>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</si>
  <si>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</si>
  <si>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</si>
  <si>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</si>
  <si>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</si>
  <si>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</si>
  <si>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t>CDI - INSTITUCIONAL SIN ARRIENDO</t>
  </si>
  <si>
    <t>NOMBRE DEL CENTRO ZONAL</t>
  </si>
  <si>
    <t>PASTO</t>
  </si>
  <si>
    <t>CARITAS ALEGRES CATAMBUCO</t>
  </si>
  <si>
    <t>MIS AMIGUITOS CHAMBU</t>
  </si>
  <si>
    <t>CATAMBUCO</t>
  </si>
  <si>
    <t>JUNTO A ESTADERO LUPITA</t>
  </si>
  <si>
    <t>JUNTO AL ESTADERO LA LUPITA</t>
  </si>
  <si>
    <t>MIS PRINCIPITOS BOTANILLA</t>
  </si>
  <si>
    <t>BOTANILLA</t>
  </si>
  <si>
    <t>CASA 51 SECTOR SANTA MONICA</t>
  </si>
  <si>
    <t>SANTA MATILDE</t>
  </si>
  <si>
    <t>SAN JUAN DE PASTO</t>
  </si>
  <si>
    <t>CL 10 19 20</t>
  </si>
  <si>
    <t>CENTRO DE DASARROLLO INFANTIL SAN MARTIN</t>
  </si>
  <si>
    <t>CL 13 N 6 40</t>
  </si>
  <si>
    <t>CDI JONGOVITO SEDE 2</t>
  </si>
  <si>
    <t>MZ L CS 4</t>
  </si>
  <si>
    <t>CDI INDIGENA SENDERITOS DE URKUNINA</t>
  </si>
  <si>
    <t>CORREGIMIENTO DE GENOY</t>
  </si>
  <si>
    <t>VEREDA CASTILLO LOMA CASA 6</t>
  </si>
  <si>
    <t>CDI NIÑOS DEL FUTURO</t>
  </si>
  <si>
    <t>JONGOVITO</t>
  </si>
  <si>
    <t>NARIÑO (CZ / CABECERA / RESTO)</t>
  </si>
  <si>
    <t>NOMBRE</t>
  </si>
  <si>
    <t>CDI -
 CON ARRIENDO</t>
  </si>
  <si>
    <t>CDI - 
SIN ARRIENDO</t>
  </si>
  <si>
    <t>MODALIDAD
 FAMILIAR</t>
  </si>
  <si>
    <t>PRESUPUESTO OFICIAL</t>
  </si>
  <si>
    <t>PASTO DOS MODALIDAD FAMILIAR</t>
  </si>
  <si>
    <t>ALBAN, SAN BERNARDO, BUESACO, EL TABLON DE GOMEZ</t>
  </si>
  <si>
    <t>FUNES, TANGUA, YACUANQUER, CHACHAGUI</t>
  </si>
  <si>
    <t>LINARES, SANDONA, LA FLORIDA, CONSACA, LOS ANDES</t>
  </si>
  <si>
    <t>TUMACO TRES</t>
  </si>
  <si>
    <t>TUMACO CUATRO</t>
  </si>
  <si>
    <t>TUMACO CINCO</t>
  </si>
  <si>
    <t>FRANCISCO PIZARRO</t>
  </si>
  <si>
    <t>EL CHARCO</t>
  </si>
  <si>
    <t>OLAYA HERRERA UNO</t>
  </si>
  <si>
    <t>OLAYA HERRERA DOS</t>
  </si>
  <si>
    <t>SANTA BARBARA, LA TOLA</t>
  </si>
  <si>
    <t>MOSQUERA</t>
  </si>
  <si>
    <t>IPIALES UNO</t>
  </si>
  <si>
    <t>IPIALES DOS</t>
  </si>
  <si>
    <t>PUPIALES, POTOSI, PUERRES, CORDOBA, CONTADERO, ILES, GUALMATAN</t>
  </si>
  <si>
    <t>CUMBAL, GUACHUCAL, ALDANA, CUASPUD</t>
  </si>
  <si>
    <t>TUQUERRES, SAPUYES, GUAITARILLA, OSPINA</t>
  </si>
  <si>
    <t>RICAURTE, MALLAMA, SAMANIEGO, LA LLANADA, SANTACRUZ</t>
  </si>
  <si>
    <t>LA UNION, SAN PEDRO DE CARTAGO</t>
  </si>
  <si>
    <t xml:space="preserve">ARBOLEDA, SAN LORENZO, </t>
  </si>
  <si>
    <t>BELEN, COLON, LA CRUZ, SAN PABLO</t>
  </si>
  <si>
    <t>BARBACOAS UNO</t>
  </si>
  <si>
    <t>BARBACOAS DOS</t>
  </si>
  <si>
    <t>BARBACOAS TRES</t>
  </si>
  <si>
    <t>ROBERTO PAYAN, MAGUI</t>
  </si>
  <si>
    <t>TAMINANGO</t>
  </si>
  <si>
    <t>LEIVA</t>
  </si>
  <si>
    <t>POLICARPA</t>
  </si>
  <si>
    <t>CUMBITARA</t>
  </si>
  <si>
    <t>EL ROSARIO</t>
  </si>
  <si>
    <t>TOTAL</t>
  </si>
  <si>
    <t>TECHO CUPOS SIM</t>
  </si>
  <si>
    <t>Presupuesto relación por grupos</t>
  </si>
  <si>
    <t>TUQUERRES</t>
  </si>
  <si>
    <t>CABILDO INDIGENA DEL RESGUARDO DE TUQUERRES</t>
  </si>
  <si>
    <t>RICAURTE</t>
  </si>
  <si>
    <t>ASOCIACION DE AUTORIDADES TRADICIONALES INDIGENAS AWA CAMAWARI</t>
  </si>
  <si>
    <t>TUMACO</t>
  </si>
  <si>
    <t>IPIALES</t>
  </si>
  <si>
    <t>CUMBAL</t>
  </si>
  <si>
    <t>CORDOBA</t>
  </si>
  <si>
    <t>PUERRES</t>
  </si>
  <si>
    <t>FAMILIAR</t>
  </si>
  <si>
    <t xml:space="preserve">NARIÑO </t>
  </si>
  <si>
    <t>PROPIEDAD INFRAESTRUCTURA</t>
  </si>
  <si>
    <t>CDI - INSTITUCIONAL CON ARRIENDO</t>
  </si>
  <si>
    <t>SECTOR TEJAR</t>
  </si>
  <si>
    <t>CL 19 B 1 20</t>
  </si>
  <si>
    <t>HOGAR DE CRISTO</t>
  </si>
  <si>
    <t>KR 33 307</t>
  </si>
  <si>
    <t>PAIPI PROINCO</t>
  </si>
  <si>
    <t>CL 30 19 120</t>
  </si>
  <si>
    <t>CENTRO DE DESARROLLO INFANTIL POTRERILLO</t>
  </si>
  <si>
    <t>CDI EL CARMEN</t>
  </si>
  <si>
    <t>KR 3 E 21 28</t>
  </si>
  <si>
    <t>CDI POTRERILLO DOS</t>
  </si>
  <si>
    <t>KR PRIMERA 22 22</t>
  </si>
  <si>
    <t>CDI FUNDAFECTO</t>
  </si>
  <si>
    <t>DAZA/MORASURCO DAZA</t>
  </si>
  <si>
    <t>CL 23 26A34</t>
  </si>
  <si>
    <t xml:space="preserve">ALDANA </t>
  </si>
  <si>
    <t>CRECER JUGANDO</t>
  </si>
  <si>
    <t>VEREDA PAMBARROSA</t>
  </si>
  <si>
    <t xml:space="preserve">ARBOLEDA </t>
  </si>
  <si>
    <t>ARCO IRIS</t>
  </si>
  <si>
    <t>VEREDA LA COCHA</t>
  </si>
  <si>
    <t>LA COCHA</t>
  </si>
  <si>
    <t>BARBACOAS</t>
  </si>
  <si>
    <t>CDI PORVENIR DE LOS NIÑOS</t>
  </si>
  <si>
    <t>BARRIO EL PARAISO</t>
  </si>
  <si>
    <t>CIUDAD DE DIOS PASITOS DE ESPERANZA</t>
  </si>
  <si>
    <t>DIVINO NIÑO</t>
  </si>
  <si>
    <t>CDI SUEÑOS Y SONRISAS</t>
  </si>
  <si>
    <t>BARRIO BELLO HORIZONTE</t>
  </si>
  <si>
    <t>BELEN</t>
  </si>
  <si>
    <t>CUERITOS DE COLORES</t>
  </si>
  <si>
    <t>BELÉN</t>
  </si>
  <si>
    <t>BUESACO</t>
  </si>
  <si>
    <t>CARITAS FELICES</t>
  </si>
  <si>
    <t>CENTRO</t>
  </si>
  <si>
    <t>COLON</t>
  </si>
  <si>
    <t>CARACOLITOS</t>
  </si>
  <si>
    <t>VEREDA SAN CARLOS</t>
  </si>
  <si>
    <t>SAN CARLOS</t>
  </si>
  <si>
    <t xml:space="preserve">CUMBAL </t>
  </si>
  <si>
    <t>GRAN CUMBAL</t>
  </si>
  <si>
    <t>KR 14 1 1 B LOS PRADOS</t>
  </si>
  <si>
    <t>LA CARITA FELIZ</t>
  </si>
  <si>
    <t>CL BARRIO BUSTAMANTE</t>
  </si>
  <si>
    <t>GRANDES TESOROS</t>
  </si>
  <si>
    <t>SAN JOSÉ DEL TAPAJE</t>
  </si>
  <si>
    <t>VEREDA SAN JOSE</t>
  </si>
  <si>
    <t>LAS PALOMAS</t>
  </si>
  <si>
    <t xml:space="preserve">SANTA CATALINA </t>
  </si>
  <si>
    <t>VEREDA SANTA CATALINA</t>
  </si>
  <si>
    <t>LOS PATICOS</t>
  </si>
  <si>
    <t xml:space="preserve">EL CUIL PUEBLO NUEVO </t>
  </si>
  <si>
    <t>VEREDA EL CUIL</t>
  </si>
  <si>
    <t>GUACHUCAL</t>
  </si>
  <si>
    <t>SEMILLITAS DE MI REGION</t>
  </si>
  <si>
    <t>KR 11 BARRIO LOS ANDES 11</t>
  </si>
  <si>
    <t>GUACAMULLOS</t>
  </si>
  <si>
    <t>CL 9 BARRIO GAITAN 9</t>
  </si>
  <si>
    <t>GUAITARILLA</t>
  </si>
  <si>
    <t>SANTA BARBARA</t>
  </si>
  <si>
    <t>CL BARRIO PUEBLO NUEVO 1</t>
  </si>
  <si>
    <t>CDI SAN FELIPE NERI</t>
  </si>
  <si>
    <t>KR 2 NORTE NUMERO 13 20 BARRIO OBRERO</t>
  </si>
  <si>
    <t>SEMILLITAS DEL FUTURO COFANIA</t>
  </si>
  <si>
    <t>CORREGIMIENTO JARDINES DE SUCUMBIOS</t>
  </si>
  <si>
    <t>VEREDA EL EMPALME</t>
  </si>
  <si>
    <t>SAN MIGUEL ARCANGEL</t>
  </si>
  <si>
    <t>KR 3 CLL 18 0</t>
  </si>
  <si>
    <t>CARRUSEL DE LOS NIÑOS</t>
  </si>
  <si>
    <t>BARRIO SAN VICENTE</t>
  </si>
  <si>
    <t>ALEGRE AMANECER</t>
  </si>
  <si>
    <t>BARRIO CENTRO</t>
  </si>
  <si>
    <t>SONRISAS DEL MAÑANA</t>
  </si>
  <si>
    <t>BARRIO SEMINARIO</t>
  </si>
  <si>
    <t>MI PEQUEÑO GRAN MUNDO</t>
  </si>
  <si>
    <t>YARAMAL</t>
  </si>
  <si>
    <t>CORREGIMIENTO DE YARAMAL</t>
  </si>
  <si>
    <t>RAYITO DE SOL</t>
  </si>
  <si>
    <t>BARRIO ESMERALDA</t>
  </si>
  <si>
    <t>RAYITO DE SOL 2</t>
  </si>
  <si>
    <t>LA VICTORIA</t>
  </si>
  <si>
    <t>LA CRUZ</t>
  </si>
  <si>
    <t>SOL DEL MAÑANA</t>
  </si>
  <si>
    <t>SAN GERARDO</t>
  </si>
  <si>
    <t>VEREDA LAS ARADAS</t>
  </si>
  <si>
    <t>LAS ARADAS</t>
  </si>
  <si>
    <t>LA TOLA</t>
  </si>
  <si>
    <t>LA RECREACION</t>
  </si>
  <si>
    <t>CL BARRIO YACUD</t>
  </si>
  <si>
    <t>NARANJITAS DULCES</t>
  </si>
  <si>
    <t>VEREDA EL EMPATE</t>
  </si>
  <si>
    <t>EL EMPATE</t>
  </si>
  <si>
    <t xml:space="preserve">LA UNION </t>
  </si>
  <si>
    <t>PEQUEÑOS AMIGOS</t>
  </si>
  <si>
    <t>VEREDA CUCHILLAS</t>
  </si>
  <si>
    <t>CUCHILLAS</t>
  </si>
  <si>
    <t>DO RE MI SOL</t>
  </si>
  <si>
    <t xml:space="preserve">LA UNIÓN </t>
  </si>
  <si>
    <t>BARRIO SUCRE</t>
  </si>
  <si>
    <t>ALEGRES GIRASOLES</t>
  </si>
  <si>
    <t>BARRIO CARLOS LLERAS</t>
  </si>
  <si>
    <t>MAGIA DEL MAÑANA</t>
  </si>
  <si>
    <t>BARRIO LA PASCULTA</t>
  </si>
  <si>
    <t>CDI LEIVA 399</t>
  </si>
  <si>
    <t>LEIVA REMOLINO</t>
  </si>
  <si>
    <t>OLAYA HERRERA</t>
  </si>
  <si>
    <t>LOS ANGELES</t>
  </si>
  <si>
    <t xml:space="preserve">BOCAS DE SATINGA </t>
  </si>
  <si>
    <t>CL BARRIO LA ESPERANZA</t>
  </si>
  <si>
    <t>EL SABER DE LOS NIÑOS</t>
  </si>
  <si>
    <t xml:space="preserve">MERIZALDE PORVENIR </t>
  </si>
  <si>
    <t>VEREDA MERIZALDE PORVENIR</t>
  </si>
  <si>
    <t>CDI POLICARPA 399</t>
  </si>
  <si>
    <t>POLICARPA REMOLINO</t>
  </si>
  <si>
    <t xml:space="preserve">POTOSI </t>
  </si>
  <si>
    <t>EMMAUS</t>
  </si>
  <si>
    <t xml:space="preserve">POTOSÍ </t>
  </si>
  <si>
    <t>CALLE PRINCIPAL BARRIO LA INMACULADA</t>
  </si>
  <si>
    <t>PUERREÑITOS</t>
  </si>
  <si>
    <t>CL 5</t>
  </si>
  <si>
    <t xml:space="preserve">PUPIALES </t>
  </si>
  <si>
    <t>CUNA DEL PENSAMIENTO</t>
  </si>
  <si>
    <t>BARRIO EL PROGRESO</t>
  </si>
  <si>
    <t>MIS PEQUEÑOS SOÑADORES</t>
  </si>
  <si>
    <t>BARRIO EL CENTRO</t>
  </si>
  <si>
    <t xml:space="preserve">RICAURTE </t>
  </si>
  <si>
    <t>CDI SEMILLAS DE AMOR</t>
  </si>
  <si>
    <t>VIA SAN PABLO</t>
  </si>
  <si>
    <t>SAN LORENZO</t>
  </si>
  <si>
    <t>CASTILLO DEL SABER</t>
  </si>
  <si>
    <t>EL CARMEN</t>
  </si>
  <si>
    <t>CORREGIMIENTO EL CARMEN</t>
  </si>
  <si>
    <t>LUNITA CONSENTIDA</t>
  </si>
  <si>
    <t>SANTA CECILIA</t>
  </si>
  <si>
    <t>CAMINO A LA FELICIDAD</t>
  </si>
  <si>
    <t xml:space="preserve">SANTA MARTHA </t>
  </si>
  <si>
    <t>CORREGIMIENTO SANTA MARTHA</t>
  </si>
  <si>
    <t>SAN PABLO</t>
  </si>
  <si>
    <t>CASITA DE CHOCOLATE</t>
  </si>
  <si>
    <t xml:space="preserve">SAN PEDRO DE CARTAGO </t>
  </si>
  <si>
    <t>AMOR Y TERNURA</t>
  </si>
  <si>
    <t xml:space="preserve">MARTÍN </t>
  </si>
  <si>
    <t>CORREGIMIENTO MARTIN</t>
  </si>
  <si>
    <t>MIS PRIMEROS PASOS</t>
  </si>
  <si>
    <t>LA ENSENADA</t>
  </si>
  <si>
    <t>VEREDA LA ENSENADA</t>
  </si>
  <si>
    <t>CANTANDO Y APRENDIENDO</t>
  </si>
  <si>
    <t xml:space="preserve">SANTA RITA </t>
  </si>
  <si>
    <t>VEREDA SANTA RITA</t>
  </si>
  <si>
    <t>ALEGRIA DE LOS NIÑOS 2</t>
  </si>
  <si>
    <t xml:space="preserve">ISCUANDÉ </t>
  </si>
  <si>
    <t>CL BARRIO VIENTO LIBRE</t>
  </si>
  <si>
    <t>SAPUYES</t>
  </si>
  <si>
    <t>COASOANDES SAPUYES 2</t>
  </si>
  <si>
    <t>COASOANDES EL ESPINO</t>
  </si>
  <si>
    <t>EL ESPINO</t>
  </si>
  <si>
    <t>CDI TAMINANGO 399</t>
  </si>
  <si>
    <t>TAMINANGO NARIÑO</t>
  </si>
  <si>
    <t xml:space="preserve">TUMACO </t>
  </si>
  <si>
    <t>CDI LUCECITAS DEL MAÑANA</t>
  </si>
  <si>
    <t>DISTRITO ESPECIAL, INDUSTRIAL, PORTUARIO, BIODIVERSO Y ECOTURÍSTICO DE TUMACO</t>
  </si>
  <si>
    <t>CL CIUDADELA VILLA CAROLINE 0 0</t>
  </si>
  <si>
    <t>CDI INSTITUCIONAL NUEVO AMANECER</t>
  </si>
  <si>
    <t>VEREDA ESPRIELLA</t>
  </si>
  <si>
    <t>CDI INSTITUCIONAL CLAVEL INFANTIL</t>
  </si>
  <si>
    <t>VEREDA TANGAREAL</t>
  </si>
  <si>
    <t>CDI INSTITUCIONAL CARITAS FELICES</t>
  </si>
  <si>
    <t>BARRIO PRADOMAR</t>
  </si>
  <si>
    <t>CDI INSTITUCIONAL NIÑOS ALEGRES</t>
  </si>
  <si>
    <t>BARRIO LOS ANGELES</t>
  </si>
  <si>
    <t>B/ CIUDADELA</t>
  </si>
  <si>
    <t>CDI MANITAS DE ESPERANZA</t>
  </si>
  <si>
    <t>CDI CHIQUITOS ALEGRES</t>
  </si>
  <si>
    <t>BARRIO PORVENIR</t>
  </si>
  <si>
    <t>AÑITOS PRODIGIOSOS</t>
  </si>
  <si>
    <t>BARRIO OBRERO</t>
  </si>
  <si>
    <t>CDI GOTITAS DE AMOR</t>
  </si>
  <si>
    <t>BARRIO UNION VICTORIA</t>
  </si>
  <si>
    <t>CDI AMOR Y ESPERANZA</t>
  </si>
  <si>
    <t>SAN LUIS ROBLES</t>
  </si>
  <si>
    <t>CDI RINCONCITO DE PAZ</t>
  </si>
  <si>
    <t>CDI MI CASITA FELIZ</t>
  </si>
  <si>
    <t>PIÑAL SALADO</t>
  </si>
  <si>
    <t>CDI BELLAS PERSONITAS</t>
  </si>
  <si>
    <t>BARRIO MODELO</t>
  </si>
  <si>
    <t>CDI JARDINCITOS DE AMOR</t>
  </si>
  <si>
    <t>MUELLE RESIDENCIA</t>
  </si>
  <si>
    <t>CDI MI PEQUEÑO MUNDO</t>
  </si>
  <si>
    <t>BARRIO VIENTO LIBRE</t>
  </si>
  <si>
    <t>CDI SUEÑOS INFANTILES</t>
  </si>
  <si>
    <t>AVENIDA FERREA</t>
  </si>
  <si>
    <t>BARRIO CALAVERA</t>
  </si>
  <si>
    <t>CDI HUELLAS DEL FUTURO</t>
  </si>
  <si>
    <t>BARRIO MIRAMAR</t>
  </si>
  <si>
    <t>CDI CABILDO SEMILLAS DE VIDA</t>
  </si>
  <si>
    <t>SANTANDER</t>
  </si>
  <si>
    <t>ALBAN</t>
  </si>
  <si>
    <t>PRIMERAS TRAVESURAS</t>
  </si>
  <si>
    <t xml:space="preserve">SAN JOSÉ </t>
  </si>
  <si>
    <t>BARRIO SUR ALBAN</t>
  </si>
  <si>
    <t>PINTA LUNAS</t>
  </si>
  <si>
    <t>B/ EL PROGRESO CRA 4 # 7-98</t>
  </si>
  <si>
    <t>INFANCIA AMOROSA</t>
  </si>
  <si>
    <t>ARBOLEDA</t>
  </si>
  <si>
    <t>CDI NUEVO HORIZONTE</t>
  </si>
  <si>
    <t>CLL SARASTY BARRIO SAN ANTONIO</t>
  </si>
  <si>
    <t>29 DE AGOSTO</t>
  </si>
  <si>
    <t>CHACHAGÜI</t>
  </si>
  <si>
    <t>GOTICAS DE AMOR</t>
  </si>
  <si>
    <t>CHACHAGÜÍ</t>
  </si>
  <si>
    <t>GUAPIUY</t>
  </si>
  <si>
    <t>MUNDO DE SONRISAS</t>
  </si>
  <si>
    <t>LA PLATA</t>
  </si>
  <si>
    <t>CONSACA</t>
  </si>
  <si>
    <t>CONSACA FDH</t>
  </si>
  <si>
    <t>MUNICIPIO CONSACA</t>
  </si>
  <si>
    <t>CONTADERO</t>
  </si>
  <si>
    <t>MI DULCE COMPAÑIA</t>
  </si>
  <si>
    <t>SC BARRIO EL RECREO</t>
  </si>
  <si>
    <t>SEMILLITAS DEL PROGRESO DE MALES</t>
  </si>
  <si>
    <t>CÓRDOBA</t>
  </si>
  <si>
    <t>CALLE 22 NO. 6-04 BARRIO PANAM</t>
  </si>
  <si>
    <t>MIS PEQUEÑINES DEL MAÑANA</t>
  </si>
  <si>
    <t>CORREGIMIENTO DE SANTANDER</t>
  </si>
  <si>
    <t>CUASPUD</t>
  </si>
  <si>
    <t>GOTITAS DE AMOR</t>
  </si>
  <si>
    <t>CARLOSAMA</t>
  </si>
  <si>
    <t>CALLE 4 Nº 1A - 75 BARRIO SAN NICOLAS</t>
  </si>
  <si>
    <t>RENACER ANDINO</t>
  </si>
  <si>
    <t>CL 18 BARRIO LA MERCED 18</t>
  </si>
  <si>
    <t>NUEVO MUNDO</t>
  </si>
  <si>
    <t>SAN LUIS</t>
  </si>
  <si>
    <t>CDI CUMBITARA 449</t>
  </si>
  <si>
    <t>CUMBITARA REMOLINO</t>
  </si>
  <si>
    <t>CHARCO</t>
  </si>
  <si>
    <t>CL 11 1 1 BARRIO SAN JOSE</t>
  </si>
  <si>
    <t>LA ESPERANZA</t>
  </si>
  <si>
    <t>SC BARRIO EL PORVENIR</t>
  </si>
  <si>
    <t>BAZAN</t>
  </si>
  <si>
    <t>BAZÁN</t>
  </si>
  <si>
    <t>VEREDA BAZAN</t>
  </si>
  <si>
    <t>EL CANAL</t>
  </si>
  <si>
    <t>SC BARRIO EL CANAL</t>
  </si>
  <si>
    <t xml:space="preserve">EL ROSARIO </t>
  </si>
  <si>
    <t>DULCES SONRISAS</t>
  </si>
  <si>
    <t>EL RECREO</t>
  </si>
  <si>
    <t xml:space="preserve">EL TABLON DE GOMEZ </t>
  </si>
  <si>
    <t>MIS ANGELITOS</t>
  </si>
  <si>
    <t>LAS MESAS</t>
  </si>
  <si>
    <t>BARRIO EL TRIUNFO</t>
  </si>
  <si>
    <t>CORREGIMIENTO LAS MESAS</t>
  </si>
  <si>
    <t>VEREDA SAN RAFAEL</t>
  </si>
  <si>
    <t>VEREDA SAN RAFAEL CORREGIMIENTO LAS MESAS</t>
  </si>
  <si>
    <t>EL NUEVO AMANECER</t>
  </si>
  <si>
    <t>SALAHONDA</t>
  </si>
  <si>
    <t>SC BARRIO SATINGA</t>
  </si>
  <si>
    <t>LAS FLORES</t>
  </si>
  <si>
    <t>BARRIO SATINGA</t>
  </si>
  <si>
    <t>FUNES</t>
  </si>
  <si>
    <t>YO REINARE</t>
  </si>
  <si>
    <t>SC</t>
  </si>
  <si>
    <t>INQUER</t>
  </si>
  <si>
    <t>VEREDA</t>
  </si>
  <si>
    <t>VEREDA SAN DIEGO</t>
  </si>
  <si>
    <t>CONSTRUYENDO SUEÑOS</t>
  </si>
  <si>
    <t>VEREDA SIMANCAS</t>
  </si>
  <si>
    <t>MI MUNDO DE JUEGOS</t>
  </si>
  <si>
    <t>VEREDA GUAN COMUNIDAD</t>
  </si>
  <si>
    <t>GUALMATAN</t>
  </si>
  <si>
    <t>EL PRINCIPITO</t>
  </si>
  <si>
    <t>GUALMATÁN</t>
  </si>
  <si>
    <t>KR 5 7 A 61 BARRIO JOSE MARIA HERNANDEZ</t>
  </si>
  <si>
    <t>SUEÑOS Y SONRISAS</t>
  </si>
  <si>
    <t>VEREDA CUATIS</t>
  </si>
  <si>
    <t xml:space="preserve">ILES </t>
  </si>
  <si>
    <t>MUNDO GENIAL</t>
  </si>
  <si>
    <t>BARRIO AVENIDA LOS ESTUDIANTES</t>
  </si>
  <si>
    <t>CENTRO COMUNITARIO HERMANN GMEINER</t>
  </si>
  <si>
    <t>KILOMETRO 2 VIA AL AEROPUERTO</t>
  </si>
  <si>
    <t>EAS ALDEAS INFANTILES</t>
  </si>
  <si>
    <t>TRAVESURAS</t>
  </si>
  <si>
    <t>CARRERA 3 CALLE 11 EQUINA BARRIO LIBERTAD</t>
  </si>
  <si>
    <t>CENTRO SOCIAL IPIALES</t>
  </si>
  <si>
    <t>KR 13 7 12 VIA PERIMETRAL</t>
  </si>
  <si>
    <t>LA FRONTERA</t>
  </si>
  <si>
    <t>MANZANA 6 SALON COMUNAL BARRIO LA FRONTERA</t>
  </si>
  <si>
    <t>NUEVA GENERACION</t>
  </si>
  <si>
    <t>AV LOS TRABAJADORES CR 3 1 125</t>
  </si>
  <si>
    <t>EL RINCONCITO DE MIS SUEÑOS</t>
  </si>
  <si>
    <t xml:space="preserve">SAN JUAN </t>
  </si>
  <si>
    <t>CORREGIMIENTO SAN JUAN CERCA AL PARQUE PRINCIPAL</t>
  </si>
  <si>
    <t xml:space="preserve">LA FLORIDA </t>
  </si>
  <si>
    <t>LA FLORIDA FDH</t>
  </si>
  <si>
    <t>MUNICIPIO LA FLORIDA</t>
  </si>
  <si>
    <t xml:space="preserve">LA LLANADA </t>
  </si>
  <si>
    <t>ANITA MARIA</t>
  </si>
  <si>
    <t>CL BARRIO PICHINCHA</t>
  </si>
  <si>
    <t>SC PANGA MOZA</t>
  </si>
  <si>
    <t>AMIGUITOS DE SANTANDER</t>
  </si>
  <si>
    <t>GRANITOS DE FELICIDAD</t>
  </si>
  <si>
    <t>PRADOS DEL NORTE</t>
  </si>
  <si>
    <t>LINARES</t>
  </si>
  <si>
    <t>GIRASOLES DE COLORES</t>
  </si>
  <si>
    <t>LOS ANDES</t>
  </si>
  <si>
    <t>LOS ANDES FDH</t>
  </si>
  <si>
    <t>MUNICIPIO LOS ANDES</t>
  </si>
  <si>
    <t>MAGÜI</t>
  </si>
  <si>
    <t>CASITA EN EL PARAISO</t>
  </si>
  <si>
    <t>PAYÁN</t>
  </si>
  <si>
    <t>MALLAMA</t>
  </si>
  <si>
    <t>AVENTURA MAGICA</t>
  </si>
  <si>
    <t xml:space="preserve">PIEDRANCHA </t>
  </si>
  <si>
    <t>CT BARRIO SANTIAGO</t>
  </si>
  <si>
    <t xml:space="preserve">MOSQUERA </t>
  </si>
  <si>
    <t>LOS PITUFOS</t>
  </si>
  <si>
    <t>SC BARRIO EL CARMEN</t>
  </si>
  <si>
    <t>EL POLI</t>
  </si>
  <si>
    <t>SC BARRIO POLIDEPORTIVO</t>
  </si>
  <si>
    <t>EL PALOMO</t>
  </si>
  <si>
    <t xml:space="preserve">CÓRDOBA (CARMEN) </t>
  </si>
  <si>
    <t>VEREDA EL CARMEN</t>
  </si>
  <si>
    <t>EL NUEVO RENACER</t>
  </si>
  <si>
    <t xml:space="preserve">SANTANDER SOLEDA </t>
  </si>
  <si>
    <t>VEREDA SAN JOSE LA TURBIA</t>
  </si>
  <si>
    <t>ET SAN MARTIN 2</t>
  </si>
  <si>
    <t>DERTEMIFLOR</t>
  </si>
  <si>
    <t xml:space="preserve">SAN JOSÉ CALABAZAL </t>
  </si>
  <si>
    <t>VEREDA CALABAZAL</t>
  </si>
  <si>
    <t>LA UNION</t>
  </si>
  <si>
    <t>URIBE URIBE</t>
  </si>
  <si>
    <t>VEREDA BOCAS DE PRIETA</t>
  </si>
  <si>
    <t>EL LUCERO</t>
  </si>
  <si>
    <t>LÉRIDA (LAS MARÍAS)</t>
  </si>
  <si>
    <t>VERDA LAS MARIAS</t>
  </si>
  <si>
    <t xml:space="preserve">OSPINA </t>
  </si>
  <si>
    <t>SECTOR NINO JESUS DE PRAGA</t>
  </si>
  <si>
    <t>NIDO NUTRIR EL POPULAR</t>
  </si>
  <si>
    <t>CL 1 CASA 2</t>
  </si>
  <si>
    <t>CONVENIO ALCALDIA PASTO</t>
  </si>
  <si>
    <t>CORAZON DE MARIA</t>
  </si>
  <si>
    <t>CL 8 22 F 85</t>
  </si>
  <si>
    <t>EAS PROINCO</t>
  </si>
  <si>
    <t>JUANOY BAJO</t>
  </si>
  <si>
    <t>MZ 1 CS 57 1 E</t>
  </si>
  <si>
    <t>JARDIN INFANTIL PILOTO</t>
  </si>
  <si>
    <t>CL 8 S SUR 22 A 159</t>
  </si>
  <si>
    <t>TESCUAL</t>
  </si>
  <si>
    <t>JUNTO A LA CAPILLA TESCUAL</t>
  </si>
  <si>
    <t>LA PALMA</t>
  </si>
  <si>
    <t>MZ 4 CS</t>
  </si>
  <si>
    <t>CDI DOCE DE OCTUBRE</t>
  </si>
  <si>
    <t>KR 2 12 11</t>
  </si>
  <si>
    <t>DG 1 4 E 71</t>
  </si>
  <si>
    <t>HOGAR INFANTIL NIÑA MARIA</t>
  </si>
  <si>
    <t>CL 19 A 3 B 15</t>
  </si>
  <si>
    <t>CDI LA ROSA</t>
  </si>
  <si>
    <t>KR 4 13 06 B LA ROSA</t>
  </si>
  <si>
    <t>EAS CORPORACION CENTRO COMUNITARIO LA ROSA</t>
  </si>
  <si>
    <t>CDI AGUALONGO_PILOTO</t>
  </si>
  <si>
    <t>KR 22 A 3 23</t>
  </si>
  <si>
    <t>CDI CABRERA</t>
  </si>
  <si>
    <t>CABRERA</t>
  </si>
  <si>
    <t>COLEGIO MUSICAL BRITANICO</t>
  </si>
  <si>
    <t>EAS COLEGIO MUSICAL BRITANICO</t>
  </si>
  <si>
    <t>CARITA FELIZ</t>
  </si>
  <si>
    <t>MANANTIAL DE VIDA</t>
  </si>
  <si>
    <t>BARRIO SAN IGNACIO</t>
  </si>
  <si>
    <t>SOL DE LOS ANDES</t>
  </si>
  <si>
    <t>VEREDA MUESES</t>
  </si>
  <si>
    <t>CASITA DE SUEÑOS</t>
  </si>
  <si>
    <t>CL 5 BARRIO 5</t>
  </si>
  <si>
    <t>JARDIN DEL SABER</t>
  </si>
  <si>
    <t>SC BARRIO BOLIVAR</t>
  </si>
  <si>
    <t>CONSTRUCTORES DEL MAÑANA</t>
  </si>
  <si>
    <t xml:space="preserve">JOSÉ MARÍA HERNÁNDEZ </t>
  </si>
  <si>
    <t>CORREGIMIENTO JOSE MARIA HERNANDEZ</t>
  </si>
  <si>
    <t>CENTRO DE DESARROLLO INFANTIL SEMILLAS DE AMOR</t>
  </si>
  <si>
    <t>ROBERTO PAYAN</t>
  </si>
  <si>
    <t>CDI NIÑOS DEL TELEMBI</t>
  </si>
  <si>
    <t xml:space="preserve">SAN ANTONIO (BOCA TELEMBI) </t>
  </si>
  <si>
    <t>BARRIO PUEBLO NUEVO</t>
  </si>
  <si>
    <t>PUEBLO NUEVO</t>
  </si>
  <si>
    <t>NIÑOS DEL MAÑANA</t>
  </si>
  <si>
    <t>ARTEAGA (LIMONAR)</t>
  </si>
  <si>
    <t>PUMBI</t>
  </si>
  <si>
    <t>SAMANIEGO</t>
  </si>
  <si>
    <t>CONQUISTA DEL FUTURO</t>
  </si>
  <si>
    <t>VDA. CHIGULDI</t>
  </si>
  <si>
    <t>CHIGULDI</t>
  </si>
  <si>
    <t>JARDIN DE ANGELITOS</t>
  </si>
  <si>
    <t>VDA. PIEDRA BLANCA</t>
  </si>
  <si>
    <t>PIEDRA BLANCA</t>
  </si>
  <si>
    <t>SEMILLAS DE PAZ</t>
  </si>
  <si>
    <t>VDA EL SALADO</t>
  </si>
  <si>
    <t>EL SALADO</t>
  </si>
  <si>
    <t xml:space="preserve">SAN BERNARDO </t>
  </si>
  <si>
    <t>MIS AMIGOS</t>
  </si>
  <si>
    <t>BARRIO EL JARDIN</t>
  </si>
  <si>
    <t>SEMILLITAS LORENCEÑAS</t>
  </si>
  <si>
    <t>CL SAN LORENZO</t>
  </si>
  <si>
    <t>GOTICAS DE ALEGRIA</t>
  </si>
  <si>
    <t>VEREDA LA COMUNIDAD</t>
  </si>
  <si>
    <t>VEREDA LA COMUNIDAD SAN PEDRO DE CARTAGO</t>
  </si>
  <si>
    <t>CHIQUITINES CARTAGUEÑOS</t>
  </si>
  <si>
    <t>SAN PEDRO DE CARTAGO</t>
  </si>
  <si>
    <t>SANDONA</t>
  </si>
  <si>
    <t>CDI EL INGENIO</t>
  </si>
  <si>
    <t>SECTOR EL PUEBLO</t>
  </si>
  <si>
    <t>CDI RISAS Y SUEÑOS</t>
  </si>
  <si>
    <t>ALEGRIA DE LOS NIÑOS</t>
  </si>
  <si>
    <t>SC BARRIO VIENTO LIBRE</t>
  </si>
  <si>
    <t>SANTACRUZ</t>
  </si>
  <si>
    <t>MI CARITA FELIZ</t>
  </si>
  <si>
    <t>GUACHAVES</t>
  </si>
  <si>
    <t>SC OLAYA HERRERA</t>
  </si>
  <si>
    <t>TERNURITAS</t>
  </si>
  <si>
    <t>SANTA ROSA</t>
  </si>
  <si>
    <t>MANCHAG</t>
  </si>
  <si>
    <t>AMIGOS DE UN ANGEL</t>
  </si>
  <si>
    <t>EL REMOLINO</t>
  </si>
  <si>
    <t>EL PRADO</t>
  </si>
  <si>
    <t xml:space="preserve">TANGUA </t>
  </si>
  <si>
    <t>FORMACION INFANTIL</t>
  </si>
  <si>
    <t>FATIMA</t>
  </si>
  <si>
    <t>CDI LUCERITO</t>
  </si>
  <si>
    <t>CL NUEVA CREACION</t>
  </si>
  <si>
    <t>CDI OLAYA HERRERA</t>
  </si>
  <si>
    <t>CL COMERCIO</t>
  </si>
  <si>
    <t>CDI PANAMA ESPERANZA 1</t>
  </si>
  <si>
    <t>CDI PANAMA ESPERANZA 2</t>
  </si>
  <si>
    <t>CDI ESTIMULACION</t>
  </si>
  <si>
    <t>CL COMERCIO B CALAVERA</t>
  </si>
  <si>
    <t>CDI CRISTO REY</t>
  </si>
  <si>
    <t>INGUAPI DEL GUAYABO</t>
  </si>
  <si>
    <t>CT CRISTO REY</t>
  </si>
  <si>
    <t>CDI CANDELILLA</t>
  </si>
  <si>
    <t xml:space="preserve">CANDELILLA </t>
  </si>
  <si>
    <t>CT CANDELILLA</t>
  </si>
  <si>
    <t>CDI LLORENTE</t>
  </si>
  <si>
    <t xml:space="preserve">LLORENTE </t>
  </si>
  <si>
    <t>KR LLORENTE</t>
  </si>
  <si>
    <t>CDI SAGRADO CORAZON</t>
  </si>
  <si>
    <t>CL IBERIA</t>
  </si>
  <si>
    <t>CDI BUENOS AIRES</t>
  </si>
  <si>
    <t>CL BUENOS AIRES</t>
  </si>
  <si>
    <t>CDI FLORIDA</t>
  </si>
  <si>
    <t>CL FLORIDA</t>
  </si>
  <si>
    <t>CDI UNION VICTORIA</t>
  </si>
  <si>
    <t>CL UNION VICTORIA</t>
  </si>
  <si>
    <t>CDI CORDIALIDAD</t>
  </si>
  <si>
    <t>CL LA CORDIALIDAD</t>
  </si>
  <si>
    <t>CDI LUNA PLATEADA</t>
  </si>
  <si>
    <t>CL CIUDADELA 0 0</t>
  </si>
  <si>
    <t>CDI VIENTO LIBRE</t>
  </si>
  <si>
    <t>CL VIENTO LIBRE</t>
  </si>
  <si>
    <t>CDI VILLA LOLA</t>
  </si>
  <si>
    <t>CL VILLA LOLA</t>
  </si>
  <si>
    <t>CDI ONCE DE NOVIEMBRE</t>
  </si>
  <si>
    <t>CL ONCE DE NOVIEMBRE 0 0</t>
  </si>
  <si>
    <t>CARACOLITO</t>
  </si>
  <si>
    <t>PITAL</t>
  </si>
  <si>
    <t>PITAL DE LA COSTA</t>
  </si>
  <si>
    <t>CDI - MODALIDAD FAMILIAR</t>
  </si>
  <si>
    <t>CDI FAMILIAR PASTO 1</t>
  </si>
  <si>
    <t>CORREGIMIENTO CATAMBUCO</t>
  </si>
  <si>
    <t>CDI PASTO 2 SANTA BARBARA</t>
  </si>
  <si>
    <t>CDI PASTO</t>
  </si>
  <si>
    <t>CDI FAMILIAR ALBAN</t>
  </si>
  <si>
    <t>VEREDA LA PLAYA</t>
  </si>
  <si>
    <t>DIOCESIS BARBACOAS</t>
  </si>
  <si>
    <t>RURAL</t>
  </si>
  <si>
    <t>MULTIACTIVA BARBACOAS</t>
  </si>
  <si>
    <t>MULTIACTIVA ROBERTO PAYAN</t>
  </si>
  <si>
    <t>CDI BUESACO</t>
  </si>
  <si>
    <t>CHAPUELES</t>
  </si>
  <si>
    <t>KR 3 BARRIO 1 1</t>
  </si>
  <si>
    <t>GUAMUES</t>
  </si>
  <si>
    <t>VEREDA EL PLACER ESCUELA</t>
  </si>
  <si>
    <t>GUANOS</t>
  </si>
  <si>
    <t>VEREDA TEQUIZ</t>
  </si>
  <si>
    <t>CDI CUASPUD</t>
  </si>
  <si>
    <t>CUASPUD CARLOSAMA</t>
  </si>
  <si>
    <t>MACHINES</t>
  </si>
  <si>
    <t>VEREDA TASMAG</t>
  </si>
  <si>
    <t>CHOKER</t>
  </si>
  <si>
    <t>VEREDA QUILISMAL PLAN</t>
  </si>
  <si>
    <t>SECTOR PIEDRA DE BOLIVAR</t>
  </si>
  <si>
    <t>WAKAMULLOS</t>
  </si>
  <si>
    <t>SECTOR LAS TOLAS</t>
  </si>
  <si>
    <t>KAMUR</t>
  </si>
  <si>
    <t>VEREDA CUAICAL</t>
  </si>
  <si>
    <t>SECTOR CUALPALA</t>
  </si>
  <si>
    <t>KUMBE ANCESTRAL</t>
  </si>
  <si>
    <t>VEREDA QUILISMAL</t>
  </si>
  <si>
    <t>SECTOR LA ORTIGA</t>
  </si>
  <si>
    <t>KUALCHER</t>
  </si>
  <si>
    <t>SECTOR GUAIRES</t>
  </si>
  <si>
    <t>HUEL AROYO</t>
  </si>
  <si>
    <t>QUENDO</t>
  </si>
  <si>
    <t>CASA COMUNAL DE PLAN QUILISMAL</t>
  </si>
  <si>
    <t>COASOANDES CUMBITARA</t>
  </si>
  <si>
    <t>VISTA HERMOSA</t>
  </si>
  <si>
    <t>CDI LOS DOMINGOS</t>
  </si>
  <si>
    <t>LOS DOMINGOS</t>
  </si>
  <si>
    <t>CDI COROZO</t>
  </si>
  <si>
    <t>COROZO</t>
  </si>
  <si>
    <t>CDI BANGUELA</t>
  </si>
  <si>
    <t>BANGUELA</t>
  </si>
  <si>
    <t>CDI BAZAN</t>
  </si>
  <si>
    <t>CDI SAN JOSE</t>
  </si>
  <si>
    <t>SAN JOSE</t>
  </si>
  <si>
    <t>SC BUSTAMANTE</t>
  </si>
  <si>
    <t>MUNICIPIO EL ROSARIO</t>
  </si>
  <si>
    <t>TELLEZ</t>
  </si>
  <si>
    <t>VEREDA SAN PEDRO</t>
  </si>
  <si>
    <t>CDI FUNES</t>
  </si>
  <si>
    <t>TELPUD</t>
  </si>
  <si>
    <t>VEREDA CRISTO ALTO</t>
  </si>
  <si>
    <t>ESCUELA CRISTO ALTO</t>
  </si>
  <si>
    <t>DESTELLOS DE ESPERANZA</t>
  </si>
  <si>
    <t>VEREDA SAN JOSE DE CHILLANQUER</t>
  </si>
  <si>
    <t>COASOANDES GUAITARILLA</t>
  </si>
  <si>
    <t>VEREDA AHUMADA</t>
  </si>
  <si>
    <t>CDI GUAITARILLA</t>
  </si>
  <si>
    <t>LAS VIOLETAS</t>
  </si>
  <si>
    <t>VEREDA SAN FRANCISCO</t>
  </si>
  <si>
    <t>VEREDA SAN FRANCSICO</t>
  </si>
  <si>
    <t>LOS HIJOS DE LA KILLA</t>
  </si>
  <si>
    <t>BARRIO CALLE COLOMBIA</t>
  </si>
  <si>
    <t>RUMICHACA</t>
  </si>
  <si>
    <t>VEREDA PLACER</t>
  </si>
  <si>
    <t>IGUES</t>
  </si>
  <si>
    <t>VEREDA LOS  CHILCOS</t>
  </si>
  <si>
    <t>VEREDA LOS CHILCOS</t>
  </si>
  <si>
    <t>CHAKANAS</t>
  </si>
  <si>
    <t>VEREDA INAGAN</t>
  </si>
  <si>
    <t>MINDALAES</t>
  </si>
  <si>
    <t>VEREDA GUACUAN</t>
  </si>
  <si>
    <t>TULPITAS</t>
  </si>
  <si>
    <t>VEREDA LOS CAMELLONES</t>
  </si>
  <si>
    <t>KIMSHIRAR TEWAKAR</t>
  </si>
  <si>
    <t>VEREDA SOLEDAD</t>
  </si>
  <si>
    <t>SENTIR ANDINO</t>
  </si>
  <si>
    <t>VEREDA CERRO GORDO</t>
  </si>
  <si>
    <t>SANTA ROSITA DE LOS PASTOS</t>
  </si>
  <si>
    <t>JARDINES DE SUCUMBIOS</t>
  </si>
  <si>
    <t>VEREDA LA LIBERTAD</t>
  </si>
  <si>
    <t>NUEVO RENACER SAN JOSE</t>
  </si>
  <si>
    <t>VEREDA FORNTERAS DE AMARRADERO</t>
  </si>
  <si>
    <t>MUNDO DE SUEÑOS</t>
  </si>
  <si>
    <t>BARRIO ESMERALDAS</t>
  </si>
  <si>
    <t>SEMILLITAS DE AMOR</t>
  </si>
  <si>
    <t>ATACUN MANPARE</t>
  </si>
  <si>
    <t>CORREGIMIENTO DE SAN JUAN</t>
  </si>
  <si>
    <t>CASITA DE COLORES</t>
  </si>
  <si>
    <t>BARRIO LA CRUSTALA</t>
  </si>
  <si>
    <t>SEMILLAS DEL FUTURO</t>
  </si>
  <si>
    <t>BARRIO BELLAVISTA</t>
  </si>
  <si>
    <t>MIS PEQUEÑINES</t>
  </si>
  <si>
    <t>MIS PEQUEÑOS ANGELITOS</t>
  </si>
  <si>
    <t>NUEVO FUTURO</t>
  </si>
  <si>
    <t>BRISAS DE RUMIYACO</t>
  </si>
  <si>
    <t>CASITA DE CHOCOLATES</t>
  </si>
  <si>
    <t>CDI FAMILIAR LA CRUZ</t>
  </si>
  <si>
    <t>VEREDA TAJUMBINA</t>
  </si>
  <si>
    <t>ENSEÑANDO APRENDO</t>
  </si>
  <si>
    <t>LA FLORIDA</t>
  </si>
  <si>
    <t>LOS CANTARES</t>
  </si>
  <si>
    <t>CL LA TOLA</t>
  </si>
  <si>
    <t>SAN ANTONIO</t>
  </si>
  <si>
    <t>SAN PABLO MAR</t>
  </si>
  <si>
    <t>VIGIA</t>
  </si>
  <si>
    <t>MULATOS</t>
  </si>
  <si>
    <t>BAJO PALOMINO</t>
  </si>
  <si>
    <t>UNION SOLEDAD</t>
  </si>
  <si>
    <t>INION SOLEDAD</t>
  </si>
  <si>
    <t>SAN PABLO TOLA</t>
  </si>
  <si>
    <t>MUNICIPIO LA UNION</t>
  </si>
  <si>
    <t>CDI FAMILIAR LA UNION</t>
  </si>
  <si>
    <t>VEREDA LA CALDERA</t>
  </si>
  <si>
    <t>COASOANDES LEIVA</t>
  </si>
  <si>
    <t>SANTA LUCIA</t>
  </si>
  <si>
    <t>CDI EL BAJITO</t>
  </si>
  <si>
    <t>CENTRO EDUCATIVO EL BAJITO</t>
  </si>
  <si>
    <t>CDI MOSQUERA</t>
  </si>
  <si>
    <t>CDI LA PAMPA</t>
  </si>
  <si>
    <t>LA PAMPA</t>
  </si>
  <si>
    <t>ESCUELA MIXTA PAMPA CHAPILA</t>
  </si>
  <si>
    <t>CDI ALTO GUANDIPA</t>
  </si>
  <si>
    <t>ALTO GUANDIPA</t>
  </si>
  <si>
    <t>CENTRO EDUCATIVO ALTO GUANDIPA</t>
  </si>
  <si>
    <t>CDI COCAL JIMENEZ</t>
  </si>
  <si>
    <t>COCAL JIMENEZ</t>
  </si>
  <si>
    <t>CENTRO EDUCATIVO COCAL JIMENEZ</t>
  </si>
  <si>
    <t>CDI COCAL PAYAN</t>
  </si>
  <si>
    <t>COCAL PAYAN</t>
  </si>
  <si>
    <t>CENTRO EDUCATIVO DE COCAL PAYAN</t>
  </si>
  <si>
    <t>CDI BAJO PATIA</t>
  </si>
  <si>
    <t>VEREDA BAJO PATIA</t>
  </si>
  <si>
    <t>ESCUELA PUEBLO NUEVO</t>
  </si>
  <si>
    <t>CDI SAN FRANCISCO MOSQUERA</t>
  </si>
  <si>
    <t>CENTRO EDUCATIVO SAN FRANCISCO</t>
  </si>
  <si>
    <t>CDI SN FRANCISCO 1</t>
  </si>
  <si>
    <t>ALEGRIA DE VIVIR</t>
  </si>
  <si>
    <t>MOSQUERA 1</t>
  </si>
  <si>
    <t>PAMPA QUIÑONES</t>
  </si>
  <si>
    <t>MOSQUERA 2</t>
  </si>
  <si>
    <t>MIEL DE ABEJA</t>
  </si>
  <si>
    <t>MOSQUERA 3</t>
  </si>
  <si>
    <t>COCAL</t>
  </si>
  <si>
    <t>PAMPA 1</t>
  </si>
  <si>
    <t>OROBIO</t>
  </si>
  <si>
    <t xml:space="preserve">BAJITO </t>
  </si>
  <si>
    <t>ANGELES</t>
  </si>
  <si>
    <t>MOSQUERA 5</t>
  </si>
  <si>
    <t>PINGUINOS 4</t>
  </si>
  <si>
    <t>MULTIACTIVA MAGUI</t>
  </si>
  <si>
    <t>OLAYA HERRERA I</t>
  </si>
  <si>
    <t>OLAYA HERRERA II</t>
  </si>
  <si>
    <t>OLAYA HERRERA III</t>
  </si>
  <si>
    <t>UNIMAF</t>
  </si>
  <si>
    <t>SC BARRIO SAN MARTIN</t>
  </si>
  <si>
    <t>RICONCITO DE ALEGRIA</t>
  </si>
  <si>
    <t>CDI 12 DE OCTUBRE</t>
  </si>
  <si>
    <t>SECTOR MIRAFLORES</t>
  </si>
  <si>
    <t>CDI SEMILLAS DEL PACIFICO</t>
  </si>
  <si>
    <t>NOVILLAL</t>
  </si>
  <si>
    <t>CDI ADORABLES TRAVESURAS</t>
  </si>
  <si>
    <t>SECTOR CEMENTERIO</t>
  </si>
  <si>
    <t>LA PLAYITA</t>
  </si>
  <si>
    <t>HOJAS BLANCAS</t>
  </si>
  <si>
    <t>NUEVA UNION</t>
  </si>
  <si>
    <t>SATINGA</t>
  </si>
  <si>
    <t>SOÑADORES</t>
  </si>
  <si>
    <t>MIRAFLORES</t>
  </si>
  <si>
    <t>LAS MARIAS</t>
  </si>
  <si>
    <t>MUNICIPIO POLICARPA</t>
  </si>
  <si>
    <t>POLICARPA2</t>
  </si>
  <si>
    <t>NATURALEZA SIGNO DE VIDA</t>
  </si>
  <si>
    <t>VEREDA SANTA ROSA</t>
  </si>
  <si>
    <t>LOS GENIOS DEL MAÑANA</t>
  </si>
  <si>
    <t>ESCUELA SANTA ROSA</t>
  </si>
  <si>
    <t>LOS HIJOS DEL INTY</t>
  </si>
  <si>
    <t>EL GRAN TESCUAL</t>
  </si>
  <si>
    <t>VEREDA EL ESCRITORIO</t>
  </si>
  <si>
    <t>TELAR DE SUEÑOS</t>
  </si>
  <si>
    <t>CORREGIMIENTO DE MONOPAMBA</t>
  </si>
  <si>
    <t>HEROES DEL MAÑANA</t>
  </si>
  <si>
    <t>VEREDA TESCUAL BAJO</t>
  </si>
  <si>
    <t>PEQUEÑOS CAPRICHITOSS</t>
  </si>
  <si>
    <t>CUESBI MONTAÑA</t>
  </si>
  <si>
    <t>RAYITOS DE  SOL</t>
  </si>
  <si>
    <t>PALPIS</t>
  </si>
  <si>
    <t>MIS HUELLITASS</t>
  </si>
  <si>
    <t>ISIPU</t>
  </si>
  <si>
    <t>CARIÑOSITOSS</t>
  </si>
  <si>
    <t>RAMOS</t>
  </si>
  <si>
    <t>MIS PITUFINESS</t>
  </si>
  <si>
    <t>COAIQUER VIEJO</t>
  </si>
  <si>
    <t>CDI RICAURTE</t>
  </si>
  <si>
    <t>CDI FAMILIAR SANDONA</t>
  </si>
  <si>
    <t>CDI FAMILIAR SAN BERNARDO</t>
  </si>
  <si>
    <t>VEREDA GUARANGAL</t>
  </si>
  <si>
    <t>CDI FAMILIAR SAN LORENZO</t>
  </si>
  <si>
    <t>VEREDA EL GUABO</t>
  </si>
  <si>
    <t>CDI FAMILIAR SAN PABLO</t>
  </si>
  <si>
    <t>VEREDA LAS BRISAS</t>
  </si>
  <si>
    <t>LAS BRISAS</t>
  </si>
  <si>
    <t>CDI FAMILIAR SAN PEDRO DE CARTAGO</t>
  </si>
  <si>
    <t>VEREDA LA RINCONADA</t>
  </si>
  <si>
    <t>ISCUANDE I</t>
  </si>
  <si>
    <t>ISCUANDE II</t>
  </si>
  <si>
    <t>SC VIENTO LIBRE</t>
  </si>
  <si>
    <t>TIERRA FIRME</t>
  </si>
  <si>
    <t>VIENTO LIBRE</t>
  </si>
  <si>
    <t>ENSENADA</t>
  </si>
  <si>
    <t>JUANCHILLO</t>
  </si>
  <si>
    <t>ESTADIO</t>
  </si>
  <si>
    <t>FRAGUA</t>
  </si>
  <si>
    <t>MORONGO</t>
  </si>
  <si>
    <t>SANDAMIA</t>
  </si>
  <si>
    <t>PUNTA ICACO</t>
  </si>
  <si>
    <t>PISCINDE</t>
  </si>
  <si>
    <t>COASOANDES SAPUYES</t>
  </si>
  <si>
    <t>VEREDA MALAVER</t>
  </si>
  <si>
    <t xml:space="preserve">TAMINANGO </t>
  </si>
  <si>
    <t>MUNICIPIO TAMINANGO</t>
  </si>
  <si>
    <t>CDI TANGUA</t>
  </si>
  <si>
    <t>TANGUA</t>
  </si>
  <si>
    <t>ARENITAS DE PLAYA</t>
  </si>
  <si>
    <t>CL BAJITO</t>
  </si>
  <si>
    <t>ANGELITOS DEL PACIFICO</t>
  </si>
  <si>
    <t>SC EXPORCOL</t>
  </si>
  <si>
    <t>RENACER INFANTIL DEL FUTURO</t>
  </si>
  <si>
    <t>NUEVA REFORMA</t>
  </si>
  <si>
    <t>REFORMA</t>
  </si>
  <si>
    <t>SOL NACIENTE</t>
  </si>
  <si>
    <t>NIÑEZ DEL FUTURO</t>
  </si>
  <si>
    <t>PLAYA BAZAN</t>
  </si>
  <si>
    <t>SEMILLEROS DE ESPERANZA</t>
  </si>
  <si>
    <t>BUSTAMANTE</t>
  </si>
  <si>
    <t>SONRIE EN HOMENAJE A LOS NIÑOS Y NIÑAS</t>
  </si>
  <si>
    <t>TANGAREAL CARRETERA</t>
  </si>
  <si>
    <t>LA CATANGA</t>
  </si>
  <si>
    <t>INFANCIA LIBRE</t>
  </si>
  <si>
    <t>LA ISLA</t>
  </si>
  <si>
    <t>SEMILLA DE ESPERAZA</t>
  </si>
  <si>
    <t>LAS MERCEDES</t>
  </si>
  <si>
    <t>CAMINANDO HACIA EL FUTURO</t>
  </si>
  <si>
    <t>VUELTA CANDELILLA</t>
  </si>
  <si>
    <t>VUELTA DE CANDELILLAS</t>
  </si>
  <si>
    <t>JUGANDO APRENDO</t>
  </si>
  <si>
    <t>EL COCO</t>
  </si>
  <si>
    <t>SONRISAS FELICES</t>
  </si>
  <si>
    <t>PEÑA COLORADA</t>
  </si>
  <si>
    <t>CAJAPI MIRA</t>
  </si>
  <si>
    <t>RESGUARDO INDA</t>
  </si>
  <si>
    <t>CHAGUI LA CHORRERA</t>
  </si>
  <si>
    <t>TANGAREAL</t>
  </si>
  <si>
    <t>INVASION 30 OCTUBRE</t>
  </si>
  <si>
    <t>BUCHELI, CHILVI, CAUNAPI</t>
  </si>
  <si>
    <t>CDI LA CARBONERA</t>
  </si>
  <si>
    <t>LA CARBONERA</t>
  </si>
  <si>
    <t>VEREDA LA CARBONERA</t>
  </si>
  <si>
    <t>CDI MIRAS PALMAS</t>
  </si>
  <si>
    <t>MIRAS PALMAS</t>
  </si>
  <si>
    <t>VEREDA MIRAS PALMAS</t>
  </si>
  <si>
    <t>CDI DESCOLGADERO</t>
  </si>
  <si>
    <t>DESCOLGADERO</t>
  </si>
  <si>
    <t>VEREDA DESCOLGADERO</t>
  </si>
  <si>
    <t>CDI MARIA AUXILIADORA</t>
  </si>
  <si>
    <t>MARIA AUXILIADORA</t>
  </si>
  <si>
    <t>VEREDA MARIA AUXILIADORA</t>
  </si>
  <si>
    <t>CDI VAQUERIO</t>
  </si>
  <si>
    <t>VAQUERIO</t>
  </si>
  <si>
    <t>VEREDA EL VAQUERIO</t>
  </si>
  <si>
    <t>CDI SAN ANTONIO</t>
  </si>
  <si>
    <t>VEREDA SAN ANTONIO</t>
  </si>
  <si>
    <t>CDI NERETE</t>
  </si>
  <si>
    <t>NERETE</t>
  </si>
  <si>
    <t>VEREDA NERETE</t>
  </si>
  <si>
    <t>CDI BRISA</t>
  </si>
  <si>
    <t>BRISA GUACHAL</t>
  </si>
  <si>
    <t>VEREDA BRISAS</t>
  </si>
  <si>
    <t>CDI CANDELILLAS</t>
  </si>
  <si>
    <t>CANDELILLAS</t>
  </si>
  <si>
    <t>CDI PUEBLO NUEVO</t>
  </si>
  <si>
    <t>VEREDA PUEBLO NUEVO</t>
  </si>
  <si>
    <t>CDI PITAL</t>
  </si>
  <si>
    <t>VEREDA PITAL</t>
  </si>
  <si>
    <t>CDI MAZCAREY</t>
  </si>
  <si>
    <t>MAZCAREY</t>
  </si>
  <si>
    <t>VEREDA MAZCAREY</t>
  </si>
  <si>
    <t>CDI CAJAPI CARRETERA</t>
  </si>
  <si>
    <t>CAJAPI CARRETERA</t>
  </si>
  <si>
    <t>VEREDA CAJAPI</t>
  </si>
  <si>
    <t>CDI SAN ANTONIO DE CURAY</t>
  </si>
  <si>
    <t>SAN ANTONIO DE CURAY</t>
  </si>
  <si>
    <t>VEREDA SAN ANTONIO DE CURAY</t>
  </si>
  <si>
    <t>CDI EL PORVENIR</t>
  </si>
  <si>
    <t>EL PORVENIR</t>
  </si>
  <si>
    <t>VEREDA EL PORVENIR</t>
  </si>
  <si>
    <t>CDI KILOMETRO 28</t>
  </si>
  <si>
    <t xml:space="preserve">KILOMETRO </t>
  </si>
  <si>
    <t>KILOMETRO 28</t>
  </si>
  <si>
    <t>CDI PUERTO NIDIA</t>
  </si>
  <si>
    <t>ALTO JAGUA,BAJO JAGUA, PUERTO NIDIA, CHIRICANA,MARIA AUXILIADORA</t>
  </si>
  <si>
    <t>VEREDA PUERTO NIDIA</t>
  </si>
  <si>
    <t>CDI NUEVA REFORMA</t>
  </si>
  <si>
    <t>NUEVA REFORMA, BUCHELI</t>
  </si>
  <si>
    <t>CDI PIÑAL DULCE</t>
  </si>
  <si>
    <t>PIÑAL DULCE, PIÑAL SALADO</t>
  </si>
  <si>
    <t>PIÑAL DULCE</t>
  </si>
  <si>
    <t>CDI LA NUPA</t>
  </si>
  <si>
    <t>LA NUPA LLORENTE</t>
  </si>
  <si>
    <t>LA NUPA</t>
  </si>
  <si>
    <t>CDI CAUNAPI</t>
  </si>
  <si>
    <t>INGUAPI DEL CARMEN,CAUNAPI</t>
  </si>
  <si>
    <t>VEREDA CAUNAPI</t>
  </si>
  <si>
    <t>CDI GUAYACANA</t>
  </si>
  <si>
    <t>GUAYACANA</t>
  </si>
  <si>
    <t>CDI SEMILLAS DEL MAÑANA</t>
  </si>
  <si>
    <t>AVENIDA LOS ESTUDIANTES</t>
  </si>
  <si>
    <t>AVENIDA LOS ESTUDIANES</t>
  </si>
  <si>
    <t>RAÍCES DEL FUTURO AWA</t>
  </si>
  <si>
    <t>INDA SABALETA</t>
  </si>
  <si>
    <t>CDI VEREDA TANGAREAL</t>
  </si>
  <si>
    <t>NIÑOS FELICES</t>
  </si>
  <si>
    <t>IMBILI</t>
  </si>
  <si>
    <t>RAYITO DE LUZ CARRETERA</t>
  </si>
  <si>
    <t>CHILVI</t>
  </si>
  <si>
    <t>CDI CHISPITAS DE CARIÑO</t>
  </si>
  <si>
    <t>ITPC SALON</t>
  </si>
  <si>
    <t>AV LA PLAYA</t>
  </si>
  <si>
    <t>CRECIENDO EN FAMILIA</t>
  </si>
  <si>
    <t>PIGUAMBI PALANGALA</t>
  </si>
  <si>
    <t>MIS ÑANKARA</t>
  </si>
  <si>
    <t>AGUA CLARA</t>
  </si>
  <si>
    <t>MIS PEQUEÑOS OSITOS</t>
  </si>
  <si>
    <t>PEÑA BLANCA</t>
  </si>
  <si>
    <t>LA ESPERANZA.</t>
  </si>
  <si>
    <t>SEMILLAS DEL FUTURO I</t>
  </si>
  <si>
    <t>PINDALES</t>
  </si>
  <si>
    <t>CARITAS ALEGRES</t>
  </si>
  <si>
    <t>AV SAN CARLOS</t>
  </si>
  <si>
    <t>POR UNA VIDA MEJOR</t>
  </si>
  <si>
    <t>TÚQUERRES</t>
  </si>
  <si>
    <t>SIMON BOLIVAR</t>
  </si>
  <si>
    <t>CDI EL PALMAR</t>
  </si>
  <si>
    <t>GUGETONES</t>
  </si>
  <si>
    <t xml:space="preserve">PINZÓN </t>
  </si>
  <si>
    <t>LA FLORESTA</t>
  </si>
  <si>
    <t>CELULAS DE AMOR</t>
  </si>
  <si>
    <t>LA CIENAGA</t>
  </si>
  <si>
    <t>ALEGRIAS DEL SABER</t>
  </si>
  <si>
    <t>CUATRO ESQUINAS</t>
  </si>
  <si>
    <t>PERSONITAS DEL MAÑANA</t>
  </si>
  <si>
    <t>PINZON</t>
  </si>
  <si>
    <t>MUSHUC KAWSAY (NUEVA VIDA)</t>
  </si>
  <si>
    <t>SAN JOSE DE PINZON</t>
  </si>
  <si>
    <t>AMIGUITOS FELICES</t>
  </si>
  <si>
    <t>CDI FAMILIAR FUTUROS GENIOS</t>
  </si>
  <si>
    <t>MZ 3 CS 10 BARRIO CUCASREMO</t>
  </si>
  <si>
    <t>CRECER FELIZ</t>
  </si>
  <si>
    <t>SAN ROQUE BAJO</t>
  </si>
  <si>
    <t>TESORO DEL SABER</t>
  </si>
  <si>
    <t>SAN ROQUE ALTO</t>
  </si>
  <si>
    <t>ANGELITOS CONCENTIDOS</t>
  </si>
  <si>
    <t>VEREDA SANTA ISABEL</t>
  </si>
  <si>
    <t>PEQUEÑOS TRAVIESOS</t>
  </si>
  <si>
    <t>OLAYA</t>
  </si>
  <si>
    <t>RAYITOS DE SOL</t>
  </si>
  <si>
    <t>GUANAMA GRANDE</t>
  </si>
  <si>
    <t>HUELLAS DE ANGELES</t>
  </si>
  <si>
    <t>NUEVA GENERACION PARA EL MAÑANA</t>
  </si>
  <si>
    <t>POLACHAYAN</t>
  </si>
  <si>
    <t xml:space="preserve">YACUANQUER </t>
  </si>
  <si>
    <t>CDI YACUANQUER</t>
  </si>
  <si>
    <t>YACUANQUER</t>
  </si>
  <si>
    <t>TOTAL  REGIONAL</t>
  </si>
  <si>
    <t>Nota 1:</t>
  </si>
  <si>
    <t>Favor validar la modalidad y si existe una unidad de servicio con operación mixta (CDI + Familiiar), por favor indíquelas con claridad.</t>
  </si>
  <si>
    <t xml:space="preserve">Nota 2: </t>
  </si>
  <si>
    <t xml:space="preserve">Favor validar y completar Nombre de la UDS/ No de Cupos y los datos de ubicación de la misma (nombre Zona resto, nombre centro poblado y dirección)  </t>
  </si>
  <si>
    <t xml:space="preserve">Nota 3: </t>
  </si>
  <si>
    <t xml:space="preserve">En el caso de los CDI que se encuentran programados como CDI SIN arriendo y que la infraestructura es de propiedad privada o de la EAS favor indicarlo </t>
  </si>
  <si>
    <t>SI</t>
  </si>
  <si>
    <t>NO</t>
  </si>
  <si>
    <t>ALCALDIA</t>
  </si>
  <si>
    <t>CZ IPIALES</t>
  </si>
  <si>
    <t>CALBILDO</t>
  </si>
  <si>
    <t>ICBF</t>
  </si>
  <si>
    <t>ALDES INFANTILES</t>
  </si>
  <si>
    <t>JUNTA ACCION COMUNAL</t>
  </si>
  <si>
    <t>VEREDA LA YANA</t>
  </si>
  <si>
    <t xml:space="preserve">PASTO DOS </t>
  </si>
  <si>
    <t>CENTRO DE DESARROLLO INFANTIL VILLA NUEVA</t>
  </si>
  <si>
    <t xml:space="preserve">CARRERA 2 ALLE 2 ESQUINA BARRIO VILLA NUEVA                       </t>
  </si>
  <si>
    <t>CENTRO DE DESARROLLO INFANTIL JONGOVITO</t>
  </si>
  <si>
    <t>CASA 81B SECTOR SAN PEDRO JONGOVITO</t>
  </si>
  <si>
    <t>CENTRO DE DESARROLLO INFANTIL HOGAR DE CRISTO</t>
  </si>
  <si>
    <t>CARRERA 33 NO 3-07 CONJUNTO RESIDENCIAL SANTA MARIA</t>
  </si>
  <si>
    <t>CENTRO DE DESARROLLO INFANTIL SANTA MATILDE</t>
  </si>
  <si>
    <t>CALLE 30 NO 198-1-20 BARRIO SANTA MATILDE</t>
  </si>
  <si>
    <t>CENTRO DEO DESARROLLO INFANTIL PAIPI PROINCO</t>
  </si>
  <si>
    <t>CARRERA 1A NO. 22-22 BARRIO EL ELEJIDO</t>
  </si>
  <si>
    <t>CENTRO DE DESARROLLO INFANTIL JONGOVITO 2</t>
  </si>
  <si>
    <t>MANZANA L CASA 4 BARRIO FUNDADORES</t>
  </si>
  <si>
    <t>CDI JONGOVITO SEDE 1</t>
  </si>
  <si>
    <t>CENTRO DE DESARROLLO INFANTIL JONGOVITO 1</t>
  </si>
  <si>
    <t>CASA NO. 20 SAN MIGUEL JONGOVITO</t>
  </si>
  <si>
    <t>CENTRO DE DESARROLLO INFANTIL FUNDAFECTO</t>
  </si>
  <si>
    <t>CARRERA 23 NO. 26A -34 BARRIO BELALCAZAR</t>
  </si>
  <si>
    <t xml:space="preserve">CENTRO DE DESARROLLO INFANTIL CORAZON DE MARIA </t>
  </si>
  <si>
    <t>CALLE 8 VA NO. 22F-85 BARRIO OBRERO</t>
  </si>
  <si>
    <t xml:space="preserve">PROINCO </t>
  </si>
  <si>
    <t>CENTRO DE DESARROLLO INFANTIL JUANOY BAJO</t>
  </si>
  <si>
    <t>BARRIO JUANOY BAJO</t>
  </si>
  <si>
    <t>CENTRO DE DESARROLLO INFANTIL INFANTIL PILOTO</t>
  </si>
  <si>
    <t>CALLE 8 B A S CARRERA 22 TAMASAGRA</t>
  </si>
  <si>
    <t>CENTRO DE DESARROLLO INFANTIL TESCUAL</t>
  </si>
  <si>
    <t>BARRIO TESCUAL ALTO</t>
  </si>
  <si>
    <t>CENTRO DE DESARROLLO INFANTIL LA PALMA</t>
  </si>
  <si>
    <t>BARRIO LA PALMA</t>
  </si>
  <si>
    <t xml:space="preserve">CONSACA </t>
  </si>
  <si>
    <t xml:space="preserve">SAGRADA FAMILIA </t>
  </si>
  <si>
    <t xml:space="preserve">CENTRO DE DESARROLLO INFANTIL SAGRADA FAMILIA </t>
  </si>
  <si>
    <t>CORREGIMIENTO DE BOMBONA</t>
  </si>
  <si>
    <t xml:space="preserve">CENTRO DE DESARROLLO INFANTIL GOTICAS DE AMOR </t>
  </si>
  <si>
    <t>VEREDA TUNJA GRANDE</t>
  </si>
  <si>
    <t>SOÑADORES DEL MAÑANA</t>
  </si>
  <si>
    <t xml:space="preserve">CENTRO DE DESARROLLO INFANTIL SOÑADORES DEL MAÑANA </t>
  </si>
  <si>
    <t>CASCO URBANO</t>
  </si>
  <si>
    <t>CENTRO DE DESARROLLO INFANTIL GIRASOLES DE COLORES</t>
  </si>
  <si>
    <t>CASCO URBANO DE LINARES</t>
  </si>
  <si>
    <t>RISAS Y SUEÑOS</t>
  </si>
  <si>
    <t>CENTRO DE DESARROLLO INFANTIL RISAS Y SUEÑOS</t>
  </si>
  <si>
    <t xml:space="preserve">CASCO URBANO DE SANDONA </t>
  </si>
  <si>
    <t xml:space="preserve">CENTRO DE DESARROLLO INIFANTIL NIDO NUTRIR EL POPULAR </t>
  </si>
  <si>
    <t>BARRIO POPULAR</t>
  </si>
  <si>
    <t>CORREGIMIENTO GUALMATAN, JONGOVITO, OBONUCO, MAPACHICO, JENOY, LA CALDERA, MORASURCO</t>
  </si>
  <si>
    <t xml:space="preserve">CORREGIMIENTO MATITUY </t>
  </si>
  <si>
    <t>CORREGIMIENTOS EL INGENIO Y BOLIVAR</t>
  </si>
  <si>
    <t>PASTO UNO</t>
  </si>
  <si>
    <t>SI HCB</t>
  </si>
  <si>
    <t>SI HI</t>
  </si>
  <si>
    <t>Cra 3 No. 21 B 1 Santa  Barbara</t>
  </si>
  <si>
    <t>LA EAS COLEGIO MUSICAL BRITANICO TIENE COMODATO CON EL PROPIETARIO DEL INMUEBLE DONDE SE PRESTA EL SERVICIO</t>
  </si>
  <si>
    <t>casco urbano</t>
  </si>
  <si>
    <t>ENTE TERRITORIAL</t>
  </si>
  <si>
    <t>Barrio sur alban</t>
  </si>
  <si>
    <t>TEMPORALMENTE EN ARRIENDO POR ADECUACION DE LA INFRAESTRUCTURA DE LA PROPIEDAD DEL MUNICIPIO</t>
  </si>
  <si>
    <t xml:space="preserve">Cra 2 No 12-11 Doce de octubre </t>
  </si>
  <si>
    <t xml:space="preserve">Cra 4 No. 13-06 La Rosa </t>
  </si>
  <si>
    <t xml:space="preserve">Cra, 22 A sur No. 3-23 Barrio Agualongo </t>
  </si>
  <si>
    <t>Kilometro 4 via a Cabrera</t>
  </si>
  <si>
    <t>Barrio El Jardin</t>
  </si>
  <si>
    <t xml:space="preserve">VEREDAS DEL CORREGIMIENTO DE CATAMBUCO Y SANTA BARBARA </t>
  </si>
  <si>
    <t>SI 65 (CUPOS FAMI)</t>
  </si>
  <si>
    <t>VERDAS DEL CORREGIMIENTO DE SANTA BARBARA Y RIO BOBO</t>
  </si>
  <si>
    <t>VERDAS MUNICIPIO DE ALBAN</t>
  </si>
  <si>
    <t>SI ( 104 CUPOS FAMI)</t>
  </si>
  <si>
    <t>VERDAS MUNICIPIO DE BUESACO</t>
  </si>
  <si>
    <t>SI (26 CUPOS FAMI)</t>
  </si>
  <si>
    <t>VERDAS MUNICIPIO DE FUNES</t>
  </si>
  <si>
    <t>SI (52 CUPOS FAMI)</t>
  </si>
  <si>
    <t>VERDAS MUNICIPIO DE SAN BERNARDO</t>
  </si>
  <si>
    <t>SI (39 CUPOS FAMI)</t>
  </si>
  <si>
    <t>VERDAS MUNICIPIO DE Tangua</t>
  </si>
  <si>
    <t>VERDAS MUNICIPIO DE Yacuanquer</t>
  </si>
  <si>
    <t>BALALAIKA</t>
  </si>
  <si>
    <t>CUMAIDE, TERAIBE, CHALCHAL, BOMBOM,MONGOM, EL ARENAL</t>
  </si>
  <si>
    <t>SAPOTE, RAPADURA,LAS PEÑAS,LA FLORIDA, EL DESCANSO, EL ALMORZADERO</t>
  </si>
  <si>
    <t xml:space="preserve">BOCAS DE TELEMBI, LOMA LINDA, </t>
  </si>
  <si>
    <t>EL PLAYON, LA PLAYITA, CONQUISTA.</t>
  </si>
  <si>
    <t>REMOLINO</t>
  </si>
  <si>
    <t>DOREMISOL</t>
  </si>
  <si>
    <t xml:space="preserve">SUCRE </t>
  </si>
  <si>
    <t xml:space="preserve">CUCHILLAS PEÑAS BLANCAS </t>
  </si>
  <si>
    <t xml:space="preserve">COLON </t>
  </si>
  <si>
    <t xml:space="preserve">SAN CARLOS </t>
  </si>
  <si>
    <t>SOL DE LA MAÑANA</t>
  </si>
  <si>
    <t xml:space="preserve">CUERITOS DE COLORES </t>
  </si>
  <si>
    <t xml:space="preserve">ALEGRES GIRASOLES </t>
  </si>
  <si>
    <t xml:space="preserve">CARLOS LLERAS </t>
  </si>
  <si>
    <t>MAGIA DE LA MAÑANA</t>
  </si>
  <si>
    <t xml:space="preserve">LA CAPILLA </t>
  </si>
  <si>
    <t xml:space="preserve">SAN MARTA </t>
  </si>
  <si>
    <t xml:space="preserve">CASTILLO DEL SABER </t>
  </si>
  <si>
    <t xml:space="preserve">SAN VICENTE </t>
  </si>
  <si>
    <t xml:space="preserve">LUNITA CONSETIDA </t>
  </si>
  <si>
    <t xml:space="preserve">SANTA CECILIA </t>
  </si>
  <si>
    <t xml:space="preserve">ARCO IRIS </t>
  </si>
  <si>
    <t xml:space="preserve">NARANJITAS DULCES </t>
  </si>
  <si>
    <t xml:space="preserve">EL EMPATE </t>
  </si>
  <si>
    <t xml:space="preserve">AMOR Y TERNURA </t>
  </si>
  <si>
    <t>MARTIN</t>
  </si>
  <si>
    <t xml:space="preserve">CHIQUITINES CARTAGUEÑOS </t>
  </si>
  <si>
    <t>ENTE TERRITORIAL-RECURSO CONPES</t>
  </si>
  <si>
    <t xml:space="preserve">GOTICAS DE ALEGRIA </t>
  </si>
  <si>
    <t>LA COMUNIDAD</t>
  </si>
  <si>
    <t xml:space="preserve">INFANCIA AMOROSA </t>
  </si>
  <si>
    <t>ROSA FLORIDA</t>
  </si>
  <si>
    <t>LACRUZ</t>
  </si>
  <si>
    <t>SOL DEL AMANECER</t>
  </si>
  <si>
    <t>VEREDAEl Hatico</t>
  </si>
  <si>
    <t>NUEVO PARAISO</t>
  </si>
  <si>
    <t>CONSTRUYENDO UN MAÑANA</t>
  </si>
  <si>
    <t>DAVID ALTO</t>
  </si>
  <si>
    <t>NUEVO AMANECER</t>
  </si>
  <si>
    <t>MPIO ARBOLEDA</t>
  </si>
  <si>
    <t>NUEVOS HORIZONTES</t>
  </si>
  <si>
    <t>VEREDA EL VOLADOR</t>
  </si>
  <si>
    <t>CRECIENDO Y CREANDO FUTURO</t>
  </si>
  <si>
    <t>VEREDA OLAYA</t>
  </si>
  <si>
    <t>SEMILLITAS DEL MAÑAN</t>
  </si>
  <si>
    <t>VEREDA TIERRAS BLANCAS</t>
  </si>
  <si>
    <t xml:space="preserve">MIS NIÑOS INFANCIA FELIZ </t>
  </si>
  <si>
    <t xml:space="preserve">La Cañada, </t>
  </si>
  <si>
    <t>MUNDO MARAVILLOSO</t>
  </si>
  <si>
    <t>Plazuelas</t>
  </si>
  <si>
    <t xml:space="preserve">MI MUNDO MAGICO </t>
  </si>
  <si>
    <t>La Estancia</t>
  </si>
  <si>
    <t>LOS CACHORRITOS</t>
  </si>
  <si>
    <t>Llanogrande</t>
  </si>
  <si>
    <t>Briceño,</t>
  </si>
  <si>
    <t>LAS FLORECITAS</t>
  </si>
  <si>
    <t xml:space="preserve">Ramal alto </t>
  </si>
  <si>
    <t>LOS RETOÑITOS</t>
  </si>
  <si>
    <t>La Chorrera</t>
  </si>
  <si>
    <t>NIÑOS DEL FUTURO</t>
  </si>
  <si>
    <t>Los Llanos</t>
  </si>
  <si>
    <t>LOS PITUFINES</t>
  </si>
  <si>
    <t>OJO DE AGUA</t>
  </si>
  <si>
    <t>LA JACOBA</t>
  </si>
  <si>
    <t>LOS CARIÑOSITOS</t>
  </si>
  <si>
    <t>CUCILLO</t>
  </si>
  <si>
    <t>QUIROZ</t>
  </si>
  <si>
    <t>ANGELITOS DEL FUTURO</t>
  </si>
  <si>
    <t>EL GUABO</t>
  </si>
  <si>
    <t>ALPUJARRA</t>
  </si>
  <si>
    <t>BIENVENIDOS AMIGUITOS</t>
  </si>
  <si>
    <t>LOS CUCILLOS</t>
  </si>
  <si>
    <t>MIS PAYASITOS</t>
  </si>
  <si>
    <t>GRUPO EMPRENDEDOR</t>
  </si>
  <si>
    <t xml:space="preserve">Sta Marta </t>
  </si>
  <si>
    <t>SOLESITO</t>
  </si>
  <si>
    <t xml:space="preserve">La cabaña </t>
  </si>
  <si>
    <t>NIÑOS AMISTOSOS</t>
  </si>
  <si>
    <t xml:space="preserve">San pablo </t>
  </si>
  <si>
    <t>MI NUEVO MUNDO</t>
  </si>
  <si>
    <t xml:space="preserve">Bolivar </t>
  </si>
  <si>
    <t>MIS CONEJITOS</t>
  </si>
  <si>
    <t xml:space="preserve">La Laguna </t>
  </si>
  <si>
    <t>LOS JUGUETONES</t>
  </si>
  <si>
    <t>SAN ISIDRO</t>
  </si>
  <si>
    <t xml:space="preserve">LOS PEQUEÑOS GIGANTES </t>
  </si>
  <si>
    <t>CHIMAYO</t>
  </si>
  <si>
    <t>PEQUEÑINES</t>
  </si>
  <si>
    <t>LOS CRISTALIES</t>
  </si>
  <si>
    <t>LOS CRISTALES</t>
  </si>
  <si>
    <t>TRABAJANDO CON AMOR</t>
  </si>
  <si>
    <t>LOS OLIVOS</t>
  </si>
  <si>
    <t>LOS OIVOS</t>
  </si>
  <si>
    <t>CORPORACIÓN CENTRO COMUNITARIO LA ROSA</t>
  </si>
  <si>
    <t>PASTO UNO LA ROSA</t>
  </si>
  <si>
    <t>PASTO DOS NIDOS NUTRIR</t>
  </si>
  <si>
    <t>IPIALES ALDEAS INFANTILES</t>
  </si>
  <si>
    <t>ENTE TERIROTIRAL-COLEGIO MUSICAL BRITANICO</t>
  </si>
  <si>
    <t>PASTO UNO COLEGIO MUSICAL BRITANICO</t>
  </si>
  <si>
    <t>C.Z. TUMACO</t>
  </si>
  <si>
    <t>Entidad Territorial</t>
  </si>
  <si>
    <t>Comodato</t>
  </si>
  <si>
    <t>VUELTA CANDELILLAS</t>
  </si>
  <si>
    <t>COLEGIO CIUDADELA TUMAC</t>
  </si>
  <si>
    <t>PUERTO RICO</t>
  </si>
  <si>
    <t>VEREDAS DEL MUNICIPIO GUAITARILLA</t>
  </si>
  <si>
    <t xml:space="preserve">PASTO UNO </t>
  </si>
  <si>
    <t>NIÑA MARIA</t>
  </si>
  <si>
    <t>TUMACO UNO CON ARRIENDO</t>
  </si>
  <si>
    <t>TUMACO DOS SIN ARRIENDO</t>
  </si>
  <si>
    <t>Calle 19 No. 3 B  15 El Tejar</t>
  </si>
  <si>
    <t>EAS</t>
  </si>
  <si>
    <t>CORAZÓN DE MARIA</t>
  </si>
  <si>
    <t xml:space="preserve">UNICAMENTE QUEDAN 635 CUPOS Q CORRESPONDEN A SAPUYES Y GUAITARILLA XQ LOS DE TUQUERRES SE ENCUENTRAN EN LA MATRIZ DE INDIGENA </t>
  </si>
  <si>
    <t xml:space="preserve">REVISANDO LA CONTRARCION Y LOS CUPOR DE TAMINANGO LEIVA Y CUMBIRARA ESTA DE ACUERDO POR FAVOR EXPLICAME LA RAZON  XQ ESTAN EN AMARIILO </t>
  </si>
  <si>
    <t>ASOCIACION DE PADRES DE FAMILIA, ACUDIENTES Y VECINOS DEL HOGAR INFANTIL EL INGENIO</t>
  </si>
  <si>
    <t>CORPORACION INFANCIA Y DESARROLLO</t>
  </si>
  <si>
    <t>JUAN CHILES</t>
  </si>
  <si>
    <t>MI NUEVO AMANECER</t>
  </si>
  <si>
    <t>V/COLIMBA</t>
  </si>
  <si>
    <t>CDI SEMILLITAS DEL FUTURO COFANIA</t>
  </si>
  <si>
    <t>CORREGIMIENTO DE SUCUMBIOS</t>
  </si>
  <si>
    <t>RINCONCITO DE MIS SUEÑOS SAN JUAN</t>
  </si>
  <si>
    <t>CABILDO DE SAN JUAN</t>
  </si>
  <si>
    <t>V/ MUESES</t>
  </si>
  <si>
    <t>CABILDO DE MUESES</t>
  </si>
  <si>
    <t>SA</t>
  </si>
  <si>
    <t>CDI HI SAN MARTIN</t>
  </si>
  <si>
    <t xml:space="preserve">Regional </t>
  </si>
  <si>
    <t>Municipio</t>
  </si>
  <si>
    <t>CDI - CON ARRIENDO</t>
  </si>
  <si>
    <t>CDI - SIN ARRIENDO</t>
  </si>
  <si>
    <t>MODALIDAD FAMILIAR</t>
  </si>
  <si>
    <t>Presupuesto</t>
  </si>
  <si>
    <t>Total Cupos</t>
  </si>
  <si>
    <t>Criterio</t>
  </si>
  <si>
    <t>NARIÑO</t>
  </si>
  <si>
    <t xml:space="preserve">Comunidad Indigena Tuquerres </t>
  </si>
  <si>
    <t>Comunidad Indigena Awa Camawari</t>
  </si>
  <si>
    <t>ASOCIACION DE AUTORIDADES TRADICIONALES INDIGENAS AWA UNIPA</t>
  </si>
  <si>
    <t>Comunidad Indigena Awa Unipa</t>
  </si>
  <si>
    <t>ASOCIACION DE CABILDOS Y AUTORIDADES INDIGENAS DEL NUDO DE LOS PASTOS SHAQUIÑAN</t>
  </si>
  <si>
    <t>Comunidad Indigena Shaquiñan</t>
  </si>
  <si>
    <t>FUNDACION ITZAYANA FUNDAITZAYANA</t>
  </si>
  <si>
    <t>Comunidad Indigena Itzayana</t>
  </si>
  <si>
    <t>RESGUARDO INDIGENA DEL GRAN CUMBAL</t>
  </si>
  <si>
    <t>Sandona</t>
  </si>
  <si>
    <t>Asociación de padres de Familia, Acudientes y Vecinos del Hogar Infantil el Ingenio</t>
  </si>
  <si>
    <t>ASOCIACION DE USUSARIOS DEL PROGRAMA HOGARES DE BIENESTAR NUEVA GENERACION</t>
  </si>
  <si>
    <t>Ricaurte</t>
  </si>
  <si>
    <t>Asociación de usuarios del programa Hogares de Bienestar Nueva Generación</t>
  </si>
  <si>
    <t>Tumaco</t>
  </si>
  <si>
    <t xml:space="preserve">Corporación Infancia y Desarrollo </t>
  </si>
  <si>
    <t>CDI PANAMÁ ESPERANZA 1</t>
  </si>
  <si>
    <t>CALLE EL COMERCIO</t>
  </si>
  <si>
    <t xml:space="preserve">CALLE NUEVA CREACION </t>
  </si>
  <si>
    <t>disminuye 210</t>
  </si>
  <si>
    <t>aumentaron 70 CA</t>
  </si>
  <si>
    <t>aumentaron 2 CA</t>
  </si>
  <si>
    <t>Disminuyen 324 SA</t>
  </si>
  <si>
    <t>Aumentan 324 CA</t>
  </si>
  <si>
    <t>Aumenta 48 CA, Disminuyen 80 SA</t>
  </si>
  <si>
    <t>aumentan 14 SA disminuyen 100 familiar</t>
  </si>
  <si>
    <t>Disminuyen 96 CA, Aumentan 10 SA</t>
  </si>
  <si>
    <t>Disminuyen 350 en Familiar</t>
  </si>
  <si>
    <t>aumentan 4 SA</t>
  </si>
  <si>
    <t xml:space="preserve">TOTAL REGIONAL </t>
  </si>
  <si>
    <t>ZONIF.INICIAL</t>
  </si>
  <si>
    <t>TOTAL ZONIFICA</t>
  </si>
  <si>
    <t>DIRECTA</t>
  </si>
  <si>
    <t>CID</t>
  </si>
  <si>
    <t>CA</t>
  </si>
  <si>
    <t>Esta Unidad corresponde a una Unidad que transitó de las modalidades de 
Jardin Social, Hogar infantil o lactante y preescolar
SI ó NO?</t>
  </si>
  <si>
    <t>Esta unidad opera en un esquema mixto (CDI + Familiar) en la misma infraestructura o Unidad de Servicio?
SI ó NO?</t>
  </si>
  <si>
    <t>En los CDI sin arriendo identifique quien es propietario de la infraestructura
(ICBF - Entidad Territorial -operador actual - otro, cual?)</t>
  </si>
  <si>
    <t>Datos no concordantes con el SIM por municipio</t>
  </si>
  <si>
    <t>direferencia</t>
  </si>
  <si>
    <t>Se ajusta</t>
  </si>
  <si>
    <t>anexo pantallazo SIM</t>
  </si>
  <si>
    <t>CUPOS EXCLUIDOS</t>
  </si>
  <si>
    <t>TOTAL CUPOS CONVO+EXCLUIDOS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</si>
</sst>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5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FFE1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Fill="1"/>
    <xf numFmtId="164" fontId="0" fillId="0" borderId="1" xfId="10" applyNumberFormat="1" applyFont="1" applyBorder="1"/>
    <xf numFmtId="164" fontId="0" fillId="0" borderId="1" xfId="10" applyNumberFormat="1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49" fontId="2" fillId="0" borderId="0" xfId="0" applyNumberFormat="1" applyFont="1" applyFill="1" applyBorder="1"/>
    <xf numFmtId="0" fontId="2" fillId="0" borderId="0" xfId="0" applyFont="1" applyBorder="1"/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 wrapText="1"/>
    </xf>
    <xf numFmtId="0" fontId="7" fillId="0" borderId="0" xfId="0" applyFont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164" fontId="8" fillId="5" borderId="1" xfId="10" applyNumberFormat="1" applyFont="1" applyFill="1" applyBorder="1"/>
    <xf numFmtId="164" fontId="0" fillId="0" borderId="0" xfId="10" applyNumberFormat="1" applyFont="1"/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164" fontId="7" fillId="5" borderId="1" xfId="0" applyNumberFormat="1" applyFont="1" applyFill="1" applyBorder="1"/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3" fontId="7" fillId="0" borderId="1" xfId="0" applyNumberFormat="1" applyFont="1" applyBorder="1"/>
    <xf numFmtId="3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12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/>
    <xf numFmtId="49" fontId="0" fillId="0" borderId="0" xfId="0" applyNumberForma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Fill="1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3" fontId="7" fillId="0" borderId="0" xfId="0" applyNumberFormat="1" applyFont="1" applyBorder="1"/>
    <xf numFmtId="0" fontId="0" fillId="6" borderId="1" xfId="0" applyFill="1" applyBorder="1"/>
    <xf numFmtId="1" fontId="0" fillId="0" borderId="1" xfId="0" applyNumberForma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" fontId="0" fillId="0" borderId="0" xfId="0" applyNumberFormat="1" applyFill="1"/>
    <xf numFmtId="164" fontId="0" fillId="0" borderId="0" xfId="10" applyNumberFormat="1" applyFont="1" applyBorder="1"/>
    <xf numFmtId="0" fontId="0" fillId="4" borderId="1" xfId="0" applyFill="1" applyBorder="1"/>
    <xf numFmtId="0" fontId="15" fillId="0" borderId="1" xfId="0" applyFont="1" applyBorder="1"/>
    <xf numFmtId="0" fontId="0" fillId="4" borderId="1" xfId="0" applyFill="1" applyBorder="1" applyAlignment="1">
      <alignment horizontal="center"/>
    </xf>
    <xf numFmtId="0" fontId="0" fillId="7" borderId="1" xfId="0" applyFill="1" applyBorder="1"/>
    <xf numFmtId="0" fontId="16" fillId="0" borderId="1" xfId="0" applyFont="1" applyBorder="1"/>
    <xf numFmtId="0" fontId="7" fillId="8" borderId="1" xfId="0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/>
    <xf numFmtId="0" fontId="11" fillId="0" borderId="1" xfId="0" applyFont="1" applyBorder="1"/>
    <xf numFmtId="0" fontId="7" fillId="0" borderId="0" xfId="0" applyFont="1" applyFill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10" applyNumberFormat="1" applyFont="1" applyFill="1" applyBorder="1"/>
    <xf numFmtId="164" fontId="0" fillId="0" borderId="0" xfId="10" applyNumberFormat="1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4" borderId="3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1" xfId="0" applyFill="1" applyBorder="1" applyAlignment="1">
      <alignment wrapText="1"/>
    </xf>
    <xf numFmtId="164" fontId="2" fillId="9" borderId="1" xfId="0" applyNumberFormat="1" applyFont="1" applyFill="1" applyBorder="1" applyAlignment="1">
      <alignment horizontal="center" wrapText="1"/>
    </xf>
    <xf numFmtId="0" fontId="0" fillId="10" borderId="1" xfId="0" applyFill="1" applyBorder="1"/>
    <xf numFmtId="0" fontId="0" fillId="10" borderId="1" xfId="0" applyFill="1" applyBorder="1" applyAlignment="1">
      <alignment wrapText="1"/>
    </xf>
    <xf numFmtId="164" fontId="2" fillId="10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49" fontId="0" fillId="6" borderId="1" xfId="0" applyNumberForma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 wrapText="1"/>
    </xf>
    <xf numFmtId="3" fontId="18" fillId="0" borderId="0" xfId="0" applyNumberFormat="1" applyFont="1" applyBorder="1"/>
    <xf numFmtId="0" fontId="19" fillId="0" borderId="0" xfId="0" applyFont="1" applyBorder="1"/>
    <xf numFmtId="0" fontId="17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7" fillId="7" borderId="2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" fontId="17" fillId="7" borderId="0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</cellXfs>
  <cellStyles count="59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Millares 2" xfId="12"/>
    <cellStyle name="Moneda 2" xfId="10"/>
    <cellStyle name="Normal" xfId="0" builtinId="0"/>
    <cellStyle name="Normal 10" xfId="11"/>
    <cellStyle name="Normal 3 2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1FF"/>
      <color rgb="FFEBFFFF"/>
      <color rgb="FFD5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4.9989318521683403E-2"/>
  </sheetPr>
  <dimension ref="A1:L72"/>
  <sheetViews>
    <sheetView tabSelected="1" view="pageBreakPreview" topLeftCell="D52" zoomScaleNormal="100" zoomScaleSheetLayoutView="100" workbookViewId="0">
      <selection activeCell="F58" sqref="F58"/>
    </sheetView>
  </sheetViews>
  <sheetFormatPr baseColWidth="10" defaultRowHeight="15" x14ac:dyDescent="0.25"/>
  <cols>
    <col min="1" max="1" width="13.28515625" style="6" customWidth="1"/>
    <col min="2" max="2" width="53" bestFit="1" customWidth="1"/>
    <col min="3" max="3" width="30.85546875" bestFit="1" customWidth="1"/>
    <col min="4" max="4" width="28.7109375" style="41" bestFit="1" customWidth="1"/>
    <col min="5" max="5" width="27.7109375" bestFit="1" customWidth="1"/>
    <col min="6" max="6" width="40.5703125" bestFit="1" customWidth="1"/>
    <col min="7" max="8" width="18" customWidth="1"/>
    <col min="9" max="9" width="26" customWidth="1"/>
    <col min="10" max="10" width="13.140625" customWidth="1"/>
    <col min="11" max="11" width="23" customWidth="1"/>
    <col min="12" max="12" width="12" customWidth="1"/>
    <col min="13" max="13" width="20.140625" customWidth="1"/>
  </cols>
  <sheetData>
    <row r="1" spans="1:12" ht="28.5" x14ac:dyDescent="0.25">
      <c r="A1" s="109" t="s">
        <v>31</v>
      </c>
      <c r="B1" s="109"/>
      <c r="C1" s="109"/>
      <c r="D1" s="109"/>
      <c r="E1" s="109"/>
      <c r="F1" s="109"/>
      <c r="G1" s="8"/>
      <c r="H1" s="8"/>
    </row>
    <row r="2" spans="1:12" s="10" customFormat="1" x14ac:dyDescent="0.25">
      <c r="A2" s="7"/>
      <c r="B2" s="8"/>
      <c r="C2" s="8"/>
      <c r="D2" s="9"/>
      <c r="E2" s="8"/>
      <c r="F2" s="8"/>
      <c r="G2" s="8"/>
      <c r="H2" s="8"/>
    </row>
    <row r="3" spans="1:12" x14ac:dyDescent="0.25">
      <c r="C3" s="11">
        <v>2918270</v>
      </c>
      <c r="D3" s="12">
        <v>2720738</v>
      </c>
      <c r="E3" s="11">
        <v>2088281</v>
      </c>
      <c r="F3" s="69"/>
      <c r="G3" s="69"/>
      <c r="H3" s="69"/>
    </row>
    <row r="4" spans="1:12" s="15" customFormat="1" ht="30" x14ac:dyDescent="0.25">
      <c r="A4" s="13" t="s">
        <v>0</v>
      </c>
      <c r="B4" s="13" t="s">
        <v>32</v>
      </c>
      <c r="C4" s="14" t="s">
        <v>33</v>
      </c>
      <c r="D4" s="14" t="s">
        <v>34</v>
      </c>
      <c r="E4" s="14" t="s">
        <v>35</v>
      </c>
      <c r="F4" s="14" t="s">
        <v>36</v>
      </c>
      <c r="G4" s="95"/>
      <c r="H4" s="95"/>
    </row>
    <row r="5" spans="1:12" s="10" customFormat="1" ht="15" customHeight="1" x14ac:dyDescent="0.25">
      <c r="A5" s="16">
        <v>1</v>
      </c>
      <c r="B5" s="17" t="s">
        <v>1120</v>
      </c>
      <c r="C5" s="18">
        <f>516+60</f>
        <v>576</v>
      </c>
      <c r="D5" s="19">
        <v>80</v>
      </c>
      <c r="E5" s="18"/>
      <c r="F5" s="20">
        <f t="shared" ref="F5:F46" si="0">(C5*$C$3)+(D5*$D$3)+(E5*$E$3)</f>
        <v>1898582560</v>
      </c>
      <c r="G5" s="94"/>
      <c r="H5" s="94"/>
      <c r="L5" s="10" t="s">
        <v>1171</v>
      </c>
    </row>
    <row r="6" spans="1:12" s="10" customFormat="1" ht="15" customHeight="1" x14ac:dyDescent="0.25">
      <c r="A6" s="16">
        <v>2</v>
      </c>
      <c r="B6" s="17" t="s">
        <v>1120</v>
      </c>
      <c r="C6" s="18"/>
      <c r="D6" s="19"/>
      <c r="E6" s="18">
        <v>500</v>
      </c>
      <c r="F6" s="20">
        <f t="shared" si="0"/>
        <v>1044140500</v>
      </c>
      <c r="G6" s="94"/>
      <c r="H6" s="94"/>
    </row>
    <row r="7" spans="1:12" s="10" customFormat="1" ht="15" customHeight="1" x14ac:dyDescent="0.25">
      <c r="A7" s="16">
        <v>3</v>
      </c>
      <c r="B7" s="17" t="s">
        <v>938</v>
      </c>
      <c r="C7" s="18">
        <v>652</v>
      </c>
      <c r="D7" s="19">
        <v>140</v>
      </c>
      <c r="E7" s="18"/>
      <c r="F7" s="20">
        <f t="shared" si="0"/>
        <v>2283615360</v>
      </c>
      <c r="G7" s="94"/>
      <c r="H7" s="94"/>
      <c r="L7" s="10" t="s">
        <v>1172</v>
      </c>
    </row>
    <row r="8" spans="1:12" s="10" customFormat="1" ht="15" customHeight="1" x14ac:dyDescent="0.25">
      <c r="A8" s="16">
        <v>4</v>
      </c>
      <c r="B8" s="17" t="s">
        <v>37</v>
      </c>
      <c r="C8" s="18"/>
      <c r="D8" s="19"/>
      <c r="E8" s="18">
        <v>435</v>
      </c>
      <c r="F8" s="20">
        <f t="shared" si="0"/>
        <v>908402235</v>
      </c>
      <c r="G8" s="94"/>
      <c r="H8" s="94"/>
    </row>
    <row r="9" spans="1:12" s="10" customFormat="1" ht="45" x14ac:dyDescent="0.25">
      <c r="A9" s="16">
        <v>5</v>
      </c>
      <c r="B9" s="17" t="s">
        <v>38</v>
      </c>
      <c r="C9" s="18"/>
      <c r="D9" s="19">
        <f>52+76+64+72</f>
        <v>264</v>
      </c>
      <c r="E9" s="18">
        <f>200+150+200</f>
        <v>550</v>
      </c>
      <c r="F9" s="20">
        <f t="shared" si="0"/>
        <v>1866829382</v>
      </c>
      <c r="G9" s="94"/>
      <c r="H9" s="94"/>
    </row>
    <row r="10" spans="1:12" s="10" customFormat="1" ht="32.25" customHeight="1" x14ac:dyDescent="0.25">
      <c r="A10" s="16">
        <v>6</v>
      </c>
      <c r="B10" s="17" t="s">
        <v>39</v>
      </c>
      <c r="C10" s="18">
        <v>96</v>
      </c>
      <c r="D10" s="19">
        <v>144</v>
      </c>
      <c r="E10" s="18">
        <v>300</v>
      </c>
      <c r="F10" s="20">
        <f t="shared" si="0"/>
        <v>1298424492</v>
      </c>
      <c r="G10" s="94"/>
      <c r="H10" s="94"/>
    </row>
    <row r="11" spans="1:12" s="10" customFormat="1" ht="32.25" customHeight="1" x14ac:dyDescent="0.25">
      <c r="A11" s="16">
        <v>7</v>
      </c>
      <c r="B11" s="17" t="s">
        <v>40</v>
      </c>
      <c r="C11" s="18"/>
      <c r="D11" s="19">
        <v>238</v>
      </c>
      <c r="E11" s="18">
        <v>150</v>
      </c>
      <c r="F11" s="20">
        <f t="shared" si="0"/>
        <v>960777794</v>
      </c>
      <c r="G11" s="94"/>
      <c r="H11" s="94"/>
    </row>
    <row r="12" spans="1:12" s="10" customFormat="1" ht="15" customHeight="1" x14ac:dyDescent="0.25">
      <c r="A12" s="16">
        <v>8</v>
      </c>
      <c r="B12" s="17" t="s">
        <v>1122</v>
      </c>
      <c r="C12" s="18">
        <v>1060</v>
      </c>
      <c r="D12" s="19"/>
      <c r="E12" s="18"/>
      <c r="F12" s="20">
        <f t="shared" si="0"/>
        <v>3093366200</v>
      </c>
      <c r="G12" s="94"/>
      <c r="H12" s="94"/>
      <c r="L12" s="10" t="s">
        <v>1173</v>
      </c>
    </row>
    <row r="13" spans="1:12" s="10" customFormat="1" ht="15" customHeight="1" x14ac:dyDescent="0.25">
      <c r="A13" s="16">
        <v>9</v>
      </c>
      <c r="B13" s="17" t="s">
        <v>1123</v>
      </c>
      <c r="C13" s="18"/>
      <c r="D13" s="5">
        <f>454+180</f>
        <v>634</v>
      </c>
      <c r="E13" s="5"/>
      <c r="F13" s="20">
        <f t="shared" si="0"/>
        <v>1724947892</v>
      </c>
      <c r="G13" s="55"/>
      <c r="H13" s="55"/>
      <c r="L13" s="10" t="s">
        <v>1174</v>
      </c>
    </row>
    <row r="14" spans="1:12" s="10" customFormat="1" ht="15" customHeight="1" x14ac:dyDescent="0.25">
      <c r="A14" s="16">
        <v>10</v>
      </c>
      <c r="B14" s="17" t="s">
        <v>41</v>
      </c>
      <c r="C14" s="18"/>
      <c r="D14" s="19"/>
      <c r="E14" s="18">
        <v>1600</v>
      </c>
      <c r="F14" s="20">
        <f t="shared" si="0"/>
        <v>3341249600</v>
      </c>
      <c r="G14" s="94"/>
      <c r="H14" s="94"/>
    </row>
    <row r="15" spans="1:12" s="10" customFormat="1" ht="15" customHeight="1" x14ac:dyDescent="0.25">
      <c r="A15" s="16">
        <v>11</v>
      </c>
      <c r="B15" s="17" t="s">
        <v>42</v>
      </c>
      <c r="C15" s="18"/>
      <c r="D15" s="19"/>
      <c r="E15" s="18">
        <v>1601</v>
      </c>
      <c r="F15" s="20">
        <f t="shared" si="0"/>
        <v>3343337881</v>
      </c>
      <c r="G15" s="94"/>
      <c r="H15" s="94"/>
    </row>
    <row r="16" spans="1:12" s="10" customFormat="1" ht="15" customHeight="1" x14ac:dyDescent="0.25">
      <c r="A16" s="16">
        <v>12</v>
      </c>
      <c r="B16" s="17" t="s">
        <v>43</v>
      </c>
      <c r="C16" s="18"/>
      <c r="D16" s="19"/>
      <c r="E16" s="18">
        <v>1660</v>
      </c>
      <c r="F16" s="20">
        <f t="shared" si="0"/>
        <v>3466546460</v>
      </c>
      <c r="G16" s="94"/>
      <c r="H16" s="94"/>
    </row>
    <row r="17" spans="1:12" s="10" customFormat="1" ht="15" customHeight="1" x14ac:dyDescent="0.25">
      <c r="A17" s="16">
        <v>13</v>
      </c>
      <c r="B17" s="17" t="s">
        <v>44</v>
      </c>
      <c r="C17" s="18"/>
      <c r="D17" s="19">
        <v>118</v>
      </c>
      <c r="E17" s="18">
        <v>550</v>
      </c>
      <c r="F17" s="20">
        <f t="shared" si="0"/>
        <v>1469601634</v>
      </c>
      <c r="G17" s="94"/>
      <c r="H17" s="94"/>
    </row>
    <row r="18" spans="1:12" s="10" customFormat="1" ht="15" customHeight="1" x14ac:dyDescent="0.25">
      <c r="A18" s="16">
        <v>14</v>
      </c>
      <c r="B18" s="17" t="s">
        <v>45</v>
      </c>
      <c r="C18" s="18">
        <v>252</v>
      </c>
      <c r="D18" s="19">
        <v>228</v>
      </c>
      <c r="E18" s="18">
        <v>1080</v>
      </c>
      <c r="F18" s="20">
        <f t="shared" si="0"/>
        <v>3611075784</v>
      </c>
      <c r="G18" s="94"/>
      <c r="H18" s="94"/>
    </row>
    <row r="19" spans="1:12" s="10" customFormat="1" ht="15" customHeight="1" x14ac:dyDescent="0.25">
      <c r="A19" s="16">
        <v>15</v>
      </c>
      <c r="B19" s="17" t="s">
        <v>46</v>
      </c>
      <c r="C19" s="18">
        <v>108</v>
      </c>
      <c r="D19" s="19">
        <v>312</v>
      </c>
      <c r="E19" s="18"/>
      <c r="F19" s="20">
        <f t="shared" si="0"/>
        <v>1164043416</v>
      </c>
      <c r="G19" s="94"/>
      <c r="H19" s="94"/>
    </row>
    <row r="20" spans="1:12" s="10" customFormat="1" ht="15" customHeight="1" x14ac:dyDescent="0.25">
      <c r="A20" s="16">
        <v>16</v>
      </c>
      <c r="B20" s="17" t="s">
        <v>47</v>
      </c>
      <c r="C20" s="18"/>
      <c r="D20" s="19"/>
      <c r="E20" s="18">
        <v>1900</v>
      </c>
      <c r="F20" s="20">
        <f t="shared" si="0"/>
        <v>3967733900</v>
      </c>
      <c r="G20" s="94"/>
      <c r="H20" s="94"/>
    </row>
    <row r="21" spans="1:12" s="10" customFormat="1" ht="15" customHeight="1" x14ac:dyDescent="0.25">
      <c r="A21" s="16">
        <v>17</v>
      </c>
      <c r="B21" s="17" t="s">
        <v>48</v>
      </c>
      <c r="C21" s="18">
        <f>84+50</f>
        <v>134</v>
      </c>
      <c r="D21" s="19">
        <f>48+60</f>
        <v>108</v>
      </c>
      <c r="E21" s="18">
        <f>650+410</f>
        <v>1060</v>
      </c>
      <c r="F21" s="20">
        <f t="shared" si="0"/>
        <v>2898465744</v>
      </c>
      <c r="G21" s="94"/>
      <c r="H21" s="94"/>
    </row>
    <row r="22" spans="1:12" s="10" customFormat="1" ht="15" customHeight="1" x14ac:dyDescent="0.25">
      <c r="A22" s="16">
        <v>18</v>
      </c>
      <c r="B22" s="17" t="s">
        <v>49</v>
      </c>
      <c r="C22" s="18"/>
      <c r="D22" s="19">
        <v>60</v>
      </c>
      <c r="E22" s="18">
        <v>870</v>
      </c>
      <c r="F22" s="20">
        <f t="shared" si="0"/>
        <v>1980048750</v>
      </c>
      <c r="G22" s="94"/>
      <c r="H22" s="94"/>
    </row>
    <row r="23" spans="1:12" s="10" customFormat="1" ht="15" customHeight="1" x14ac:dyDescent="0.25">
      <c r="A23" s="16">
        <v>19</v>
      </c>
      <c r="B23" s="17" t="s">
        <v>50</v>
      </c>
      <c r="C23" s="18">
        <v>607</v>
      </c>
      <c r="D23" s="19">
        <v>331</v>
      </c>
      <c r="E23" s="18"/>
      <c r="F23" s="20">
        <f t="shared" si="0"/>
        <v>2671954168</v>
      </c>
      <c r="G23" s="94"/>
      <c r="H23" s="94"/>
      <c r="L23" s="10" t="s">
        <v>1175</v>
      </c>
    </row>
    <row r="24" spans="1:12" s="10" customFormat="1" ht="15" customHeight="1" x14ac:dyDescent="0.25">
      <c r="A24" s="16">
        <v>20</v>
      </c>
      <c r="B24" s="17" t="s">
        <v>51</v>
      </c>
      <c r="C24" s="18"/>
      <c r="D24" s="19"/>
      <c r="E24" s="18">
        <v>355</v>
      </c>
      <c r="F24" s="20">
        <f t="shared" si="0"/>
        <v>741339755</v>
      </c>
      <c r="G24" s="94"/>
      <c r="H24" s="94"/>
      <c r="L24" s="10" t="s">
        <v>1170</v>
      </c>
    </row>
    <row r="25" spans="1:12" s="10" customFormat="1" ht="45" x14ac:dyDescent="0.25">
      <c r="A25" s="16">
        <v>21</v>
      </c>
      <c r="B25" s="17" t="s">
        <v>52</v>
      </c>
      <c r="C25" s="18">
        <f>146+60+36+60</f>
        <v>302</v>
      </c>
      <c r="D25" s="19">
        <v>634</v>
      </c>
      <c r="E25" s="18">
        <v>190</v>
      </c>
      <c r="F25" s="20">
        <f t="shared" si="0"/>
        <v>3003038822</v>
      </c>
      <c r="G25" s="94"/>
      <c r="H25" s="94"/>
      <c r="L25" s="10" t="s">
        <v>1176</v>
      </c>
    </row>
    <row r="26" spans="1:12" s="10" customFormat="1" ht="30" x14ac:dyDescent="0.25">
      <c r="A26" s="16">
        <v>22</v>
      </c>
      <c r="B26" s="17" t="s">
        <v>53</v>
      </c>
      <c r="C26" s="18">
        <v>278</v>
      </c>
      <c r="D26" s="19">
        <v>290</v>
      </c>
      <c r="E26" s="18">
        <f>150+419</f>
        <v>569</v>
      </c>
      <c r="F26" s="20">
        <f t="shared" si="0"/>
        <v>2788524969</v>
      </c>
      <c r="G26" s="94"/>
      <c r="H26" s="94"/>
      <c r="L26" s="10" t="s">
        <v>1177</v>
      </c>
    </row>
    <row r="27" spans="1:12" s="10" customFormat="1" ht="30" x14ac:dyDescent="0.25">
      <c r="A27" s="16">
        <v>23</v>
      </c>
      <c r="B27" s="17" t="s">
        <v>54</v>
      </c>
      <c r="C27" s="18">
        <f>90+36</f>
        <v>126</v>
      </c>
      <c r="D27" s="19">
        <v>36</v>
      </c>
      <c r="E27" s="18">
        <v>985</v>
      </c>
      <c r="F27" s="20">
        <f t="shared" si="0"/>
        <v>2522605373</v>
      </c>
      <c r="G27" s="94"/>
      <c r="H27" s="94"/>
      <c r="J27" s="10" t="s">
        <v>1127</v>
      </c>
      <c r="L27" s="10" t="s">
        <v>1178</v>
      </c>
    </row>
    <row r="28" spans="1:12" s="10" customFormat="1" ht="45" x14ac:dyDescent="0.25">
      <c r="A28" s="16">
        <v>24</v>
      </c>
      <c r="B28" s="17" t="s">
        <v>55</v>
      </c>
      <c r="C28" s="18"/>
      <c r="D28" s="19">
        <v>296</v>
      </c>
      <c r="E28" s="18">
        <v>135</v>
      </c>
      <c r="F28" s="20">
        <f t="shared" si="0"/>
        <v>1087256383</v>
      </c>
      <c r="G28" s="94"/>
      <c r="H28" s="94"/>
    </row>
    <row r="29" spans="1:12" s="10" customFormat="1" ht="30" x14ac:dyDescent="0.25">
      <c r="A29" s="16">
        <v>25</v>
      </c>
      <c r="B29" s="17" t="s">
        <v>56</v>
      </c>
      <c r="C29" s="18">
        <f>132+36</f>
        <v>168</v>
      </c>
      <c r="D29" s="19">
        <f>36+48</f>
        <v>84</v>
      </c>
      <c r="E29" s="18">
        <f>350+150</f>
        <v>500</v>
      </c>
      <c r="F29" s="20">
        <f t="shared" si="0"/>
        <v>1762951852</v>
      </c>
      <c r="G29" s="94"/>
      <c r="H29" s="94"/>
    </row>
    <row r="30" spans="1:12" s="10" customFormat="1" x14ac:dyDescent="0.25">
      <c r="A30" s="16">
        <v>26</v>
      </c>
      <c r="B30" s="17" t="s">
        <v>57</v>
      </c>
      <c r="C30" s="18">
        <f>48+72</f>
        <v>120</v>
      </c>
      <c r="D30" s="19">
        <f>36+60</f>
        <v>96</v>
      </c>
      <c r="E30" s="18">
        <f>150+300</f>
        <v>450</v>
      </c>
      <c r="F30" s="20">
        <f t="shared" si="0"/>
        <v>1551109698</v>
      </c>
      <c r="G30" s="94"/>
      <c r="H30" s="94"/>
    </row>
    <row r="31" spans="1:12" s="10" customFormat="1" ht="30" x14ac:dyDescent="0.25">
      <c r="A31" s="16">
        <v>27</v>
      </c>
      <c r="B31" s="17" t="s">
        <v>58</v>
      </c>
      <c r="C31" s="18">
        <f>60+24+48+48</f>
        <v>180</v>
      </c>
      <c r="D31" s="19">
        <v>36</v>
      </c>
      <c r="E31" s="18">
        <v>600</v>
      </c>
      <c r="F31" s="20">
        <f t="shared" si="0"/>
        <v>1876203768</v>
      </c>
      <c r="G31" s="94"/>
      <c r="H31" s="94"/>
    </row>
    <row r="32" spans="1:12" s="10" customFormat="1" ht="15" customHeight="1" x14ac:dyDescent="0.25">
      <c r="A32" s="16">
        <v>28</v>
      </c>
      <c r="B32" s="17" t="s">
        <v>59</v>
      </c>
      <c r="C32" s="18">
        <v>228</v>
      </c>
      <c r="D32" s="19">
        <v>152</v>
      </c>
      <c r="E32" s="18"/>
      <c r="F32" s="20">
        <f t="shared" si="0"/>
        <v>1078917736</v>
      </c>
      <c r="G32" s="94"/>
      <c r="H32" s="94"/>
    </row>
    <row r="33" spans="1:12" s="10" customFormat="1" ht="15" customHeight="1" x14ac:dyDescent="0.25">
      <c r="A33" s="16">
        <v>29</v>
      </c>
      <c r="B33" s="17" t="s">
        <v>60</v>
      </c>
      <c r="C33" s="18"/>
      <c r="D33" s="19"/>
      <c r="E33" s="18">
        <v>450</v>
      </c>
      <c r="F33" s="20">
        <f t="shared" si="0"/>
        <v>939726450</v>
      </c>
      <c r="G33" s="94"/>
      <c r="H33" s="94"/>
    </row>
    <row r="34" spans="1:12" s="10" customFormat="1" ht="15" customHeight="1" x14ac:dyDescent="0.25">
      <c r="A34" s="16">
        <v>30</v>
      </c>
      <c r="B34" s="17" t="s">
        <v>61</v>
      </c>
      <c r="C34" s="18"/>
      <c r="D34" s="19"/>
      <c r="E34" s="18">
        <v>500</v>
      </c>
      <c r="F34" s="20">
        <f t="shared" si="0"/>
        <v>1044140500</v>
      </c>
      <c r="G34" s="94"/>
      <c r="H34" s="94"/>
    </row>
    <row r="35" spans="1:12" s="10" customFormat="1" ht="15" customHeight="1" x14ac:dyDescent="0.25">
      <c r="A35" s="16">
        <v>31</v>
      </c>
      <c r="B35" s="17" t="s">
        <v>62</v>
      </c>
      <c r="C35" s="18"/>
      <c r="D35" s="19">
        <f>156+72</f>
        <v>228</v>
      </c>
      <c r="E35" s="18">
        <f>200+200</f>
        <v>400</v>
      </c>
      <c r="F35" s="20">
        <f t="shared" si="0"/>
        <v>1455640664</v>
      </c>
      <c r="G35" s="94"/>
      <c r="H35" s="94"/>
    </row>
    <row r="36" spans="1:12" s="10" customFormat="1" ht="15" customHeight="1" x14ac:dyDescent="0.25">
      <c r="A36" s="16">
        <v>32</v>
      </c>
      <c r="B36" s="17" t="s">
        <v>63</v>
      </c>
      <c r="C36" s="18">
        <v>180</v>
      </c>
      <c r="D36" s="19">
        <v>96</v>
      </c>
      <c r="E36" s="18">
        <v>330</v>
      </c>
      <c r="F36" s="20">
        <f t="shared" si="0"/>
        <v>1475612178</v>
      </c>
      <c r="G36" s="94"/>
      <c r="H36" s="94"/>
      <c r="J36" s="10" t="s">
        <v>1128</v>
      </c>
    </row>
    <row r="37" spans="1:12" s="10" customFormat="1" ht="15" customHeight="1" x14ac:dyDescent="0.25">
      <c r="A37" s="16">
        <v>33</v>
      </c>
      <c r="B37" s="17" t="s">
        <v>64</v>
      </c>
      <c r="C37" s="18">
        <v>212</v>
      </c>
      <c r="D37" s="19">
        <v>72</v>
      </c>
      <c r="E37" s="18">
        <v>450</v>
      </c>
      <c r="F37" s="20">
        <f t="shared" si="0"/>
        <v>1754292826</v>
      </c>
      <c r="G37" s="94"/>
      <c r="H37" s="94"/>
    </row>
    <row r="38" spans="1:12" s="10" customFormat="1" ht="15" customHeight="1" x14ac:dyDescent="0.25">
      <c r="A38" s="16">
        <v>34</v>
      </c>
      <c r="B38" s="17" t="s">
        <v>65</v>
      </c>
      <c r="C38" s="18">
        <v>120</v>
      </c>
      <c r="D38" s="19">
        <v>36</v>
      </c>
      <c r="E38" s="18">
        <v>540</v>
      </c>
      <c r="F38" s="20">
        <f t="shared" si="0"/>
        <v>1575810708</v>
      </c>
      <c r="G38" s="94"/>
      <c r="H38" s="94"/>
    </row>
    <row r="39" spans="1:12" s="10" customFormat="1" ht="15" customHeight="1" x14ac:dyDescent="0.25">
      <c r="A39" s="16">
        <v>35</v>
      </c>
      <c r="B39" s="17" t="s">
        <v>66</v>
      </c>
      <c r="C39" s="18"/>
      <c r="D39" s="19">
        <v>252</v>
      </c>
      <c r="E39" s="18">
        <v>454</v>
      </c>
      <c r="F39" s="20">
        <f t="shared" si="0"/>
        <v>1633705550</v>
      </c>
      <c r="G39" s="94"/>
      <c r="H39" s="94"/>
    </row>
    <row r="40" spans="1:12" s="10" customFormat="1" ht="15" customHeight="1" x14ac:dyDescent="0.25">
      <c r="A40" s="16">
        <v>36</v>
      </c>
      <c r="B40" s="17" t="s">
        <v>67</v>
      </c>
      <c r="C40" s="18"/>
      <c r="D40" s="19">
        <v>48</v>
      </c>
      <c r="E40" s="18">
        <v>226</v>
      </c>
      <c r="F40" s="20">
        <f t="shared" si="0"/>
        <v>602546930</v>
      </c>
      <c r="G40" s="94"/>
      <c r="H40" s="94"/>
    </row>
    <row r="41" spans="1:12" s="10" customFormat="1" ht="15" customHeight="1" x14ac:dyDescent="0.25">
      <c r="A41" s="16">
        <v>37</v>
      </c>
      <c r="B41" s="17" t="s">
        <v>1108</v>
      </c>
      <c r="C41" s="18"/>
      <c r="D41" s="19">
        <v>170</v>
      </c>
      <c r="E41" s="18"/>
      <c r="F41" s="20">
        <f t="shared" si="0"/>
        <v>462525460</v>
      </c>
      <c r="G41" s="94"/>
      <c r="H41" s="94"/>
    </row>
    <row r="42" spans="1:12" s="10" customFormat="1" ht="13.5" customHeight="1" x14ac:dyDescent="0.25">
      <c r="A42" s="16">
        <v>38</v>
      </c>
      <c r="B42" s="17" t="s">
        <v>1112</v>
      </c>
      <c r="C42" s="18"/>
      <c r="D42" s="19">
        <v>220</v>
      </c>
      <c r="E42" s="18"/>
      <c r="F42" s="20">
        <f t="shared" si="0"/>
        <v>598562360</v>
      </c>
      <c r="G42" s="94"/>
      <c r="H42" s="94"/>
    </row>
    <row r="43" spans="1:12" s="10" customFormat="1" ht="13.5" customHeight="1" x14ac:dyDescent="0.25">
      <c r="A43" s="16">
        <v>39</v>
      </c>
      <c r="B43" s="17" t="s">
        <v>1109</v>
      </c>
      <c r="C43" s="18"/>
      <c r="D43" s="19">
        <v>276</v>
      </c>
      <c r="E43" s="18"/>
      <c r="F43" s="20">
        <f t="shared" si="0"/>
        <v>750923688</v>
      </c>
      <c r="G43" s="94"/>
      <c r="H43" s="94"/>
      <c r="L43" s="10" t="s">
        <v>1179</v>
      </c>
    </row>
    <row r="44" spans="1:12" s="10" customFormat="1" ht="13.5" customHeight="1" x14ac:dyDescent="0.25">
      <c r="A44" s="16">
        <v>40</v>
      </c>
      <c r="B44" s="17" t="s">
        <v>1110</v>
      </c>
      <c r="C44" s="18"/>
      <c r="D44" s="19">
        <v>220</v>
      </c>
      <c r="E44" s="18"/>
      <c r="F44" s="20">
        <f t="shared" si="0"/>
        <v>598562360</v>
      </c>
      <c r="G44" s="94"/>
      <c r="H44" s="94"/>
    </row>
    <row r="45" spans="1:12" s="10" customFormat="1" ht="13.5" customHeight="1" x14ac:dyDescent="0.25">
      <c r="A45" s="16">
        <v>41</v>
      </c>
      <c r="B45" s="17" t="s">
        <v>1121</v>
      </c>
      <c r="C45" s="18"/>
      <c r="D45" s="19">
        <v>160</v>
      </c>
      <c r="E45" s="18"/>
      <c r="F45" s="20">
        <f t="shared" si="0"/>
        <v>435318080</v>
      </c>
      <c r="G45" s="94"/>
      <c r="H45" s="94"/>
    </row>
    <row r="46" spans="1:12" s="10" customFormat="1" ht="13.5" customHeight="1" x14ac:dyDescent="0.25">
      <c r="A46" s="16">
        <v>42</v>
      </c>
      <c r="B46" s="17" t="s">
        <v>1126</v>
      </c>
      <c r="C46" s="18"/>
      <c r="D46" s="19">
        <v>140</v>
      </c>
      <c r="E46" s="18"/>
      <c r="F46" s="20">
        <f t="shared" si="0"/>
        <v>380903320</v>
      </c>
      <c r="G46" s="94"/>
      <c r="H46" s="94"/>
    </row>
    <row r="47" spans="1:12" x14ac:dyDescent="0.25">
      <c r="A47" s="21"/>
      <c r="B47" s="22"/>
      <c r="C47" s="23"/>
      <c r="D47" s="24"/>
      <c r="E47" s="23"/>
      <c r="F47" s="25"/>
      <c r="G47" s="94"/>
      <c r="H47" s="94"/>
    </row>
    <row r="48" spans="1:12" ht="15.75" x14ac:dyDescent="0.25">
      <c r="A48" s="26"/>
      <c r="B48" s="27" t="s">
        <v>68</v>
      </c>
      <c r="C48" s="28">
        <f>SUM(C5:C46)</f>
        <v>5399</v>
      </c>
      <c r="D48" s="29">
        <f>SUM(D5:D46)</f>
        <v>6199</v>
      </c>
      <c r="E48" s="28">
        <f>SUM(E5:E46)</f>
        <v>19390</v>
      </c>
      <c r="F48" s="30">
        <f>SUM(F4:F47)</f>
        <v>73113363182</v>
      </c>
      <c r="G48" s="88"/>
      <c r="H48" s="88"/>
      <c r="J48" s="31"/>
      <c r="K48" s="31"/>
    </row>
    <row r="49" spans="1:12" s="10" customFormat="1" ht="15.75" x14ac:dyDescent="0.25">
      <c r="A49" s="86"/>
      <c r="B49" s="87"/>
      <c r="C49" s="88"/>
      <c r="D49" s="89"/>
      <c r="E49" s="88"/>
      <c r="F49" s="88"/>
      <c r="G49" s="88"/>
      <c r="H49" s="88"/>
      <c r="I49" s="90"/>
      <c r="J49" s="91"/>
      <c r="K49" s="91"/>
    </row>
    <row r="50" spans="1:12" s="10" customFormat="1" ht="15.75" x14ac:dyDescent="0.25">
      <c r="A50" s="86"/>
      <c r="B50" s="87"/>
      <c r="C50" s="92"/>
      <c r="D50" s="93"/>
      <c r="E50" s="92"/>
      <c r="F50" s="92"/>
      <c r="G50" s="92"/>
      <c r="H50" s="92"/>
      <c r="I50" s="90"/>
      <c r="J50" s="91"/>
      <c r="K50" s="91"/>
    </row>
    <row r="51" spans="1:12" s="10" customFormat="1" ht="21.75" customHeight="1" x14ac:dyDescent="0.25">
      <c r="A51" s="86"/>
      <c r="B51" s="87"/>
      <c r="C51" s="92"/>
      <c r="D51" s="93"/>
      <c r="E51" s="92"/>
      <c r="F51" s="92"/>
      <c r="G51" s="92"/>
      <c r="H51" s="92"/>
      <c r="I51" s="90"/>
      <c r="J51" s="91"/>
      <c r="K51" s="91"/>
    </row>
    <row r="52" spans="1:12" ht="33.75" customHeight="1" x14ac:dyDescent="0.25">
      <c r="A52" s="26"/>
      <c r="B52" s="32"/>
      <c r="C52" s="97" t="s">
        <v>33</v>
      </c>
      <c r="D52" s="97" t="s">
        <v>34</v>
      </c>
      <c r="E52" s="97" t="s">
        <v>35</v>
      </c>
      <c r="F52" s="32"/>
      <c r="G52" s="32"/>
      <c r="H52" s="32"/>
      <c r="I52" s="32"/>
      <c r="J52" s="33"/>
      <c r="K52" s="33"/>
    </row>
    <row r="53" spans="1:12" ht="15.75" x14ac:dyDescent="0.25">
      <c r="A53" s="26"/>
      <c r="B53" s="34" t="s">
        <v>69</v>
      </c>
      <c r="C53" s="28">
        <v>6195</v>
      </c>
      <c r="D53" s="28">
        <v>7012</v>
      </c>
      <c r="E53" s="28">
        <v>23218</v>
      </c>
      <c r="F53" s="38">
        <f>SUM(C53:E53)</f>
        <v>36425</v>
      </c>
      <c r="G53" s="88"/>
      <c r="H53" s="88"/>
    </row>
    <row r="54" spans="1:12" ht="15.75" x14ac:dyDescent="0.25">
      <c r="A54" s="26"/>
      <c r="B54" s="34" t="s">
        <v>36</v>
      </c>
      <c r="C54" s="30">
        <v>18498913530</v>
      </c>
      <c r="D54" s="30">
        <v>19107742974</v>
      </c>
      <c r="E54" s="30">
        <v>48061787226</v>
      </c>
      <c r="F54" s="35">
        <f>C54+D54+E54</f>
        <v>85668443730</v>
      </c>
      <c r="G54" s="90"/>
      <c r="H54" s="90"/>
      <c r="J54" s="33"/>
      <c r="K54" s="33"/>
      <c r="L54" s="33"/>
    </row>
    <row r="55" spans="1:12" x14ac:dyDescent="0.25">
      <c r="A55" s="26"/>
      <c r="B55" s="34" t="s">
        <v>70</v>
      </c>
      <c r="C55" s="36">
        <f>C3*C48</f>
        <v>15755739730</v>
      </c>
      <c r="D55" s="37">
        <f>D3*D48</f>
        <v>16865854862</v>
      </c>
      <c r="E55" s="36">
        <f>E3*E48</f>
        <v>40491768590</v>
      </c>
      <c r="F55" s="38">
        <f>C55+D55+E55</f>
        <v>73113363182</v>
      </c>
      <c r="G55" s="96"/>
      <c r="H55" s="96"/>
    </row>
    <row r="56" spans="1:12" x14ac:dyDescent="0.25">
      <c r="A56" s="26"/>
      <c r="B56" s="23"/>
      <c r="C56" s="56"/>
      <c r="D56" s="57"/>
      <c r="E56" s="56"/>
      <c r="F56" s="56"/>
      <c r="G56" s="56"/>
      <c r="H56" s="56"/>
      <c r="I56" s="58"/>
    </row>
    <row r="57" spans="1:12" x14ac:dyDescent="0.25">
      <c r="A57" s="26"/>
      <c r="B57" s="23"/>
      <c r="C57" s="56"/>
      <c r="D57" s="57"/>
      <c r="E57" s="56"/>
      <c r="F57" s="56"/>
      <c r="G57" s="56"/>
      <c r="H57" s="56"/>
      <c r="I57" s="58"/>
    </row>
    <row r="58" spans="1:12" ht="15.75" x14ac:dyDescent="0.25">
      <c r="A58" s="26"/>
      <c r="B58" s="108" t="s">
        <v>1194</v>
      </c>
      <c r="C58" s="107">
        <f>+C48+D72+516</f>
        <v>6195</v>
      </c>
      <c r="D58" s="107">
        <f>+D48+E72+600</f>
        <v>7012</v>
      </c>
      <c r="E58" s="107">
        <f t="shared" ref="E58" si="1">+E48+F72</f>
        <v>23218</v>
      </c>
      <c r="F58" s="39"/>
      <c r="G58" s="56"/>
      <c r="H58" s="56"/>
      <c r="I58" s="58"/>
    </row>
    <row r="59" spans="1:12" x14ac:dyDescent="0.25">
      <c r="F59" s="56"/>
    </row>
    <row r="61" spans="1:12" ht="28.5" x14ac:dyDescent="0.25">
      <c r="A61" s="109" t="s">
        <v>1193</v>
      </c>
      <c r="B61" s="109"/>
      <c r="C61" s="109"/>
      <c r="D61" s="109"/>
      <c r="E61" s="109"/>
      <c r="F61" s="109"/>
      <c r="G61" s="109"/>
      <c r="H61" s="109"/>
      <c r="I61" s="109"/>
    </row>
    <row r="62" spans="1:12" x14ac:dyDescent="0.25">
      <c r="A62" s="70" t="s">
        <v>1142</v>
      </c>
      <c r="B62" s="70" t="s">
        <v>1125</v>
      </c>
      <c r="C62" s="70" t="s">
        <v>1143</v>
      </c>
      <c r="D62" s="70" t="s">
        <v>1144</v>
      </c>
      <c r="E62" s="70" t="s">
        <v>1145</v>
      </c>
      <c r="F62" s="70" t="s">
        <v>1146</v>
      </c>
      <c r="G62" s="70" t="s">
        <v>1147</v>
      </c>
      <c r="H62" s="70" t="s">
        <v>1148</v>
      </c>
      <c r="I62" s="70" t="s">
        <v>1149</v>
      </c>
    </row>
    <row r="63" spans="1:12" ht="30" x14ac:dyDescent="0.25">
      <c r="A63" s="98" t="s">
        <v>1150</v>
      </c>
      <c r="B63" s="99" t="s">
        <v>72</v>
      </c>
      <c r="C63" s="98" t="s">
        <v>71</v>
      </c>
      <c r="D63" s="98">
        <v>180</v>
      </c>
      <c r="E63" s="98"/>
      <c r="F63" s="98">
        <v>815</v>
      </c>
      <c r="G63" s="100">
        <f>(D63*$C$3)+(E63*$D$3)+(F63*$E$3)</f>
        <v>2227237615</v>
      </c>
      <c r="H63" s="98">
        <f>SUM(D63:F63)</f>
        <v>995</v>
      </c>
      <c r="I63" s="99" t="s">
        <v>1151</v>
      </c>
    </row>
    <row r="64" spans="1:12" ht="40.5" customHeight="1" x14ac:dyDescent="0.25">
      <c r="A64" s="98" t="s">
        <v>1150</v>
      </c>
      <c r="B64" s="99" t="s">
        <v>74</v>
      </c>
      <c r="C64" s="98" t="s">
        <v>71</v>
      </c>
      <c r="D64" s="98"/>
      <c r="E64" s="98"/>
      <c r="F64" s="98">
        <v>250</v>
      </c>
      <c r="G64" s="100">
        <f t="shared" ref="G64:G70" si="2">(D64*$C$3)+(E64*$D$3)+(F64*$E$3)</f>
        <v>522070250</v>
      </c>
      <c r="H64" s="98">
        <f t="shared" ref="H64:H71" si="3">SUM(D64:F64)</f>
        <v>250</v>
      </c>
      <c r="I64" s="99" t="s">
        <v>1152</v>
      </c>
      <c r="K64" s="33">
        <f>+F55+G72</f>
        <v>82503935644</v>
      </c>
    </row>
    <row r="65" spans="1:9" ht="30" x14ac:dyDescent="0.25">
      <c r="A65" s="98" t="s">
        <v>1150</v>
      </c>
      <c r="B65" s="99" t="s">
        <v>1153</v>
      </c>
      <c r="C65" s="98" t="s">
        <v>75</v>
      </c>
      <c r="D65" s="98"/>
      <c r="E65" s="98">
        <v>45</v>
      </c>
      <c r="F65" s="98">
        <v>953</v>
      </c>
      <c r="G65" s="100">
        <f t="shared" si="2"/>
        <v>2112565003</v>
      </c>
      <c r="H65" s="98">
        <f t="shared" si="3"/>
        <v>998</v>
      </c>
      <c r="I65" s="99" t="s">
        <v>1154</v>
      </c>
    </row>
    <row r="66" spans="1:9" ht="30" x14ac:dyDescent="0.25">
      <c r="A66" s="98" t="s">
        <v>1150</v>
      </c>
      <c r="B66" s="99" t="s">
        <v>1155</v>
      </c>
      <c r="C66" s="98" t="s">
        <v>76</v>
      </c>
      <c r="D66" s="98"/>
      <c r="E66" s="98"/>
      <c r="F66" s="98">
        <v>1410</v>
      </c>
      <c r="G66" s="100">
        <f t="shared" si="2"/>
        <v>2944476210</v>
      </c>
      <c r="H66" s="98">
        <f t="shared" si="3"/>
        <v>1410</v>
      </c>
      <c r="I66" s="99" t="s">
        <v>1156</v>
      </c>
    </row>
    <row r="67" spans="1:9" ht="30" x14ac:dyDescent="0.25">
      <c r="A67" s="98" t="s">
        <v>1150</v>
      </c>
      <c r="B67" s="99" t="s">
        <v>1157</v>
      </c>
      <c r="C67" s="98" t="s">
        <v>10</v>
      </c>
      <c r="D67" s="98">
        <v>100</v>
      </c>
      <c r="E67" s="98"/>
      <c r="F67" s="98"/>
      <c r="G67" s="100">
        <f t="shared" si="2"/>
        <v>291827000</v>
      </c>
      <c r="H67" s="98">
        <f t="shared" si="3"/>
        <v>100</v>
      </c>
      <c r="I67" s="99" t="s">
        <v>1158</v>
      </c>
    </row>
    <row r="68" spans="1:9" ht="30" x14ac:dyDescent="0.25">
      <c r="A68" s="98" t="s">
        <v>1150</v>
      </c>
      <c r="B68" s="99" t="s">
        <v>1159</v>
      </c>
      <c r="C68" s="98" t="s">
        <v>77</v>
      </c>
      <c r="D68" s="98"/>
      <c r="E68" s="98"/>
      <c r="F68" s="98">
        <v>400</v>
      </c>
      <c r="G68" s="100">
        <f t="shared" si="2"/>
        <v>835312400</v>
      </c>
      <c r="H68" s="98">
        <f t="shared" si="3"/>
        <v>400</v>
      </c>
      <c r="I68" s="99" t="s">
        <v>1159</v>
      </c>
    </row>
    <row r="69" spans="1:9" ht="60" x14ac:dyDescent="0.25">
      <c r="A69" s="101" t="s">
        <v>1150</v>
      </c>
      <c r="B69" s="102" t="s">
        <v>1129</v>
      </c>
      <c r="C69" s="101" t="s">
        <v>1160</v>
      </c>
      <c r="D69" s="101"/>
      <c r="E69" s="101">
        <v>60</v>
      </c>
      <c r="F69" s="101"/>
      <c r="G69" s="103">
        <f t="shared" si="2"/>
        <v>163244280</v>
      </c>
      <c r="H69" s="101">
        <f t="shared" si="3"/>
        <v>60</v>
      </c>
      <c r="I69" s="102" t="s">
        <v>1161</v>
      </c>
    </row>
    <row r="70" spans="1:9" ht="60" x14ac:dyDescent="0.25">
      <c r="A70" s="101" t="s">
        <v>1150</v>
      </c>
      <c r="B70" s="102" t="s">
        <v>1162</v>
      </c>
      <c r="C70" s="101" t="s">
        <v>1163</v>
      </c>
      <c r="D70" s="101"/>
      <c r="E70" s="101">
        <v>108</v>
      </c>
      <c r="F70" s="101"/>
      <c r="G70" s="103">
        <f t="shared" si="2"/>
        <v>293839704</v>
      </c>
      <c r="H70" s="101">
        <f t="shared" si="3"/>
        <v>108</v>
      </c>
      <c r="I70" s="102" t="s">
        <v>1164</v>
      </c>
    </row>
    <row r="71" spans="1:9" ht="30" x14ac:dyDescent="0.25">
      <c r="A71" s="59" t="s">
        <v>1150</v>
      </c>
      <c r="B71" s="104" t="s">
        <v>1130</v>
      </c>
      <c r="C71" s="59" t="s">
        <v>1165</v>
      </c>
      <c r="D71" s="59"/>
      <c r="E71" s="105">
        <v>1116</v>
      </c>
      <c r="F71" s="59"/>
      <c r="G71" s="106">
        <v>0</v>
      </c>
      <c r="H71" s="59">
        <f t="shared" si="3"/>
        <v>1116</v>
      </c>
      <c r="I71" s="104" t="s">
        <v>1166</v>
      </c>
    </row>
    <row r="72" spans="1:9" ht="15.75" x14ac:dyDescent="0.25">
      <c r="A72" s="110" t="s">
        <v>68</v>
      </c>
      <c r="B72" s="111"/>
      <c r="C72" s="112"/>
      <c r="D72" s="71">
        <f>SUM(D63:D71)</f>
        <v>280</v>
      </c>
      <c r="E72" s="71">
        <f>SUM(E64:E70)</f>
        <v>213</v>
      </c>
      <c r="F72" s="71">
        <v>3828</v>
      </c>
      <c r="G72" s="40">
        <f>SUM(G63:G71)</f>
        <v>9390572462</v>
      </c>
      <c r="H72" s="71">
        <f>SUM(H63:H70)</f>
        <v>4321</v>
      </c>
      <c r="I72" s="54"/>
    </row>
  </sheetData>
  <mergeCells count="4">
    <mergeCell ref="G61:I61"/>
    <mergeCell ref="A72:C72"/>
    <mergeCell ref="A1:F1"/>
    <mergeCell ref="A61:F61"/>
  </mergeCells>
  <phoneticPr fontId="10" type="noConversion"/>
  <pageMargins left="0.7" right="0.7" top="0.75" bottom="0.75" header="0.3" footer="0.3"/>
  <pageSetup paperSize="9" scale="46" orientation="landscape" horizontalDpi="4294967295" verticalDpi="4294967295" r:id="rId1"/>
  <rowBreaks count="1" manualBreakCount="1">
    <brk id="56" max="8" man="1"/>
  </rowBreaks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view="pageBreakPreview" topLeftCell="A13" zoomScale="60" zoomScaleNormal="100" workbookViewId="0">
      <selection activeCell="E10" sqref="E10"/>
    </sheetView>
  </sheetViews>
  <sheetFormatPr baseColWidth="10" defaultRowHeight="15" x14ac:dyDescent="0.25"/>
  <cols>
    <col min="1" max="1" width="14.140625" style="10" bestFit="1" customWidth="1"/>
    <col min="2" max="2" width="9.28515625" style="10" customWidth="1"/>
    <col min="3" max="3" width="26.42578125" style="10" customWidth="1"/>
    <col min="4" max="4" width="23.7109375" style="10" customWidth="1"/>
    <col min="5" max="5" width="23.85546875" style="10" bestFit="1" customWidth="1"/>
    <col min="6" max="6" width="12" style="68" bestFit="1" customWidth="1"/>
    <col min="7" max="7" width="21.85546875" style="10" bestFit="1" customWidth="1"/>
    <col min="8" max="8" width="25.7109375" style="10" bestFit="1" customWidth="1"/>
    <col min="9" max="9" width="36" style="10" customWidth="1"/>
    <col min="10" max="10" width="20.7109375" style="10" customWidth="1"/>
    <col min="11" max="11" width="17" style="10" customWidth="1"/>
    <col min="12" max="12" width="46" style="10" customWidth="1"/>
    <col min="13" max="16384" width="11.42578125" style="10"/>
  </cols>
  <sheetData>
    <row r="1" spans="1:12" ht="42.75" customHeight="1" x14ac:dyDescent="0.25">
      <c r="A1" s="113" t="s">
        <v>81</v>
      </c>
      <c r="B1" s="114"/>
      <c r="C1" s="114"/>
      <c r="D1" s="114"/>
      <c r="E1" s="114"/>
      <c r="F1" s="115"/>
      <c r="G1" s="114"/>
      <c r="H1" s="114"/>
      <c r="I1" s="114"/>
      <c r="J1" s="114"/>
      <c r="K1" s="114"/>
      <c r="L1" s="114"/>
    </row>
    <row r="2" spans="1:12" ht="71.25" customHeight="1" x14ac:dyDescent="0.25">
      <c r="A2" s="75" t="s">
        <v>9</v>
      </c>
      <c r="B2" s="75" t="s">
        <v>0</v>
      </c>
      <c r="C2" s="75" t="s">
        <v>1</v>
      </c>
      <c r="D2" s="75" t="s">
        <v>2</v>
      </c>
      <c r="E2" s="75" t="s">
        <v>3</v>
      </c>
      <c r="F2" s="76" t="s">
        <v>4</v>
      </c>
      <c r="G2" s="77" t="s">
        <v>5</v>
      </c>
      <c r="H2" s="77" t="s">
        <v>6</v>
      </c>
      <c r="I2" s="77" t="s">
        <v>7</v>
      </c>
      <c r="J2" s="77" t="s">
        <v>1186</v>
      </c>
      <c r="K2" s="77" t="s">
        <v>1187</v>
      </c>
      <c r="L2" s="77" t="s">
        <v>1188</v>
      </c>
    </row>
    <row r="3" spans="1:12" ht="30" x14ac:dyDescent="0.25">
      <c r="A3" s="61" t="s">
        <v>986</v>
      </c>
      <c r="B3" s="61">
        <v>1</v>
      </c>
      <c r="C3" s="63" t="s">
        <v>83</v>
      </c>
      <c r="D3" s="63" t="s">
        <v>10</v>
      </c>
      <c r="E3" s="63" t="s">
        <v>11</v>
      </c>
      <c r="F3" s="64">
        <v>48</v>
      </c>
      <c r="G3" s="78"/>
      <c r="H3" s="63" t="s">
        <v>13</v>
      </c>
      <c r="I3" s="63" t="s">
        <v>14</v>
      </c>
      <c r="J3" s="79" t="s">
        <v>987</v>
      </c>
      <c r="K3" s="79" t="s">
        <v>930</v>
      </c>
      <c r="L3" s="79"/>
    </row>
    <row r="4" spans="1:12" ht="30" x14ac:dyDescent="0.25">
      <c r="A4" s="61" t="s">
        <v>986</v>
      </c>
      <c r="B4" s="61">
        <v>1</v>
      </c>
      <c r="C4" s="63" t="s">
        <v>83</v>
      </c>
      <c r="D4" s="63" t="s">
        <v>10</v>
      </c>
      <c r="E4" s="63" t="s">
        <v>12</v>
      </c>
      <c r="F4" s="64">
        <v>48</v>
      </c>
      <c r="G4" s="18"/>
      <c r="H4" s="63" t="s">
        <v>13</v>
      </c>
      <c r="I4" s="63" t="s">
        <v>15</v>
      </c>
      <c r="J4" s="79" t="s">
        <v>987</v>
      </c>
      <c r="K4" s="79" t="s">
        <v>930</v>
      </c>
      <c r="L4" s="79"/>
    </row>
    <row r="5" spans="1:12" ht="30" x14ac:dyDescent="0.25">
      <c r="A5" s="61" t="s">
        <v>986</v>
      </c>
      <c r="B5" s="61">
        <v>1</v>
      </c>
      <c r="C5" s="63" t="s">
        <v>83</v>
      </c>
      <c r="D5" s="63" t="s">
        <v>10</v>
      </c>
      <c r="E5" s="63" t="s">
        <v>16</v>
      </c>
      <c r="F5" s="64">
        <v>36</v>
      </c>
      <c r="G5" s="18"/>
      <c r="H5" s="63" t="s">
        <v>17</v>
      </c>
      <c r="I5" s="63" t="s">
        <v>18</v>
      </c>
      <c r="J5" s="79" t="s">
        <v>987</v>
      </c>
      <c r="K5" s="79" t="s">
        <v>930</v>
      </c>
      <c r="L5" s="79"/>
    </row>
    <row r="6" spans="1:12" ht="30" x14ac:dyDescent="0.25">
      <c r="A6" s="61" t="s">
        <v>986</v>
      </c>
      <c r="B6" s="61">
        <v>1</v>
      </c>
      <c r="C6" s="63" t="s">
        <v>83</v>
      </c>
      <c r="D6" s="63" t="s">
        <v>10</v>
      </c>
      <c r="E6" s="63" t="s">
        <v>1141</v>
      </c>
      <c r="F6" s="64">
        <v>60</v>
      </c>
      <c r="G6" s="18"/>
      <c r="H6" s="63" t="s">
        <v>10</v>
      </c>
      <c r="I6" s="63"/>
      <c r="J6" s="79"/>
      <c r="K6" s="79"/>
      <c r="L6" s="79"/>
    </row>
    <row r="7" spans="1:12" ht="30" x14ac:dyDescent="0.25">
      <c r="A7" s="61" t="s">
        <v>986</v>
      </c>
      <c r="B7" s="61">
        <v>1</v>
      </c>
      <c r="C7" s="63" t="s">
        <v>83</v>
      </c>
      <c r="D7" s="63" t="s">
        <v>10</v>
      </c>
      <c r="E7" s="63" t="s">
        <v>84</v>
      </c>
      <c r="F7" s="64">
        <v>100</v>
      </c>
      <c r="G7" s="65"/>
      <c r="H7" s="65" t="s">
        <v>10</v>
      </c>
      <c r="I7" s="63" t="s">
        <v>23</v>
      </c>
      <c r="J7" s="65" t="s">
        <v>930</v>
      </c>
      <c r="K7" s="79" t="s">
        <v>930</v>
      </c>
      <c r="L7" s="79"/>
    </row>
    <row r="8" spans="1:12" ht="30" x14ac:dyDescent="0.25">
      <c r="A8" s="61" t="s">
        <v>986</v>
      </c>
      <c r="B8" s="61">
        <v>1</v>
      </c>
      <c r="C8" s="63" t="s">
        <v>8</v>
      </c>
      <c r="D8" s="63" t="s">
        <v>10</v>
      </c>
      <c r="E8" s="63" t="s">
        <v>433</v>
      </c>
      <c r="F8" s="64">
        <v>80</v>
      </c>
      <c r="G8" s="65"/>
      <c r="H8" s="63" t="s">
        <v>10</v>
      </c>
      <c r="I8" s="63" t="s">
        <v>995</v>
      </c>
      <c r="J8" s="65" t="s">
        <v>988</v>
      </c>
      <c r="K8" s="79" t="s">
        <v>930</v>
      </c>
      <c r="L8" s="79" t="s">
        <v>934</v>
      </c>
    </row>
    <row r="9" spans="1:12" ht="45" x14ac:dyDescent="0.25">
      <c r="A9" s="61" t="s">
        <v>986</v>
      </c>
      <c r="B9" s="61">
        <v>1</v>
      </c>
      <c r="C9" s="63" t="s">
        <v>83</v>
      </c>
      <c r="D9" s="63" t="s">
        <v>10</v>
      </c>
      <c r="E9" s="63" t="s">
        <v>91</v>
      </c>
      <c r="F9" s="64">
        <v>284</v>
      </c>
      <c r="G9" s="65"/>
      <c r="H9" s="65" t="s">
        <v>10</v>
      </c>
      <c r="I9" s="63" t="s">
        <v>989</v>
      </c>
      <c r="J9" s="65" t="s">
        <v>930</v>
      </c>
      <c r="K9" s="79" t="s">
        <v>930</v>
      </c>
      <c r="L9" s="65" t="s">
        <v>990</v>
      </c>
    </row>
    <row r="10" spans="1:12" ht="30" x14ac:dyDescent="0.25">
      <c r="A10" s="61" t="s">
        <v>986</v>
      </c>
      <c r="B10" s="61">
        <v>5</v>
      </c>
      <c r="C10" s="63" t="s">
        <v>545</v>
      </c>
      <c r="D10" s="63" t="s">
        <v>115</v>
      </c>
      <c r="E10" s="63" t="s">
        <v>556</v>
      </c>
      <c r="F10" s="64">
        <v>200</v>
      </c>
      <c r="G10" s="80" t="s">
        <v>1005</v>
      </c>
      <c r="H10" s="63" t="s">
        <v>115</v>
      </c>
      <c r="I10" s="80" t="s">
        <v>1005</v>
      </c>
      <c r="J10" s="65" t="s">
        <v>1006</v>
      </c>
      <c r="K10" s="79" t="s">
        <v>930</v>
      </c>
      <c r="L10" s="79"/>
    </row>
    <row r="11" spans="1:12" ht="30" x14ac:dyDescent="0.25">
      <c r="A11" s="61" t="s">
        <v>986</v>
      </c>
      <c r="B11" s="61">
        <v>5</v>
      </c>
      <c r="C11" s="63" t="s">
        <v>545</v>
      </c>
      <c r="D11" s="63" t="s">
        <v>279</v>
      </c>
      <c r="E11" s="63" t="s">
        <v>550</v>
      </c>
      <c r="F11" s="64">
        <v>200</v>
      </c>
      <c r="G11" s="80" t="s">
        <v>1003</v>
      </c>
      <c r="H11" s="63" t="s">
        <v>279</v>
      </c>
      <c r="I11" s="80" t="s">
        <v>1003</v>
      </c>
      <c r="J11" s="65" t="s">
        <v>1004</v>
      </c>
      <c r="K11" s="79" t="s">
        <v>930</v>
      </c>
      <c r="L11" s="79"/>
    </row>
    <row r="12" spans="1:12" ht="60" x14ac:dyDescent="0.25">
      <c r="A12" s="61" t="s">
        <v>986</v>
      </c>
      <c r="B12" s="61">
        <v>2</v>
      </c>
      <c r="C12" s="63" t="s">
        <v>545</v>
      </c>
      <c r="D12" s="63" t="s">
        <v>10</v>
      </c>
      <c r="E12" s="63" t="s">
        <v>546</v>
      </c>
      <c r="F12" s="64">
        <v>300</v>
      </c>
      <c r="G12" s="78" t="s">
        <v>1000</v>
      </c>
      <c r="H12" s="63" t="s">
        <v>10</v>
      </c>
      <c r="I12" s="78" t="s">
        <v>1000</v>
      </c>
      <c r="J12" s="65" t="s">
        <v>1001</v>
      </c>
      <c r="K12" s="79" t="s">
        <v>930</v>
      </c>
      <c r="L12" s="79"/>
    </row>
    <row r="13" spans="1:12" ht="30" x14ac:dyDescent="0.25">
      <c r="A13" s="61" t="s">
        <v>986</v>
      </c>
      <c r="B13" s="61">
        <v>5</v>
      </c>
      <c r="C13" s="63" t="s">
        <v>545</v>
      </c>
      <c r="D13" s="63" t="s">
        <v>478</v>
      </c>
      <c r="E13" s="63" t="s">
        <v>744</v>
      </c>
      <c r="F13" s="64">
        <v>150</v>
      </c>
      <c r="G13" s="80" t="s">
        <v>1009</v>
      </c>
      <c r="H13" s="63" t="s">
        <v>478</v>
      </c>
      <c r="I13" s="80" t="s">
        <v>1009</v>
      </c>
      <c r="J13" s="65" t="s">
        <v>1010</v>
      </c>
      <c r="K13" s="79" t="s">
        <v>930</v>
      </c>
      <c r="L13" s="79"/>
    </row>
    <row r="14" spans="1:12" ht="30" x14ac:dyDescent="0.25">
      <c r="A14" s="61" t="s">
        <v>986</v>
      </c>
      <c r="B14" s="61">
        <v>6</v>
      </c>
      <c r="C14" s="63" t="s">
        <v>545</v>
      </c>
      <c r="D14" s="63" t="s">
        <v>341</v>
      </c>
      <c r="E14" s="63" t="s">
        <v>598</v>
      </c>
      <c r="F14" s="64">
        <v>100</v>
      </c>
      <c r="G14" s="80" t="s">
        <v>1007</v>
      </c>
      <c r="H14" s="63" t="s">
        <v>341</v>
      </c>
      <c r="I14" s="80" t="s">
        <v>1007</v>
      </c>
      <c r="J14" s="65" t="s">
        <v>1008</v>
      </c>
      <c r="K14" s="79" t="s">
        <v>930</v>
      </c>
      <c r="L14" s="79"/>
    </row>
    <row r="15" spans="1:12" ht="60" x14ac:dyDescent="0.25">
      <c r="A15" s="61" t="s">
        <v>986</v>
      </c>
      <c r="B15" s="61">
        <v>2</v>
      </c>
      <c r="C15" s="63" t="s">
        <v>545</v>
      </c>
      <c r="D15" s="63" t="s">
        <v>10</v>
      </c>
      <c r="E15" s="63" t="s">
        <v>548</v>
      </c>
      <c r="F15" s="64">
        <v>200</v>
      </c>
      <c r="G15" s="80" t="s">
        <v>1002</v>
      </c>
      <c r="H15" s="63" t="s">
        <v>10</v>
      </c>
      <c r="I15" s="80" t="s">
        <v>1002</v>
      </c>
      <c r="J15" s="79"/>
      <c r="K15" s="79" t="s">
        <v>930</v>
      </c>
      <c r="L15" s="79"/>
    </row>
    <row r="16" spans="1:12" ht="30" x14ac:dyDescent="0.25">
      <c r="A16" s="61" t="s">
        <v>986</v>
      </c>
      <c r="B16" s="61">
        <v>6</v>
      </c>
      <c r="C16" s="63" t="s">
        <v>545</v>
      </c>
      <c r="D16" s="63" t="s">
        <v>504</v>
      </c>
      <c r="E16" s="63" t="s">
        <v>770</v>
      </c>
      <c r="F16" s="64">
        <v>100</v>
      </c>
      <c r="G16" s="80" t="s">
        <v>1011</v>
      </c>
      <c r="H16" s="63" t="s">
        <v>504</v>
      </c>
      <c r="I16" s="80" t="s">
        <v>1011</v>
      </c>
      <c r="J16" s="65" t="s">
        <v>1006</v>
      </c>
      <c r="K16" s="79" t="s">
        <v>930</v>
      </c>
      <c r="L16" s="79"/>
    </row>
    <row r="17" spans="1:12" ht="30" x14ac:dyDescent="0.25">
      <c r="A17" s="61" t="s">
        <v>986</v>
      </c>
      <c r="B17" s="61">
        <v>6</v>
      </c>
      <c r="C17" s="63" t="s">
        <v>545</v>
      </c>
      <c r="D17" s="63" t="s">
        <v>919</v>
      </c>
      <c r="E17" s="63" t="s">
        <v>920</v>
      </c>
      <c r="F17" s="64">
        <v>100</v>
      </c>
      <c r="G17" s="80" t="s">
        <v>1012</v>
      </c>
      <c r="H17" s="63" t="s">
        <v>919</v>
      </c>
      <c r="I17" s="80" t="s">
        <v>1012</v>
      </c>
      <c r="J17" s="65" t="s">
        <v>930</v>
      </c>
      <c r="K17" s="79" t="s">
        <v>930</v>
      </c>
      <c r="L17" s="79"/>
    </row>
    <row r="18" spans="1:12" ht="30" x14ac:dyDescent="0.25">
      <c r="A18" s="61" t="s">
        <v>938</v>
      </c>
      <c r="B18" s="61">
        <v>3</v>
      </c>
      <c r="C18" s="63" t="s">
        <v>83</v>
      </c>
      <c r="D18" s="81" t="s">
        <v>10</v>
      </c>
      <c r="E18" s="63" t="s">
        <v>83</v>
      </c>
      <c r="F18" s="64">
        <v>120</v>
      </c>
      <c r="G18" s="63"/>
      <c r="H18" s="65" t="s">
        <v>943</v>
      </c>
      <c r="I18" s="65" t="s">
        <v>944</v>
      </c>
      <c r="J18" s="65" t="s">
        <v>930</v>
      </c>
      <c r="K18" s="63" t="s">
        <v>930</v>
      </c>
      <c r="L18" s="63"/>
    </row>
    <row r="19" spans="1:12" ht="30" x14ac:dyDescent="0.25">
      <c r="A19" s="61" t="s">
        <v>938</v>
      </c>
      <c r="B19" s="61">
        <v>3</v>
      </c>
      <c r="C19" s="63" t="s">
        <v>83</v>
      </c>
      <c r="D19" s="81" t="s">
        <v>10</v>
      </c>
      <c r="E19" s="63" t="s">
        <v>83</v>
      </c>
      <c r="F19" s="64">
        <v>45</v>
      </c>
      <c r="G19" s="63"/>
      <c r="H19" s="65" t="s">
        <v>945</v>
      </c>
      <c r="I19" s="65" t="s">
        <v>946</v>
      </c>
      <c r="J19" s="65" t="s">
        <v>930</v>
      </c>
      <c r="K19" s="63" t="s">
        <v>930</v>
      </c>
      <c r="L19" s="63"/>
    </row>
    <row r="20" spans="1:12" ht="30" x14ac:dyDescent="0.25">
      <c r="A20" s="61" t="s">
        <v>938</v>
      </c>
      <c r="B20" s="78">
        <v>3</v>
      </c>
      <c r="C20" s="63" t="s">
        <v>83</v>
      </c>
      <c r="D20" s="63" t="s">
        <v>10</v>
      </c>
      <c r="E20" s="63" t="s">
        <v>95</v>
      </c>
      <c r="F20" s="64">
        <v>60</v>
      </c>
      <c r="G20" s="65"/>
      <c r="H20" s="65" t="s">
        <v>954</v>
      </c>
      <c r="I20" s="63" t="s">
        <v>955</v>
      </c>
      <c r="J20" s="63" t="s">
        <v>930</v>
      </c>
      <c r="K20" s="63" t="s">
        <v>930</v>
      </c>
      <c r="L20" s="18"/>
    </row>
    <row r="21" spans="1:12" ht="30" x14ac:dyDescent="0.25">
      <c r="A21" s="61" t="s">
        <v>938</v>
      </c>
      <c r="B21" s="78">
        <v>3</v>
      </c>
      <c r="C21" s="63" t="s">
        <v>83</v>
      </c>
      <c r="D21" s="63" t="s">
        <v>10</v>
      </c>
      <c r="E21" s="63" t="s">
        <v>24</v>
      </c>
      <c r="F21" s="64">
        <v>44</v>
      </c>
      <c r="G21" s="65"/>
      <c r="H21" s="65" t="s">
        <v>949</v>
      </c>
      <c r="I21" s="63" t="s">
        <v>950</v>
      </c>
      <c r="J21" s="63" t="s">
        <v>930</v>
      </c>
      <c r="K21" s="63" t="s">
        <v>930</v>
      </c>
      <c r="L21" s="18"/>
    </row>
    <row r="22" spans="1:12" ht="30" x14ac:dyDescent="0.25">
      <c r="A22" s="61" t="s">
        <v>938</v>
      </c>
      <c r="B22" s="78">
        <v>3</v>
      </c>
      <c r="C22" s="63" t="s">
        <v>83</v>
      </c>
      <c r="D22" s="81" t="s">
        <v>10</v>
      </c>
      <c r="E22" s="63" t="s">
        <v>941</v>
      </c>
      <c r="F22" s="64">
        <v>90</v>
      </c>
      <c r="G22" s="65"/>
      <c r="H22" s="63" t="s">
        <v>941</v>
      </c>
      <c r="I22" s="63" t="s">
        <v>942</v>
      </c>
      <c r="J22" s="63" t="s">
        <v>929</v>
      </c>
      <c r="K22" s="63" t="s">
        <v>930</v>
      </c>
      <c r="L22" s="18"/>
    </row>
    <row r="23" spans="1:12" ht="30" x14ac:dyDescent="0.25">
      <c r="A23" s="61" t="s">
        <v>938</v>
      </c>
      <c r="B23" s="78">
        <v>3</v>
      </c>
      <c r="C23" s="63" t="s">
        <v>83</v>
      </c>
      <c r="D23" s="63" t="s">
        <v>10</v>
      </c>
      <c r="E23" s="63" t="s">
        <v>90</v>
      </c>
      <c r="F23" s="64">
        <v>104</v>
      </c>
      <c r="G23" s="65"/>
      <c r="H23" s="65" t="s">
        <v>90</v>
      </c>
      <c r="I23" s="63" t="s">
        <v>948</v>
      </c>
      <c r="J23" s="65" t="s">
        <v>930</v>
      </c>
      <c r="K23" s="63" t="s">
        <v>930</v>
      </c>
      <c r="L23" s="18"/>
    </row>
    <row r="24" spans="1:12" ht="30" x14ac:dyDescent="0.25">
      <c r="A24" s="61" t="s">
        <v>938</v>
      </c>
      <c r="B24" s="78">
        <v>3</v>
      </c>
      <c r="C24" s="63" t="s">
        <v>83</v>
      </c>
      <c r="D24" s="81" t="s">
        <v>10</v>
      </c>
      <c r="E24" s="63" t="s">
        <v>939</v>
      </c>
      <c r="F24" s="64">
        <v>84</v>
      </c>
      <c r="G24" s="65"/>
      <c r="H24" s="63" t="s">
        <v>939</v>
      </c>
      <c r="I24" s="63" t="s">
        <v>940</v>
      </c>
      <c r="J24" s="63" t="s">
        <v>929</v>
      </c>
      <c r="K24" s="63" t="s">
        <v>930</v>
      </c>
      <c r="L24" s="18"/>
    </row>
    <row r="25" spans="1:12" ht="30" x14ac:dyDescent="0.25">
      <c r="A25" s="61" t="s">
        <v>938</v>
      </c>
      <c r="B25" s="78">
        <v>3</v>
      </c>
      <c r="C25" s="63" t="s">
        <v>83</v>
      </c>
      <c r="D25" s="63" t="s">
        <v>10</v>
      </c>
      <c r="E25" s="63" t="s">
        <v>88</v>
      </c>
      <c r="F25" s="64">
        <v>105</v>
      </c>
      <c r="G25" s="65"/>
      <c r="H25" s="65" t="s">
        <v>947</v>
      </c>
      <c r="I25" s="65" t="s">
        <v>946</v>
      </c>
      <c r="J25" s="63" t="s">
        <v>930</v>
      </c>
      <c r="K25" s="63" t="s">
        <v>930</v>
      </c>
      <c r="L25" s="18"/>
    </row>
    <row r="26" spans="1:12" ht="30" x14ac:dyDescent="0.25">
      <c r="A26" s="61" t="s">
        <v>938</v>
      </c>
      <c r="B26" s="61">
        <v>3</v>
      </c>
      <c r="C26" s="63" t="s">
        <v>8</v>
      </c>
      <c r="D26" s="63" t="s">
        <v>10</v>
      </c>
      <c r="E26" s="63" t="s">
        <v>951</v>
      </c>
      <c r="F26" s="64">
        <v>60</v>
      </c>
      <c r="G26" s="65"/>
      <c r="H26" s="65" t="s">
        <v>952</v>
      </c>
      <c r="I26" s="63" t="s">
        <v>953</v>
      </c>
      <c r="J26" s="63"/>
      <c r="K26" s="18"/>
      <c r="L26" s="18" t="s">
        <v>934</v>
      </c>
    </row>
    <row r="27" spans="1:12" ht="30" x14ac:dyDescent="0.25">
      <c r="A27" s="61" t="s">
        <v>938</v>
      </c>
      <c r="B27" s="78">
        <v>3</v>
      </c>
      <c r="C27" s="63" t="s">
        <v>8</v>
      </c>
      <c r="D27" s="63" t="s">
        <v>10</v>
      </c>
      <c r="E27" s="63" t="s">
        <v>427</v>
      </c>
      <c r="F27" s="64">
        <v>80</v>
      </c>
      <c r="G27" s="65"/>
      <c r="H27" s="65" t="s">
        <v>961</v>
      </c>
      <c r="I27" s="63" t="s">
        <v>962</v>
      </c>
      <c r="J27" s="63" t="s">
        <v>930</v>
      </c>
      <c r="K27" s="18" t="s">
        <v>930</v>
      </c>
      <c r="L27" s="18" t="s">
        <v>931</v>
      </c>
    </row>
    <row r="28" spans="1:12" ht="45" x14ac:dyDescent="0.25">
      <c r="A28" s="78" t="s">
        <v>938</v>
      </c>
      <c r="B28" s="18">
        <v>4</v>
      </c>
      <c r="C28" s="63" t="s">
        <v>545</v>
      </c>
      <c r="D28" s="63" t="s">
        <v>10</v>
      </c>
      <c r="E28" s="63" t="s">
        <v>549</v>
      </c>
      <c r="F28" s="64">
        <v>435</v>
      </c>
      <c r="G28" s="63" t="s">
        <v>10</v>
      </c>
      <c r="H28" s="63"/>
      <c r="I28" s="65" t="s">
        <v>983</v>
      </c>
      <c r="J28" s="63" t="s">
        <v>930</v>
      </c>
      <c r="K28" s="18" t="s">
        <v>930</v>
      </c>
      <c r="L28" s="18"/>
    </row>
    <row r="29" spans="1:12" ht="30" x14ac:dyDescent="0.25">
      <c r="A29" s="61" t="s">
        <v>986</v>
      </c>
      <c r="B29" s="61">
        <v>5</v>
      </c>
      <c r="C29" s="63" t="s">
        <v>8</v>
      </c>
      <c r="D29" s="63" t="s">
        <v>115</v>
      </c>
      <c r="E29" s="63" t="s">
        <v>116</v>
      </c>
      <c r="F29" s="64">
        <v>72</v>
      </c>
      <c r="G29" s="65"/>
      <c r="H29" s="63" t="s">
        <v>115</v>
      </c>
      <c r="I29" s="63" t="s">
        <v>991</v>
      </c>
      <c r="J29" s="65" t="s">
        <v>987</v>
      </c>
      <c r="K29" s="79" t="s">
        <v>930</v>
      </c>
      <c r="L29" s="79" t="s">
        <v>992</v>
      </c>
    </row>
    <row r="30" spans="1:12" ht="30" x14ac:dyDescent="0.25">
      <c r="A30" s="61" t="s">
        <v>986</v>
      </c>
      <c r="B30" s="61">
        <v>5</v>
      </c>
      <c r="C30" s="63" t="s">
        <v>8</v>
      </c>
      <c r="D30" s="63" t="s">
        <v>329</v>
      </c>
      <c r="E30" s="63" t="s">
        <v>333</v>
      </c>
      <c r="F30" s="64">
        <v>28</v>
      </c>
      <c r="G30" s="65"/>
      <c r="H30" s="65" t="s">
        <v>334</v>
      </c>
      <c r="I30" s="65" t="s">
        <v>334</v>
      </c>
      <c r="J30" s="65" t="s">
        <v>987</v>
      </c>
      <c r="K30" s="79" t="s">
        <v>930</v>
      </c>
      <c r="L30" s="79" t="s">
        <v>992</v>
      </c>
    </row>
    <row r="31" spans="1:12" ht="31.5" customHeight="1" x14ac:dyDescent="0.25">
      <c r="A31" s="61" t="s">
        <v>986</v>
      </c>
      <c r="B31" s="61">
        <v>5</v>
      </c>
      <c r="C31" s="63" t="s">
        <v>8</v>
      </c>
      <c r="D31" s="63" t="s">
        <v>478</v>
      </c>
      <c r="E31" s="63" t="s">
        <v>479</v>
      </c>
      <c r="F31" s="64">
        <v>64</v>
      </c>
      <c r="G31" s="18"/>
      <c r="H31" s="63" t="s">
        <v>478</v>
      </c>
      <c r="I31" s="63" t="s">
        <v>999</v>
      </c>
      <c r="J31" s="65" t="s">
        <v>987</v>
      </c>
      <c r="K31" s="79" t="s">
        <v>930</v>
      </c>
      <c r="L31" s="79" t="s">
        <v>992</v>
      </c>
    </row>
    <row r="32" spans="1:12" ht="30" x14ac:dyDescent="0.25">
      <c r="A32" s="61" t="s">
        <v>986</v>
      </c>
      <c r="B32" s="61">
        <v>5</v>
      </c>
      <c r="C32" s="63" t="s">
        <v>8</v>
      </c>
      <c r="D32" s="63" t="s">
        <v>329</v>
      </c>
      <c r="E32" s="63" t="s">
        <v>330</v>
      </c>
      <c r="F32" s="64">
        <v>48</v>
      </c>
      <c r="G32" s="65"/>
      <c r="H32" s="63" t="s">
        <v>333</v>
      </c>
      <c r="I32" s="63" t="s">
        <v>333</v>
      </c>
      <c r="J32" s="65" t="s">
        <v>987</v>
      </c>
      <c r="K32" s="79" t="s">
        <v>930</v>
      </c>
      <c r="L32" s="79" t="s">
        <v>992</v>
      </c>
    </row>
    <row r="33" spans="1:12" ht="30" x14ac:dyDescent="0.25">
      <c r="A33" s="61" t="s">
        <v>986</v>
      </c>
      <c r="B33" s="61">
        <v>5</v>
      </c>
      <c r="C33" s="63" t="s">
        <v>8</v>
      </c>
      <c r="D33" s="63" t="s">
        <v>279</v>
      </c>
      <c r="E33" s="63" t="s">
        <v>280</v>
      </c>
      <c r="F33" s="64">
        <v>52</v>
      </c>
      <c r="G33" s="65"/>
      <c r="H33" s="63" t="s">
        <v>279</v>
      </c>
      <c r="I33" s="63" t="s">
        <v>993</v>
      </c>
      <c r="J33" s="65" t="s">
        <v>987</v>
      </c>
      <c r="K33" s="79" t="s">
        <v>930</v>
      </c>
      <c r="L33" s="79" t="s">
        <v>992</v>
      </c>
    </row>
    <row r="34" spans="1:12" ht="30" x14ac:dyDescent="0.25">
      <c r="A34" s="61" t="s">
        <v>986</v>
      </c>
      <c r="B34" s="61">
        <v>6</v>
      </c>
      <c r="C34" s="63" t="s">
        <v>8</v>
      </c>
      <c r="D34" s="63" t="s">
        <v>504</v>
      </c>
      <c r="E34" s="63" t="s">
        <v>505</v>
      </c>
      <c r="F34" s="64">
        <v>36</v>
      </c>
      <c r="G34" s="18"/>
      <c r="H34" s="63" t="s">
        <v>504</v>
      </c>
      <c r="I34" s="63" t="s">
        <v>991</v>
      </c>
      <c r="J34" s="65" t="s">
        <v>987</v>
      </c>
      <c r="K34" s="79" t="s">
        <v>930</v>
      </c>
      <c r="L34" s="79" t="s">
        <v>992</v>
      </c>
    </row>
    <row r="35" spans="1:12" ht="30" x14ac:dyDescent="0.25">
      <c r="A35" s="61" t="s">
        <v>986</v>
      </c>
      <c r="B35" s="61">
        <v>6</v>
      </c>
      <c r="C35" s="63" t="s">
        <v>8</v>
      </c>
      <c r="D35" s="63" t="s">
        <v>290</v>
      </c>
      <c r="E35" s="63" t="s">
        <v>291</v>
      </c>
      <c r="F35" s="64">
        <v>108</v>
      </c>
      <c r="G35" s="65"/>
      <c r="H35" s="63" t="s">
        <v>290</v>
      </c>
      <c r="I35" s="63" t="s">
        <v>991</v>
      </c>
      <c r="J35" s="65" t="s">
        <v>987</v>
      </c>
      <c r="K35" s="79" t="s">
        <v>930</v>
      </c>
      <c r="L35" s="79" t="s">
        <v>992</v>
      </c>
    </row>
    <row r="36" spans="1:12" ht="30" x14ac:dyDescent="0.25">
      <c r="A36" s="61" t="s">
        <v>986</v>
      </c>
      <c r="B36" s="61">
        <v>6</v>
      </c>
      <c r="C36" s="63" t="s">
        <v>83</v>
      </c>
      <c r="D36" s="63" t="s">
        <v>341</v>
      </c>
      <c r="E36" s="63" t="s">
        <v>342</v>
      </c>
      <c r="F36" s="64">
        <v>96</v>
      </c>
      <c r="G36" s="65"/>
      <c r="H36" s="63" t="s">
        <v>341</v>
      </c>
      <c r="I36" s="63" t="s">
        <v>991</v>
      </c>
      <c r="J36" s="65" t="s">
        <v>987</v>
      </c>
      <c r="K36" s="79" t="s">
        <v>930</v>
      </c>
      <c r="L36" s="79" t="s">
        <v>994</v>
      </c>
    </row>
    <row r="37" spans="1:12" ht="30" x14ac:dyDescent="0.25">
      <c r="A37" s="78" t="s">
        <v>938</v>
      </c>
      <c r="B37" s="18">
        <v>7</v>
      </c>
      <c r="C37" s="63" t="s">
        <v>545</v>
      </c>
      <c r="D37" s="63" t="s">
        <v>488</v>
      </c>
      <c r="E37" s="63" t="s">
        <v>743</v>
      </c>
      <c r="F37" s="64">
        <v>100</v>
      </c>
      <c r="G37" s="63" t="s">
        <v>488</v>
      </c>
      <c r="H37" s="63" t="s">
        <v>743</v>
      </c>
      <c r="I37" s="65" t="s">
        <v>985</v>
      </c>
      <c r="J37" s="63" t="s">
        <v>488</v>
      </c>
      <c r="K37" s="18"/>
      <c r="L37" s="18"/>
    </row>
    <row r="38" spans="1:12" x14ac:dyDescent="0.25">
      <c r="A38" s="78" t="s">
        <v>938</v>
      </c>
      <c r="B38" s="18">
        <v>7</v>
      </c>
      <c r="C38" s="63" t="s">
        <v>545</v>
      </c>
      <c r="D38" s="63" t="s">
        <v>374</v>
      </c>
      <c r="E38" s="63" t="s">
        <v>648</v>
      </c>
      <c r="F38" s="64">
        <v>50</v>
      </c>
      <c r="G38" s="63" t="s">
        <v>649</v>
      </c>
      <c r="H38" s="63" t="s">
        <v>648</v>
      </c>
      <c r="I38" s="65" t="s">
        <v>984</v>
      </c>
      <c r="J38" s="63" t="s">
        <v>649</v>
      </c>
      <c r="K38" s="18"/>
      <c r="L38" s="18"/>
    </row>
    <row r="39" spans="1:12" ht="45" x14ac:dyDescent="0.25">
      <c r="A39" s="78" t="s">
        <v>938</v>
      </c>
      <c r="B39" s="18">
        <v>7</v>
      </c>
      <c r="C39" s="63" t="s">
        <v>8</v>
      </c>
      <c r="D39" s="18" t="s">
        <v>384</v>
      </c>
      <c r="E39" s="18" t="s">
        <v>385</v>
      </c>
      <c r="F39" s="82">
        <v>36</v>
      </c>
      <c r="G39" s="18"/>
      <c r="H39" s="65" t="s">
        <v>976</v>
      </c>
      <c r="I39" s="80" t="s">
        <v>977</v>
      </c>
      <c r="J39" s="62" t="s">
        <v>930</v>
      </c>
      <c r="K39" s="18" t="s">
        <v>930</v>
      </c>
      <c r="L39" s="18" t="s">
        <v>931</v>
      </c>
    </row>
    <row r="40" spans="1:12" ht="45" x14ac:dyDescent="0.25">
      <c r="A40" s="78" t="s">
        <v>938</v>
      </c>
      <c r="B40" s="18">
        <v>7</v>
      </c>
      <c r="C40" s="63" t="s">
        <v>8</v>
      </c>
      <c r="D40" s="63" t="s">
        <v>649</v>
      </c>
      <c r="E40" s="63" t="s">
        <v>291</v>
      </c>
      <c r="F40" s="82">
        <v>20</v>
      </c>
      <c r="G40" s="18"/>
      <c r="H40" s="65" t="s">
        <v>971</v>
      </c>
      <c r="I40" s="63" t="s">
        <v>972</v>
      </c>
      <c r="J40" s="63" t="s">
        <v>930</v>
      </c>
      <c r="K40" s="18" t="s">
        <v>930</v>
      </c>
      <c r="L40" s="18" t="s">
        <v>931</v>
      </c>
    </row>
    <row r="41" spans="1:12" ht="30" x14ac:dyDescent="0.25">
      <c r="A41" s="78" t="s">
        <v>938</v>
      </c>
      <c r="B41" s="18">
        <v>7</v>
      </c>
      <c r="C41" s="63" t="s">
        <v>8</v>
      </c>
      <c r="D41" s="18" t="s">
        <v>488</v>
      </c>
      <c r="E41" s="18" t="s">
        <v>978</v>
      </c>
      <c r="F41" s="82">
        <v>50</v>
      </c>
      <c r="G41" s="18"/>
      <c r="H41" s="65" t="s">
        <v>979</v>
      </c>
      <c r="I41" s="80" t="s">
        <v>980</v>
      </c>
      <c r="J41" s="62" t="s">
        <v>930</v>
      </c>
      <c r="K41" s="18" t="s">
        <v>930</v>
      </c>
      <c r="L41" s="18" t="s">
        <v>931</v>
      </c>
    </row>
    <row r="42" spans="1:12" ht="45" x14ac:dyDescent="0.25">
      <c r="A42" s="78" t="s">
        <v>938</v>
      </c>
      <c r="B42" s="18">
        <v>7</v>
      </c>
      <c r="C42" s="63" t="s">
        <v>8</v>
      </c>
      <c r="D42" s="63" t="s">
        <v>967</v>
      </c>
      <c r="E42" s="63" t="s">
        <v>968</v>
      </c>
      <c r="F42" s="64">
        <v>60</v>
      </c>
      <c r="G42" s="65"/>
      <c r="H42" s="65" t="s">
        <v>969</v>
      </c>
      <c r="I42" s="63" t="s">
        <v>970</v>
      </c>
      <c r="J42" s="63" t="s">
        <v>930</v>
      </c>
      <c r="K42" s="18" t="s">
        <v>930</v>
      </c>
      <c r="L42" s="18" t="s">
        <v>931</v>
      </c>
    </row>
    <row r="43" spans="1:12" ht="45" x14ac:dyDescent="0.25">
      <c r="A43" s="78" t="s">
        <v>938</v>
      </c>
      <c r="B43" s="18">
        <v>7</v>
      </c>
      <c r="C43" s="63" t="s">
        <v>8</v>
      </c>
      <c r="D43" s="63" t="s">
        <v>386</v>
      </c>
      <c r="E43" s="63" t="s">
        <v>973</v>
      </c>
      <c r="F43" s="82">
        <v>72</v>
      </c>
      <c r="G43" s="18"/>
      <c r="H43" s="65" t="s">
        <v>974</v>
      </c>
      <c r="I43" s="63" t="s">
        <v>975</v>
      </c>
      <c r="J43" s="63" t="s">
        <v>930</v>
      </c>
      <c r="K43" s="18" t="s">
        <v>930</v>
      </c>
      <c r="L43" s="18" t="s">
        <v>931</v>
      </c>
    </row>
    <row r="44" spans="1:12" ht="30" x14ac:dyDescent="0.25">
      <c r="A44" s="18" t="s">
        <v>1113</v>
      </c>
      <c r="B44" s="18">
        <v>10</v>
      </c>
      <c r="C44" s="63" t="s">
        <v>545</v>
      </c>
      <c r="D44" s="18" t="s">
        <v>75</v>
      </c>
      <c r="E44" s="63" t="s">
        <v>791</v>
      </c>
      <c r="F44" s="64">
        <v>300</v>
      </c>
      <c r="G44" s="63"/>
      <c r="H44" s="65" t="s">
        <v>1116</v>
      </c>
      <c r="I44" s="65" t="s">
        <v>1116</v>
      </c>
      <c r="J44" s="18" t="s">
        <v>930</v>
      </c>
      <c r="K44" s="18" t="s">
        <v>930</v>
      </c>
      <c r="L44" s="18"/>
    </row>
    <row r="45" spans="1:12" ht="60" x14ac:dyDescent="0.25">
      <c r="A45" s="18" t="s">
        <v>1113</v>
      </c>
      <c r="B45" s="18">
        <v>10</v>
      </c>
      <c r="C45" s="63" t="s">
        <v>545</v>
      </c>
      <c r="D45" s="18" t="s">
        <v>75</v>
      </c>
      <c r="E45" s="63" t="s">
        <v>774</v>
      </c>
      <c r="F45" s="64">
        <v>300</v>
      </c>
      <c r="G45" s="65"/>
      <c r="H45" s="63" t="s">
        <v>243</v>
      </c>
      <c r="I45" s="63" t="s">
        <v>775</v>
      </c>
      <c r="J45" s="18" t="s">
        <v>930</v>
      </c>
      <c r="K45" s="18" t="s">
        <v>930</v>
      </c>
      <c r="L45" s="18"/>
    </row>
    <row r="46" spans="1:12" x14ac:dyDescent="0.25">
      <c r="A46" s="18" t="s">
        <v>1113</v>
      </c>
      <c r="B46" s="18">
        <v>10</v>
      </c>
      <c r="C46" s="63" t="s">
        <v>545</v>
      </c>
      <c r="D46" s="18" t="s">
        <v>75</v>
      </c>
      <c r="E46" s="63" t="s">
        <v>797</v>
      </c>
      <c r="F46" s="64">
        <v>300</v>
      </c>
      <c r="G46" s="63" t="s">
        <v>797</v>
      </c>
      <c r="H46" s="65" t="s">
        <v>797</v>
      </c>
      <c r="I46" s="65"/>
      <c r="J46" s="18" t="s">
        <v>930</v>
      </c>
      <c r="K46" s="18" t="s">
        <v>930</v>
      </c>
      <c r="L46" s="18"/>
    </row>
    <row r="47" spans="1:12" ht="30" x14ac:dyDescent="0.25">
      <c r="A47" s="18" t="s">
        <v>1113</v>
      </c>
      <c r="B47" s="18">
        <v>10</v>
      </c>
      <c r="C47" s="63" t="s">
        <v>545</v>
      </c>
      <c r="D47" s="18" t="s">
        <v>75</v>
      </c>
      <c r="E47" s="63" t="s">
        <v>802</v>
      </c>
      <c r="F47" s="64">
        <v>300</v>
      </c>
      <c r="G47" s="63" t="s">
        <v>803</v>
      </c>
      <c r="H47" s="65" t="s">
        <v>522</v>
      </c>
      <c r="I47" s="65"/>
      <c r="J47" s="18" t="s">
        <v>930</v>
      </c>
      <c r="K47" s="18" t="s">
        <v>930</v>
      </c>
      <c r="L47" s="18"/>
    </row>
    <row r="48" spans="1:12" x14ac:dyDescent="0.25">
      <c r="A48" s="18" t="s">
        <v>1113</v>
      </c>
      <c r="B48" s="18">
        <v>10</v>
      </c>
      <c r="C48" s="63" t="s">
        <v>545</v>
      </c>
      <c r="D48" s="18" t="s">
        <v>75</v>
      </c>
      <c r="E48" s="63" t="s">
        <v>804</v>
      </c>
      <c r="F48" s="64">
        <v>50</v>
      </c>
      <c r="G48" s="63" t="s">
        <v>805</v>
      </c>
      <c r="H48" s="65"/>
      <c r="I48" s="63" t="s">
        <v>806</v>
      </c>
      <c r="J48" s="18" t="s">
        <v>930</v>
      </c>
      <c r="K48" s="18" t="s">
        <v>930</v>
      </c>
      <c r="L48" s="18"/>
    </row>
    <row r="49" spans="1:12" x14ac:dyDescent="0.25">
      <c r="A49" s="18" t="s">
        <v>1113</v>
      </c>
      <c r="B49" s="18">
        <v>10</v>
      </c>
      <c r="C49" s="63" t="s">
        <v>545</v>
      </c>
      <c r="D49" s="18" t="s">
        <v>75</v>
      </c>
      <c r="E49" s="63" t="s">
        <v>807</v>
      </c>
      <c r="F49" s="64">
        <v>50</v>
      </c>
      <c r="G49" s="63" t="s">
        <v>808</v>
      </c>
      <c r="H49" s="65"/>
      <c r="I49" s="63" t="s">
        <v>809</v>
      </c>
      <c r="J49" s="18" t="s">
        <v>930</v>
      </c>
      <c r="K49" s="18" t="s">
        <v>930</v>
      </c>
      <c r="L49" s="18"/>
    </row>
    <row r="50" spans="1:12" x14ac:dyDescent="0.25">
      <c r="A50" s="18" t="s">
        <v>1113</v>
      </c>
      <c r="B50" s="18">
        <v>10</v>
      </c>
      <c r="C50" s="63" t="s">
        <v>545</v>
      </c>
      <c r="D50" s="18" t="s">
        <v>75</v>
      </c>
      <c r="E50" s="63" t="s">
        <v>810</v>
      </c>
      <c r="F50" s="64">
        <v>50</v>
      </c>
      <c r="G50" s="63" t="s">
        <v>811</v>
      </c>
      <c r="H50" s="65"/>
      <c r="I50" s="63" t="s">
        <v>812</v>
      </c>
      <c r="J50" s="18" t="s">
        <v>930</v>
      </c>
      <c r="K50" s="18" t="s">
        <v>930</v>
      </c>
      <c r="L50" s="18"/>
    </row>
    <row r="51" spans="1:12" x14ac:dyDescent="0.25">
      <c r="A51" s="18" t="s">
        <v>1113</v>
      </c>
      <c r="B51" s="18">
        <v>10</v>
      </c>
      <c r="C51" s="63" t="s">
        <v>545</v>
      </c>
      <c r="D51" s="18" t="s">
        <v>75</v>
      </c>
      <c r="E51" s="63" t="s">
        <v>813</v>
      </c>
      <c r="F51" s="64">
        <v>50</v>
      </c>
      <c r="G51" s="63" t="s">
        <v>814</v>
      </c>
      <c r="H51" s="65"/>
      <c r="I51" s="63" t="s">
        <v>815</v>
      </c>
      <c r="J51" s="18" t="s">
        <v>930</v>
      </c>
      <c r="K51" s="18" t="s">
        <v>930</v>
      </c>
      <c r="L51" s="18"/>
    </row>
    <row r="52" spans="1:12" x14ac:dyDescent="0.25">
      <c r="A52" s="18" t="s">
        <v>1113</v>
      </c>
      <c r="B52" s="18">
        <v>10</v>
      </c>
      <c r="C52" s="63" t="s">
        <v>545</v>
      </c>
      <c r="D52" s="18" t="s">
        <v>75</v>
      </c>
      <c r="E52" s="63" t="s">
        <v>816</v>
      </c>
      <c r="F52" s="64">
        <v>50</v>
      </c>
      <c r="G52" s="63" t="s">
        <v>817</v>
      </c>
      <c r="H52" s="65"/>
      <c r="I52" s="63" t="s">
        <v>818</v>
      </c>
      <c r="J52" s="18" t="s">
        <v>930</v>
      </c>
      <c r="K52" s="18" t="s">
        <v>930</v>
      </c>
      <c r="L52" s="18"/>
    </row>
    <row r="53" spans="1:12" x14ac:dyDescent="0.25">
      <c r="A53" s="18" t="s">
        <v>1113</v>
      </c>
      <c r="B53" s="18">
        <v>10</v>
      </c>
      <c r="C53" s="63" t="s">
        <v>545</v>
      </c>
      <c r="D53" s="18" t="s">
        <v>75</v>
      </c>
      <c r="E53" s="63" t="s">
        <v>819</v>
      </c>
      <c r="F53" s="64">
        <v>50</v>
      </c>
      <c r="G53" s="63" t="s">
        <v>652</v>
      </c>
      <c r="H53" s="65"/>
      <c r="I53" s="63" t="s">
        <v>820</v>
      </c>
      <c r="J53" s="18" t="s">
        <v>930</v>
      </c>
      <c r="K53" s="18" t="s">
        <v>930</v>
      </c>
      <c r="L53" s="18"/>
    </row>
    <row r="54" spans="1:12" x14ac:dyDescent="0.25">
      <c r="A54" s="18" t="s">
        <v>1113</v>
      </c>
      <c r="B54" s="18">
        <v>10</v>
      </c>
      <c r="C54" s="63" t="s">
        <v>545</v>
      </c>
      <c r="D54" s="18" t="s">
        <v>75</v>
      </c>
      <c r="E54" s="63" t="s">
        <v>821</v>
      </c>
      <c r="F54" s="64">
        <v>50</v>
      </c>
      <c r="G54" s="63" t="s">
        <v>822</v>
      </c>
      <c r="H54" s="65"/>
      <c r="I54" s="63" t="s">
        <v>823</v>
      </c>
      <c r="J54" s="18" t="s">
        <v>930</v>
      </c>
      <c r="K54" s="18" t="s">
        <v>930</v>
      </c>
      <c r="L54" s="18"/>
    </row>
    <row r="55" spans="1:12" x14ac:dyDescent="0.25">
      <c r="A55" s="18" t="s">
        <v>1113</v>
      </c>
      <c r="B55" s="18">
        <v>10</v>
      </c>
      <c r="C55" s="63" t="s">
        <v>545</v>
      </c>
      <c r="D55" s="18" t="s">
        <v>75</v>
      </c>
      <c r="E55" s="63" t="s">
        <v>824</v>
      </c>
      <c r="F55" s="64">
        <v>50</v>
      </c>
      <c r="G55" s="63" t="s">
        <v>825</v>
      </c>
      <c r="H55" s="65"/>
      <c r="I55" s="63" t="s">
        <v>826</v>
      </c>
      <c r="J55" s="18" t="s">
        <v>930</v>
      </c>
      <c r="K55" s="18" t="s">
        <v>930</v>
      </c>
      <c r="L55" s="18"/>
    </row>
    <row r="56" spans="1:12" x14ac:dyDescent="0.25">
      <c r="A56" s="18" t="s">
        <v>1113</v>
      </c>
      <c r="B56" s="18">
        <v>11</v>
      </c>
      <c r="C56" s="63" t="s">
        <v>545</v>
      </c>
      <c r="D56" s="18" t="s">
        <v>75</v>
      </c>
      <c r="E56" s="63" t="s">
        <v>827</v>
      </c>
      <c r="F56" s="64">
        <v>50</v>
      </c>
      <c r="G56" s="63" t="s">
        <v>828</v>
      </c>
      <c r="H56" s="65"/>
      <c r="I56" s="63" t="s">
        <v>828</v>
      </c>
      <c r="J56" s="18" t="s">
        <v>930</v>
      </c>
      <c r="K56" s="18" t="s">
        <v>930</v>
      </c>
      <c r="L56" s="18"/>
    </row>
    <row r="57" spans="1:12" x14ac:dyDescent="0.25">
      <c r="A57" s="18" t="s">
        <v>1113</v>
      </c>
      <c r="B57" s="18">
        <v>11</v>
      </c>
      <c r="C57" s="63" t="s">
        <v>545</v>
      </c>
      <c r="D57" s="18" t="s">
        <v>75</v>
      </c>
      <c r="E57" s="63" t="s">
        <v>91</v>
      </c>
      <c r="F57" s="64">
        <v>50</v>
      </c>
      <c r="G57" s="63" t="s">
        <v>213</v>
      </c>
      <c r="H57" s="18"/>
      <c r="I57" s="63" t="s">
        <v>403</v>
      </c>
      <c r="J57" s="18" t="s">
        <v>930</v>
      </c>
      <c r="K57" s="18" t="s">
        <v>930</v>
      </c>
      <c r="L57" s="18"/>
    </row>
    <row r="58" spans="1:12" x14ac:dyDescent="0.25">
      <c r="A58" s="18" t="s">
        <v>1113</v>
      </c>
      <c r="B58" s="18">
        <v>11</v>
      </c>
      <c r="C58" s="63" t="s">
        <v>545</v>
      </c>
      <c r="D58" s="18" t="s">
        <v>75</v>
      </c>
      <c r="E58" s="63" t="s">
        <v>829</v>
      </c>
      <c r="F58" s="64">
        <v>50</v>
      </c>
      <c r="G58" s="63" t="s">
        <v>464</v>
      </c>
      <c r="H58" s="18"/>
      <c r="I58" s="63" t="s">
        <v>830</v>
      </c>
      <c r="J58" s="18" t="s">
        <v>930</v>
      </c>
      <c r="K58" s="18" t="s">
        <v>930</v>
      </c>
      <c r="L58" s="18"/>
    </row>
    <row r="59" spans="1:12" x14ac:dyDescent="0.25">
      <c r="A59" s="18" t="s">
        <v>1113</v>
      </c>
      <c r="B59" s="18">
        <v>11</v>
      </c>
      <c r="C59" s="63" t="s">
        <v>545</v>
      </c>
      <c r="D59" s="18" t="s">
        <v>75</v>
      </c>
      <c r="E59" s="63" t="s">
        <v>831</v>
      </c>
      <c r="F59" s="64">
        <v>50</v>
      </c>
      <c r="G59" s="63" t="s">
        <v>543</v>
      </c>
      <c r="H59" s="18"/>
      <c r="I59" s="63" t="s">
        <v>832</v>
      </c>
      <c r="J59" s="18" t="s">
        <v>930</v>
      </c>
      <c r="K59" s="18" t="s">
        <v>930</v>
      </c>
      <c r="L59" s="18"/>
    </row>
    <row r="60" spans="1:12" x14ac:dyDescent="0.25">
      <c r="A60" s="18" t="s">
        <v>1113</v>
      </c>
      <c r="B60" s="18">
        <v>11</v>
      </c>
      <c r="C60" s="63" t="s">
        <v>545</v>
      </c>
      <c r="D60" s="18" t="s">
        <v>75</v>
      </c>
      <c r="E60" s="63" t="s">
        <v>833</v>
      </c>
      <c r="F60" s="64">
        <v>50</v>
      </c>
      <c r="G60" s="63" t="s">
        <v>834</v>
      </c>
      <c r="H60" s="18"/>
      <c r="I60" s="63" t="s">
        <v>835</v>
      </c>
      <c r="J60" s="18" t="s">
        <v>930</v>
      </c>
      <c r="K60" s="18" t="s">
        <v>930</v>
      </c>
      <c r="L60" s="18"/>
    </row>
    <row r="61" spans="1:12" x14ac:dyDescent="0.25">
      <c r="A61" s="18" t="s">
        <v>1113</v>
      </c>
      <c r="B61" s="18">
        <v>11</v>
      </c>
      <c r="C61" s="63" t="s">
        <v>545</v>
      </c>
      <c r="D61" s="18" t="s">
        <v>75</v>
      </c>
      <c r="E61" s="63" t="s">
        <v>836</v>
      </c>
      <c r="F61" s="64">
        <v>50</v>
      </c>
      <c r="G61" s="63" t="s">
        <v>837</v>
      </c>
      <c r="H61" s="18"/>
      <c r="I61" s="63" t="s">
        <v>838</v>
      </c>
      <c r="J61" s="18" t="s">
        <v>930</v>
      </c>
      <c r="K61" s="18" t="s">
        <v>930</v>
      </c>
      <c r="L61" s="18"/>
    </row>
    <row r="62" spans="1:12" ht="30" x14ac:dyDescent="0.25">
      <c r="A62" s="18" t="s">
        <v>1113</v>
      </c>
      <c r="B62" s="18">
        <v>11</v>
      </c>
      <c r="C62" s="63" t="s">
        <v>545</v>
      </c>
      <c r="D62" s="18" t="s">
        <v>75</v>
      </c>
      <c r="E62" s="63" t="s">
        <v>839</v>
      </c>
      <c r="F62" s="64">
        <v>50</v>
      </c>
      <c r="G62" s="63" t="s">
        <v>840</v>
      </c>
      <c r="H62" s="18"/>
      <c r="I62" s="63" t="s">
        <v>841</v>
      </c>
      <c r="J62" s="18" t="s">
        <v>930</v>
      </c>
      <c r="K62" s="18" t="s">
        <v>930</v>
      </c>
      <c r="L62" s="18"/>
    </row>
    <row r="63" spans="1:12" x14ac:dyDescent="0.25">
      <c r="A63" s="18" t="s">
        <v>1113</v>
      </c>
      <c r="B63" s="18">
        <v>11</v>
      </c>
      <c r="C63" s="63" t="s">
        <v>545</v>
      </c>
      <c r="D63" s="18" t="s">
        <v>75</v>
      </c>
      <c r="E63" s="63" t="s">
        <v>842</v>
      </c>
      <c r="F63" s="64">
        <v>50</v>
      </c>
      <c r="G63" s="63" t="s">
        <v>843</v>
      </c>
      <c r="H63" s="18"/>
      <c r="I63" s="63" t="s">
        <v>844</v>
      </c>
      <c r="J63" s="18" t="s">
        <v>930</v>
      </c>
      <c r="K63" s="18" t="s">
        <v>930</v>
      </c>
      <c r="L63" s="18"/>
    </row>
    <row r="64" spans="1:12" x14ac:dyDescent="0.25">
      <c r="A64" s="18" t="s">
        <v>1113</v>
      </c>
      <c r="B64" s="18">
        <v>11</v>
      </c>
      <c r="C64" s="63" t="s">
        <v>545</v>
      </c>
      <c r="D64" s="18" t="s">
        <v>75</v>
      </c>
      <c r="E64" s="63" t="s">
        <v>845</v>
      </c>
      <c r="F64" s="64">
        <v>50</v>
      </c>
      <c r="G64" s="63" t="s">
        <v>846</v>
      </c>
      <c r="H64" s="18"/>
      <c r="I64" s="63" t="s">
        <v>847</v>
      </c>
      <c r="J64" s="18" t="s">
        <v>930</v>
      </c>
      <c r="K64" s="18" t="s">
        <v>930</v>
      </c>
      <c r="L64" s="18"/>
    </row>
    <row r="65" spans="1:12" ht="60" x14ac:dyDescent="0.25">
      <c r="A65" s="18" t="s">
        <v>1113</v>
      </c>
      <c r="B65" s="18">
        <v>11</v>
      </c>
      <c r="C65" s="63" t="s">
        <v>545</v>
      </c>
      <c r="D65" s="18" t="s">
        <v>75</v>
      </c>
      <c r="E65" s="63" t="s">
        <v>848</v>
      </c>
      <c r="F65" s="64">
        <v>50</v>
      </c>
      <c r="G65" s="63" t="s">
        <v>849</v>
      </c>
      <c r="H65" s="18"/>
      <c r="I65" s="63" t="s">
        <v>850</v>
      </c>
      <c r="J65" s="18" t="s">
        <v>930</v>
      </c>
      <c r="K65" s="18" t="s">
        <v>930</v>
      </c>
      <c r="L65" s="18"/>
    </row>
    <row r="66" spans="1:12" ht="30" x14ac:dyDescent="0.25">
      <c r="A66" s="18" t="s">
        <v>1113</v>
      </c>
      <c r="B66" s="18">
        <v>11</v>
      </c>
      <c r="C66" s="63" t="s">
        <v>545</v>
      </c>
      <c r="D66" s="18" t="s">
        <v>75</v>
      </c>
      <c r="E66" s="63" t="s">
        <v>851</v>
      </c>
      <c r="F66" s="64">
        <v>51</v>
      </c>
      <c r="G66" s="63" t="s">
        <v>852</v>
      </c>
      <c r="H66" s="18"/>
      <c r="I66" s="63" t="s">
        <v>777</v>
      </c>
      <c r="J66" s="18" t="s">
        <v>930</v>
      </c>
      <c r="K66" s="18" t="s">
        <v>930</v>
      </c>
      <c r="L66" s="18"/>
    </row>
    <row r="67" spans="1:12" ht="30" x14ac:dyDescent="0.25">
      <c r="A67" s="18" t="s">
        <v>1113</v>
      </c>
      <c r="B67" s="18">
        <v>11</v>
      </c>
      <c r="C67" s="63" t="s">
        <v>545</v>
      </c>
      <c r="D67" s="18" t="s">
        <v>75</v>
      </c>
      <c r="E67" s="63" t="s">
        <v>853</v>
      </c>
      <c r="F67" s="64">
        <v>50</v>
      </c>
      <c r="G67" s="63" t="s">
        <v>854</v>
      </c>
      <c r="H67" s="18"/>
      <c r="I67" s="63" t="s">
        <v>855</v>
      </c>
      <c r="J67" s="18" t="s">
        <v>930</v>
      </c>
      <c r="K67" s="18" t="s">
        <v>930</v>
      </c>
      <c r="L67" s="18"/>
    </row>
    <row r="68" spans="1:12" x14ac:dyDescent="0.25">
      <c r="A68" s="18" t="s">
        <v>1113</v>
      </c>
      <c r="B68" s="18">
        <v>11</v>
      </c>
      <c r="C68" s="63" t="s">
        <v>545</v>
      </c>
      <c r="D68" s="18" t="s">
        <v>75</v>
      </c>
      <c r="E68" s="63" t="s">
        <v>856</v>
      </c>
      <c r="F68" s="64">
        <v>50</v>
      </c>
      <c r="G68" s="63" t="s">
        <v>857</v>
      </c>
      <c r="H68" s="18"/>
      <c r="I68" s="63" t="s">
        <v>858</v>
      </c>
      <c r="J68" s="18" t="s">
        <v>930</v>
      </c>
      <c r="K68" s="18" t="s">
        <v>930</v>
      </c>
      <c r="L68" s="18"/>
    </row>
    <row r="69" spans="1:12" ht="30" x14ac:dyDescent="0.25">
      <c r="A69" s="18" t="s">
        <v>1113</v>
      </c>
      <c r="B69" s="18">
        <v>11</v>
      </c>
      <c r="C69" s="63" t="s">
        <v>545</v>
      </c>
      <c r="D69" s="18" t="s">
        <v>75</v>
      </c>
      <c r="E69" s="63" t="s">
        <v>859</v>
      </c>
      <c r="F69" s="64">
        <v>50</v>
      </c>
      <c r="G69" s="63" t="s">
        <v>860</v>
      </c>
      <c r="H69" s="18"/>
      <c r="I69" s="63" t="s">
        <v>861</v>
      </c>
      <c r="J69" s="18" t="s">
        <v>930</v>
      </c>
      <c r="K69" s="18" t="s">
        <v>930</v>
      </c>
      <c r="L69" s="18"/>
    </row>
    <row r="70" spans="1:12" x14ac:dyDescent="0.25">
      <c r="A70" s="18" t="s">
        <v>1113</v>
      </c>
      <c r="B70" s="18">
        <v>11</v>
      </c>
      <c r="C70" s="63" t="s">
        <v>545</v>
      </c>
      <c r="D70" s="18" t="s">
        <v>75</v>
      </c>
      <c r="E70" s="63" t="s">
        <v>862</v>
      </c>
      <c r="F70" s="64">
        <v>50</v>
      </c>
      <c r="G70" s="63" t="s">
        <v>863</v>
      </c>
      <c r="H70" s="18"/>
      <c r="I70" s="63" t="s">
        <v>863</v>
      </c>
      <c r="J70" s="18" t="s">
        <v>930</v>
      </c>
      <c r="K70" s="18" t="s">
        <v>930</v>
      </c>
      <c r="L70" s="18"/>
    </row>
    <row r="71" spans="1:12" ht="30" x14ac:dyDescent="0.25">
      <c r="A71" s="18" t="s">
        <v>1113</v>
      </c>
      <c r="B71" s="18">
        <v>11</v>
      </c>
      <c r="C71" s="63" t="s">
        <v>545</v>
      </c>
      <c r="D71" s="18" t="s">
        <v>75</v>
      </c>
      <c r="E71" s="63" t="s">
        <v>864</v>
      </c>
      <c r="F71" s="64">
        <v>300</v>
      </c>
      <c r="G71" s="63" t="s">
        <v>865</v>
      </c>
      <c r="H71" s="18"/>
      <c r="I71" s="63" t="s">
        <v>866</v>
      </c>
      <c r="J71" s="18" t="s">
        <v>930</v>
      </c>
      <c r="K71" s="18" t="s">
        <v>930</v>
      </c>
      <c r="L71" s="18"/>
    </row>
    <row r="72" spans="1:12" ht="30" x14ac:dyDescent="0.25">
      <c r="A72" s="18" t="s">
        <v>1113</v>
      </c>
      <c r="B72" s="18">
        <v>11</v>
      </c>
      <c r="C72" s="63" t="s">
        <v>545</v>
      </c>
      <c r="D72" s="18" t="s">
        <v>75</v>
      </c>
      <c r="E72" s="63" t="s">
        <v>153</v>
      </c>
      <c r="F72" s="64">
        <v>250</v>
      </c>
      <c r="G72" s="63" t="s">
        <v>865</v>
      </c>
      <c r="H72" s="18"/>
      <c r="I72" s="63" t="s">
        <v>865</v>
      </c>
      <c r="J72" s="18" t="s">
        <v>930</v>
      </c>
      <c r="K72" s="18" t="s">
        <v>930</v>
      </c>
      <c r="L72" s="18"/>
    </row>
    <row r="73" spans="1:12" x14ac:dyDescent="0.25">
      <c r="A73" s="18" t="s">
        <v>1113</v>
      </c>
      <c r="B73" s="18">
        <v>11</v>
      </c>
      <c r="C73" s="63" t="s">
        <v>545</v>
      </c>
      <c r="D73" s="18" t="s">
        <v>75</v>
      </c>
      <c r="E73" s="63" t="s">
        <v>869</v>
      </c>
      <c r="F73" s="64">
        <v>300</v>
      </c>
      <c r="G73" s="63" t="s">
        <v>248</v>
      </c>
      <c r="H73" s="18"/>
      <c r="I73" s="63" t="s">
        <v>248</v>
      </c>
      <c r="J73" s="18" t="s">
        <v>930</v>
      </c>
      <c r="K73" s="18" t="s">
        <v>930</v>
      </c>
      <c r="L73" s="18"/>
    </row>
    <row r="74" spans="1:12" ht="30" x14ac:dyDescent="0.25">
      <c r="A74" s="18" t="s">
        <v>1113</v>
      </c>
      <c r="B74" s="18">
        <v>12</v>
      </c>
      <c r="C74" s="63" t="s">
        <v>545</v>
      </c>
      <c r="D74" s="18" t="s">
        <v>75</v>
      </c>
      <c r="E74" s="63" t="s">
        <v>870</v>
      </c>
      <c r="F74" s="64">
        <v>250</v>
      </c>
      <c r="G74" s="63" t="s">
        <v>1117</v>
      </c>
      <c r="H74" s="65"/>
      <c r="I74" s="63" t="s">
        <v>1117</v>
      </c>
      <c r="J74" s="18" t="s">
        <v>930</v>
      </c>
      <c r="K74" s="18" t="s">
        <v>930</v>
      </c>
      <c r="L74" s="18"/>
    </row>
    <row r="75" spans="1:12" ht="30" x14ac:dyDescent="0.25">
      <c r="A75" s="18" t="s">
        <v>1113</v>
      </c>
      <c r="B75" s="18">
        <v>12</v>
      </c>
      <c r="C75" s="63" t="s">
        <v>545</v>
      </c>
      <c r="D75" s="18" t="s">
        <v>75</v>
      </c>
      <c r="E75" s="63" t="s">
        <v>872</v>
      </c>
      <c r="F75" s="64">
        <v>300</v>
      </c>
      <c r="G75" s="63" t="s">
        <v>873</v>
      </c>
      <c r="H75" s="65"/>
      <c r="I75" s="63" t="s">
        <v>873</v>
      </c>
      <c r="J75" s="18" t="s">
        <v>930</v>
      </c>
      <c r="K75" s="18" t="s">
        <v>930</v>
      </c>
      <c r="L75" s="18"/>
    </row>
    <row r="76" spans="1:12" ht="30" x14ac:dyDescent="0.25">
      <c r="A76" s="18" t="s">
        <v>1113</v>
      </c>
      <c r="B76" s="18">
        <v>12</v>
      </c>
      <c r="C76" s="63" t="s">
        <v>545</v>
      </c>
      <c r="D76" s="18" t="s">
        <v>75</v>
      </c>
      <c r="E76" s="63" t="s">
        <v>874</v>
      </c>
      <c r="F76" s="64">
        <v>300</v>
      </c>
      <c r="G76" s="63" t="s">
        <v>1118</v>
      </c>
      <c r="H76" s="65"/>
      <c r="I76" s="65" t="s">
        <v>1118</v>
      </c>
      <c r="J76" s="18" t="s">
        <v>930</v>
      </c>
      <c r="K76" s="18" t="s">
        <v>930</v>
      </c>
      <c r="L76" s="18"/>
    </row>
    <row r="77" spans="1:12" ht="60" x14ac:dyDescent="0.25">
      <c r="A77" s="18" t="s">
        <v>1113</v>
      </c>
      <c r="B77" s="18">
        <v>12</v>
      </c>
      <c r="C77" s="63" t="s">
        <v>545</v>
      </c>
      <c r="D77" s="18" t="s">
        <v>75</v>
      </c>
      <c r="E77" s="63" t="s">
        <v>875</v>
      </c>
      <c r="F77" s="64">
        <v>150</v>
      </c>
      <c r="G77" s="65"/>
      <c r="H77" s="63" t="s">
        <v>243</v>
      </c>
      <c r="I77" s="63" t="s">
        <v>876</v>
      </c>
      <c r="J77" s="18" t="s">
        <v>930</v>
      </c>
      <c r="K77" s="18" t="s">
        <v>930</v>
      </c>
      <c r="L77" s="18"/>
    </row>
    <row r="78" spans="1:12" x14ac:dyDescent="0.25">
      <c r="A78" s="18" t="s">
        <v>1113</v>
      </c>
      <c r="B78" s="18">
        <v>12</v>
      </c>
      <c r="C78" s="63" t="s">
        <v>545</v>
      </c>
      <c r="D78" s="18" t="s">
        <v>75</v>
      </c>
      <c r="E78" s="63" t="s">
        <v>881</v>
      </c>
      <c r="F78" s="64">
        <v>60</v>
      </c>
      <c r="G78" s="63" t="s">
        <v>882</v>
      </c>
      <c r="H78" s="65"/>
      <c r="I78" s="65"/>
      <c r="J78" s="18" t="s">
        <v>930</v>
      </c>
      <c r="K78" s="18" t="s">
        <v>930</v>
      </c>
      <c r="L78" s="18"/>
    </row>
    <row r="79" spans="1:12" x14ac:dyDescent="0.25">
      <c r="A79" s="18" t="s">
        <v>1113</v>
      </c>
      <c r="B79" s="18">
        <v>12</v>
      </c>
      <c r="C79" s="63" t="s">
        <v>545</v>
      </c>
      <c r="D79" s="18" t="s">
        <v>75</v>
      </c>
      <c r="E79" s="63" t="s">
        <v>884</v>
      </c>
      <c r="F79" s="64">
        <v>300</v>
      </c>
      <c r="G79" s="63" t="s">
        <v>885</v>
      </c>
      <c r="H79" s="65"/>
      <c r="I79" s="63" t="s">
        <v>885</v>
      </c>
      <c r="J79" s="18" t="s">
        <v>930</v>
      </c>
      <c r="K79" s="18" t="s">
        <v>930</v>
      </c>
      <c r="L79" s="18"/>
    </row>
    <row r="80" spans="1:12" ht="60" x14ac:dyDescent="0.25">
      <c r="A80" s="18" t="s">
        <v>1113</v>
      </c>
      <c r="B80" s="18">
        <v>12</v>
      </c>
      <c r="C80" s="63" t="s">
        <v>545</v>
      </c>
      <c r="D80" s="18" t="s">
        <v>75</v>
      </c>
      <c r="E80" s="63" t="s">
        <v>886</v>
      </c>
      <c r="F80" s="64">
        <v>300</v>
      </c>
      <c r="G80" s="65"/>
      <c r="H80" s="63" t="s">
        <v>243</v>
      </c>
      <c r="I80" s="63" t="s">
        <v>887</v>
      </c>
      <c r="J80" s="18" t="s">
        <v>930</v>
      </c>
      <c r="K80" s="18" t="s">
        <v>930</v>
      </c>
      <c r="L80" s="18"/>
    </row>
    <row r="81" spans="1:12" ht="30" x14ac:dyDescent="0.25">
      <c r="A81" s="18" t="s">
        <v>1113</v>
      </c>
      <c r="B81" s="18">
        <v>13</v>
      </c>
      <c r="C81" s="63" t="s">
        <v>8</v>
      </c>
      <c r="D81" s="63" t="s">
        <v>44</v>
      </c>
      <c r="E81" s="63" t="s">
        <v>336</v>
      </c>
      <c r="F81" s="64">
        <v>48</v>
      </c>
      <c r="G81" s="65"/>
      <c r="H81" s="63" t="s">
        <v>337</v>
      </c>
      <c r="I81" s="63" t="s">
        <v>338</v>
      </c>
      <c r="J81" s="18" t="s">
        <v>929</v>
      </c>
      <c r="K81" s="18" t="s">
        <v>930</v>
      </c>
      <c r="L81" s="18" t="s">
        <v>1114</v>
      </c>
    </row>
    <row r="82" spans="1:12" ht="30" x14ac:dyDescent="0.25">
      <c r="A82" s="18" t="s">
        <v>1113</v>
      </c>
      <c r="B82" s="18">
        <v>13</v>
      </c>
      <c r="C82" s="63" t="s">
        <v>8</v>
      </c>
      <c r="D82" s="63" t="s">
        <v>44</v>
      </c>
      <c r="E82" s="63" t="s">
        <v>339</v>
      </c>
      <c r="F82" s="64">
        <v>70</v>
      </c>
      <c r="G82" s="65"/>
      <c r="H82" s="63" t="s">
        <v>337</v>
      </c>
      <c r="I82" s="63" t="s">
        <v>340</v>
      </c>
      <c r="J82" s="18" t="s">
        <v>929</v>
      </c>
      <c r="K82" s="18" t="s">
        <v>930</v>
      </c>
      <c r="L82" s="18" t="s">
        <v>1115</v>
      </c>
    </row>
    <row r="83" spans="1:12" x14ac:dyDescent="0.25">
      <c r="A83" s="18" t="s">
        <v>1113</v>
      </c>
      <c r="B83" s="18">
        <v>13</v>
      </c>
      <c r="C83" s="63" t="s">
        <v>545</v>
      </c>
      <c r="D83" s="63" t="s">
        <v>44</v>
      </c>
      <c r="E83" s="63" t="s">
        <v>706</v>
      </c>
      <c r="F83" s="64">
        <v>50</v>
      </c>
      <c r="G83" s="63" t="s">
        <v>707</v>
      </c>
      <c r="H83" s="65"/>
      <c r="I83" s="65"/>
      <c r="J83" s="18" t="s">
        <v>930</v>
      </c>
      <c r="K83" s="18" t="s">
        <v>930</v>
      </c>
      <c r="L83" s="18"/>
    </row>
    <row r="84" spans="1:12" ht="30" x14ac:dyDescent="0.25">
      <c r="A84" s="18" t="s">
        <v>1113</v>
      </c>
      <c r="B84" s="18">
        <v>13</v>
      </c>
      <c r="C84" s="63" t="s">
        <v>545</v>
      </c>
      <c r="D84" s="63" t="s">
        <v>44</v>
      </c>
      <c r="E84" s="63" t="s">
        <v>708</v>
      </c>
      <c r="F84" s="64">
        <v>50</v>
      </c>
      <c r="G84" s="63" t="s">
        <v>709</v>
      </c>
      <c r="H84" s="65"/>
      <c r="I84" s="65"/>
      <c r="J84" s="18" t="s">
        <v>930</v>
      </c>
      <c r="K84" s="18" t="s">
        <v>930</v>
      </c>
      <c r="L84" s="18"/>
    </row>
    <row r="85" spans="1:12" ht="30" x14ac:dyDescent="0.25">
      <c r="A85" s="18" t="s">
        <v>1113</v>
      </c>
      <c r="B85" s="18">
        <v>13</v>
      </c>
      <c r="C85" s="63" t="s">
        <v>545</v>
      </c>
      <c r="D85" s="63" t="s">
        <v>44</v>
      </c>
      <c r="E85" s="63" t="s">
        <v>710</v>
      </c>
      <c r="F85" s="64">
        <v>50</v>
      </c>
      <c r="G85" s="63" t="s">
        <v>711</v>
      </c>
      <c r="H85" s="65"/>
      <c r="I85" s="65"/>
      <c r="J85" s="18" t="s">
        <v>930</v>
      </c>
      <c r="K85" s="18" t="s">
        <v>930</v>
      </c>
      <c r="L85" s="18"/>
    </row>
    <row r="86" spans="1:12" x14ac:dyDescent="0.25">
      <c r="A86" s="18" t="s">
        <v>1113</v>
      </c>
      <c r="B86" s="18">
        <v>13</v>
      </c>
      <c r="C86" s="63" t="s">
        <v>545</v>
      </c>
      <c r="D86" s="63" t="s">
        <v>44</v>
      </c>
      <c r="E86" s="63" t="s">
        <v>712</v>
      </c>
      <c r="F86" s="64">
        <v>50</v>
      </c>
      <c r="G86" s="63" t="s">
        <v>712</v>
      </c>
      <c r="H86" s="65"/>
      <c r="I86" s="65"/>
      <c r="J86" s="18" t="s">
        <v>930</v>
      </c>
      <c r="K86" s="18" t="s">
        <v>930</v>
      </c>
      <c r="L86" s="18"/>
    </row>
    <row r="87" spans="1:12" x14ac:dyDescent="0.25">
      <c r="A87" s="18" t="s">
        <v>1113</v>
      </c>
      <c r="B87" s="18">
        <v>13</v>
      </c>
      <c r="C87" s="63" t="s">
        <v>545</v>
      </c>
      <c r="D87" s="63" t="s">
        <v>44</v>
      </c>
      <c r="E87" s="63" t="s">
        <v>713</v>
      </c>
      <c r="F87" s="64">
        <v>50</v>
      </c>
      <c r="G87" s="63" t="s">
        <v>713</v>
      </c>
      <c r="H87" s="65"/>
      <c r="I87" s="65"/>
      <c r="J87" s="18" t="s">
        <v>930</v>
      </c>
      <c r="K87" s="18" t="s">
        <v>930</v>
      </c>
      <c r="L87" s="18"/>
    </row>
    <row r="88" spans="1:12" x14ac:dyDescent="0.25">
      <c r="A88" s="18" t="s">
        <v>1113</v>
      </c>
      <c r="B88" s="18">
        <v>13</v>
      </c>
      <c r="C88" s="63" t="s">
        <v>545</v>
      </c>
      <c r="D88" s="63" t="s">
        <v>44</v>
      </c>
      <c r="E88" s="63" t="s">
        <v>714</v>
      </c>
      <c r="F88" s="64">
        <v>50</v>
      </c>
      <c r="G88" s="63" t="s">
        <v>714</v>
      </c>
      <c r="H88" s="65"/>
      <c r="I88" s="65"/>
      <c r="J88" s="18" t="s">
        <v>930</v>
      </c>
      <c r="K88" s="18" t="s">
        <v>930</v>
      </c>
      <c r="L88" s="18"/>
    </row>
    <row r="89" spans="1:12" x14ac:dyDescent="0.25">
      <c r="A89" s="18" t="s">
        <v>1113</v>
      </c>
      <c r="B89" s="18">
        <v>13</v>
      </c>
      <c r="C89" s="63" t="s">
        <v>545</v>
      </c>
      <c r="D89" s="63" t="s">
        <v>44</v>
      </c>
      <c r="E89" s="63" t="s">
        <v>715</v>
      </c>
      <c r="F89" s="64">
        <v>50</v>
      </c>
      <c r="G89" s="63" t="s">
        <v>715</v>
      </c>
      <c r="H89" s="65"/>
      <c r="I89" s="65"/>
      <c r="J89" s="18" t="s">
        <v>930</v>
      </c>
      <c r="K89" s="18" t="s">
        <v>930</v>
      </c>
      <c r="L89" s="18"/>
    </row>
    <row r="90" spans="1:12" x14ac:dyDescent="0.25">
      <c r="A90" s="18" t="s">
        <v>1113</v>
      </c>
      <c r="B90" s="18">
        <v>13</v>
      </c>
      <c r="C90" s="63" t="s">
        <v>545</v>
      </c>
      <c r="D90" s="63" t="s">
        <v>44</v>
      </c>
      <c r="E90" s="63" t="s">
        <v>716</v>
      </c>
      <c r="F90" s="64">
        <v>50</v>
      </c>
      <c r="G90" s="63" t="s">
        <v>499</v>
      </c>
      <c r="H90" s="65"/>
      <c r="I90" s="65"/>
      <c r="J90" s="18" t="s">
        <v>930</v>
      </c>
      <c r="K90" s="18" t="s">
        <v>930</v>
      </c>
      <c r="L90" s="18"/>
    </row>
    <row r="91" spans="1:12" x14ac:dyDescent="0.25">
      <c r="A91" s="18" t="s">
        <v>1113</v>
      </c>
      <c r="B91" s="18">
        <v>13</v>
      </c>
      <c r="C91" s="63" t="s">
        <v>545</v>
      </c>
      <c r="D91" s="63" t="s">
        <v>44</v>
      </c>
      <c r="E91" s="63" t="s">
        <v>717</v>
      </c>
      <c r="F91" s="64">
        <v>50</v>
      </c>
      <c r="G91" s="63" t="s">
        <v>718</v>
      </c>
      <c r="H91" s="65"/>
      <c r="I91" s="65"/>
      <c r="J91" s="18" t="s">
        <v>930</v>
      </c>
      <c r="K91" s="18" t="s">
        <v>930</v>
      </c>
      <c r="L91" s="18"/>
    </row>
    <row r="92" spans="1:12" x14ac:dyDescent="0.25">
      <c r="A92" s="18" t="s">
        <v>1113</v>
      </c>
      <c r="B92" s="18">
        <v>13</v>
      </c>
      <c r="C92" s="63" t="s">
        <v>545</v>
      </c>
      <c r="D92" s="63" t="s">
        <v>44</v>
      </c>
      <c r="E92" s="63" t="s">
        <v>397</v>
      </c>
      <c r="F92" s="64">
        <v>50</v>
      </c>
      <c r="G92" s="63" t="s">
        <v>652</v>
      </c>
      <c r="H92" s="65"/>
      <c r="I92" s="65"/>
      <c r="J92" s="18" t="s">
        <v>930</v>
      </c>
      <c r="K92" s="18" t="s">
        <v>930</v>
      </c>
      <c r="L92" s="18"/>
    </row>
    <row r="93" spans="1:12" x14ac:dyDescent="0.25">
      <c r="A93" s="18" t="s">
        <v>1113</v>
      </c>
      <c r="B93" s="18">
        <v>13</v>
      </c>
      <c r="C93" s="63" t="s">
        <v>545</v>
      </c>
      <c r="D93" s="63" t="s">
        <v>44</v>
      </c>
      <c r="E93" s="63" t="s">
        <v>160</v>
      </c>
      <c r="F93" s="64">
        <v>50</v>
      </c>
      <c r="G93" s="63" t="s">
        <v>709</v>
      </c>
      <c r="H93" s="65"/>
      <c r="I93" s="65"/>
      <c r="J93" s="18" t="s">
        <v>930</v>
      </c>
      <c r="K93" s="18" t="s">
        <v>930</v>
      </c>
      <c r="L93" s="18"/>
    </row>
    <row r="94" spans="1:12" ht="30" x14ac:dyDescent="0.25">
      <c r="A94" s="18" t="s">
        <v>1113</v>
      </c>
      <c r="B94" s="62">
        <v>14</v>
      </c>
      <c r="C94" s="63" t="s">
        <v>83</v>
      </c>
      <c r="D94" s="63" t="s">
        <v>45</v>
      </c>
      <c r="E94" s="63" t="s">
        <v>125</v>
      </c>
      <c r="F94" s="64">
        <v>72</v>
      </c>
      <c r="G94" s="65"/>
      <c r="H94" s="63" t="s">
        <v>45</v>
      </c>
      <c r="I94" s="63" t="s">
        <v>126</v>
      </c>
      <c r="J94" s="18" t="s">
        <v>929</v>
      </c>
      <c r="K94" s="18" t="s">
        <v>930</v>
      </c>
      <c r="L94" s="18"/>
    </row>
    <row r="95" spans="1:12" ht="30" x14ac:dyDescent="0.25">
      <c r="A95" s="18" t="s">
        <v>1113</v>
      </c>
      <c r="B95" s="62">
        <v>14</v>
      </c>
      <c r="C95" s="63" t="s">
        <v>83</v>
      </c>
      <c r="D95" s="63" t="s">
        <v>45</v>
      </c>
      <c r="E95" s="63" t="s">
        <v>127</v>
      </c>
      <c r="F95" s="64">
        <v>84</v>
      </c>
      <c r="G95" s="65"/>
      <c r="H95" s="63" t="s">
        <v>128</v>
      </c>
      <c r="I95" s="63" t="s">
        <v>129</v>
      </c>
      <c r="J95" s="18" t="s">
        <v>929</v>
      </c>
      <c r="K95" s="18" t="s">
        <v>930</v>
      </c>
      <c r="L95" s="18"/>
    </row>
    <row r="96" spans="1:12" ht="30" x14ac:dyDescent="0.25">
      <c r="A96" s="18" t="s">
        <v>1113</v>
      </c>
      <c r="B96" s="62">
        <v>14</v>
      </c>
      <c r="C96" s="63" t="s">
        <v>83</v>
      </c>
      <c r="D96" s="63" t="s">
        <v>45</v>
      </c>
      <c r="E96" s="63" t="s">
        <v>130</v>
      </c>
      <c r="F96" s="64">
        <v>48</v>
      </c>
      <c r="G96" s="65"/>
      <c r="H96" s="63" t="s">
        <v>131</v>
      </c>
      <c r="I96" s="63" t="s">
        <v>132</v>
      </c>
      <c r="J96" s="18" t="s">
        <v>929</v>
      </c>
      <c r="K96" s="18" t="s">
        <v>930</v>
      </c>
      <c r="L96" s="18"/>
    </row>
    <row r="97" spans="1:12" ht="30" x14ac:dyDescent="0.25">
      <c r="A97" s="18" t="s">
        <v>1113</v>
      </c>
      <c r="B97" s="62">
        <v>14</v>
      </c>
      <c r="C97" s="63" t="s">
        <v>83</v>
      </c>
      <c r="D97" s="63" t="s">
        <v>45</v>
      </c>
      <c r="E97" s="63" t="s">
        <v>133</v>
      </c>
      <c r="F97" s="64">
        <v>48</v>
      </c>
      <c r="G97" s="65"/>
      <c r="H97" s="63" t="s">
        <v>134</v>
      </c>
      <c r="I97" s="63" t="s">
        <v>135</v>
      </c>
      <c r="J97" s="18" t="s">
        <v>929</v>
      </c>
      <c r="K97" s="18" t="s">
        <v>930</v>
      </c>
      <c r="L97" s="18"/>
    </row>
    <row r="98" spans="1:12" ht="30" x14ac:dyDescent="0.25">
      <c r="A98" s="18" t="s">
        <v>1113</v>
      </c>
      <c r="B98" s="18">
        <v>14</v>
      </c>
      <c r="C98" s="63" t="s">
        <v>8</v>
      </c>
      <c r="D98" s="63" t="s">
        <v>45</v>
      </c>
      <c r="E98" s="63" t="s">
        <v>317</v>
      </c>
      <c r="F98" s="64">
        <v>60</v>
      </c>
      <c r="G98" s="65"/>
      <c r="H98" s="63" t="s">
        <v>45</v>
      </c>
      <c r="I98" s="63" t="s">
        <v>318</v>
      </c>
      <c r="J98" s="18" t="s">
        <v>929</v>
      </c>
      <c r="K98" s="18" t="s">
        <v>930</v>
      </c>
      <c r="L98" s="18" t="s">
        <v>1114</v>
      </c>
    </row>
    <row r="99" spans="1:12" ht="30" x14ac:dyDescent="0.25">
      <c r="A99" s="18" t="s">
        <v>1113</v>
      </c>
      <c r="B99" s="18">
        <v>14</v>
      </c>
      <c r="C99" s="63" t="s">
        <v>8</v>
      </c>
      <c r="D99" s="63" t="s">
        <v>45</v>
      </c>
      <c r="E99" s="63" t="s">
        <v>319</v>
      </c>
      <c r="F99" s="64">
        <v>60</v>
      </c>
      <c r="G99" s="65"/>
      <c r="H99" s="63" t="s">
        <v>45</v>
      </c>
      <c r="I99" s="63" t="s">
        <v>320</v>
      </c>
      <c r="J99" s="18" t="s">
        <v>929</v>
      </c>
      <c r="K99" s="18" t="s">
        <v>930</v>
      </c>
      <c r="L99" s="18" t="s">
        <v>1114</v>
      </c>
    </row>
    <row r="100" spans="1:12" ht="30" x14ac:dyDescent="0.25">
      <c r="A100" s="18" t="s">
        <v>1113</v>
      </c>
      <c r="B100" s="18">
        <v>14</v>
      </c>
      <c r="C100" s="63" t="s">
        <v>8</v>
      </c>
      <c r="D100" s="63" t="s">
        <v>45</v>
      </c>
      <c r="E100" s="63" t="s">
        <v>321</v>
      </c>
      <c r="F100" s="64">
        <v>60</v>
      </c>
      <c r="G100" s="65"/>
      <c r="H100" s="63" t="s">
        <v>322</v>
      </c>
      <c r="I100" s="63" t="s">
        <v>323</v>
      </c>
      <c r="J100" s="18" t="s">
        <v>929</v>
      </c>
      <c r="K100" s="18" t="s">
        <v>930</v>
      </c>
      <c r="L100" s="18" t="s">
        <v>1114</v>
      </c>
    </row>
    <row r="101" spans="1:12" ht="30" x14ac:dyDescent="0.25">
      <c r="A101" s="18" t="s">
        <v>1113</v>
      </c>
      <c r="B101" s="18">
        <v>14</v>
      </c>
      <c r="C101" s="63" t="s">
        <v>8</v>
      </c>
      <c r="D101" s="63" t="s">
        <v>45</v>
      </c>
      <c r="E101" s="63" t="s">
        <v>324</v>
      </c>
      <c r="F101" s="64">
        <v>48</v>
      </c>
      <c r="G101" s="65"/>
      <c r="H101" s="63" t="s">
        <v>45</v>
      </c>
      <c r="I101" s="63" t="s">
        <v>325</v>
      </c>
      <c r="J101" s="18" t="s">
        <v>929</v>
      </c>
      <c r="K101" s="18" t="s">
        <v>930</v>
      </c>
      <c r="L101" s="18" t="s">
        <v>1114</v>
      </c>
    </row>
    <row r="102" spans="1:12" x14ac:dyDescent="0.25">
      <c r="A102" s="18" t="s">
        <v>1113</v>
      </c>
      <c r="B102" s="18">
        <v>14</v>
      </c>
      <c r="C102" s="63" t="s">
        <v>545</v>
      </c>
      <c r="D102" s="63" t="s">
        <v>45</v>
      </c>
      <c r="E102" s="63" t="s">
        <v>585</v>
      </c>
      <c r="F102" s="64">
        <v>50</v>
      </c>
      <c r="G102" s="63" t="s">
        <v>586</v>
      </c>
      <c r="H102" s="65"/>
      <c r="I102" s="65"/>
      <c r="J102" s="18" t="s">
        <v>930</v>
      </c>
      <c r="K102" s="18" t="s">
        <v>930</v>
      </c>
      <c r="L102" s="18"/>
    </row>
    <row r="103" spans="1:12" x14ac:dyDescent="0.25">
      <c r="A103" s="18" t="s">
        <v>1113</v>
      </c>
      <c r="B103" s="18">
        <v>14</v>
      </c>
      <c r="C103" s="63" t="s">
        <v>545</v>
      </c>
      <c r="D103" s="63" t="s">
        <v>45</v>
      </c>
      <c r="E103" s="63" t="s">
        <v>587</v>
      </c>
      <c r="F103" s="64">
        <v>50</v>
      </c>
      <c r="G103" s="63" t="s">
        <v>588</v>
      </c>
      <c r="H103" s="65"/>
      <c r="I103" s="65"/>
      <c r="J103" s="18" t="s">
        <v>930</v>
      </c>
      <c r="K103" s="18" t="s">
        <v>930</v>
      </c>
      <c r="L103" s="18"/>
    </row>
    <row r="104" spans="1:12" x14ac:dyDescent="0.25">
      <c r="A104" s="18" t="s">
        <v>1113</v>
      </c>
      <c r="B104" s="18">
        <v>14</v>
      </c>
      <c r="C104" s="63" t="s">
        <v>545</v>
      </c>
      <c r="D104" s="63" t="s">
        <v>45</v>
      </c>
      <c r="E104" s="63" t="s">
        <v>589</v>
      </c>
      <c r="F104" s="64">
        <v>50</v>
      </c>
      <c r="G104" s="63" t="s">
        <v>590</v>
      </c>
      <c r="H104" s="65"/>
      <c r="I104" s="65"/>
      <c r="J104" s="18" t="s">
        <v>930</v>
      </c>
      <c r="K104" s="18" t="s">
        <v>930</v>
      </c>
      <c r="L104" s="18"/>
    </row>
    <row r="105" spans="1:12" x14ac:dyDescent="0.25">
      <c r="A105" s="18" t="s">
        <v>1113</v>
      </c>
      <c r="B105" s="18">
        <v>14</v>
      </c>
      <c r="C105" s="63" t="s">
        <v>545</v>
      </c>
      <c r="D105" s="63" t="s">
        <v>45</v>
      </c>
      <c r="E105" s="63" t="s">
        <v>591</v>
      </c>
      <c r="F105" s="64">
        <v>50</v>
      </c>
      <c r="G105" s="63" t="s">
        <v>321</v>
      </c>
      <c r="H105" s="65"/>
      <c r="I105" s="65"/>
      <c r="J105" s="18" t="s">
        <v>930</v>
      </c>
      <c r="K105" s="18" t="s">
        <v>930</v>
      </c>
      <c r="L105" s="18"/>
    </row>
    <row r="106" spans="1:12" x14ac:dyDescent="0.25">
      <c r="A106" s="18" t="s">
        <v>1113</v>
      </c>
      <c r="B106" s="18">
        <v>14</v>
      </c>
      <c r="C106" s="63" t="s">
        <v>545</v>
      </c>
      <c r="D106" s="63" t="s">
        <v>45</v>
      </c>
      <c r="E106" s="63" t="s">
        <v>592</v>
      </c>
      <c r="F106" s="64">
        <v>50</v>
      </c>
      <c r="G106" s="63" t="s">
        <v>593</v>
      </c>
      <c r="H106" s="65"/>
      <c r="I106" s="65"/>
      <c r="J106" s="18" t="s">
        <v>930</v>
      </c>
      <c r="K106" s="18" t="s">
        <v>930</v>
      </c>
      <c r="L106" s="18"/>
    </row>
    <row r="107" spans="1:12" x14ac:dyDescent="0.25">
      <c r="A107" s="18" t="s">
        <v>1113</v>
      </c>
      <c r="B107" s="18">
        <v>14</v>
      </c>
      <c r="C107" s="63" t="s">
        <v>545</v>
      </c>
      <c r="D107" s="63" t="s">
        <v>45</v>
      </c>
      <c r="E107" s="63" t="s">
        <v>226</v>
      </c>
      <c r="F107" s="64">
        <v>200</v>
      </c>
      <c r="G107" s="65"/>
      <c r="H107" s="63" t="s">
        <v>45</v>
      </c>
      <c r="I107" s="63" t="s">
        <v>594</v>
      </c>
      <c r="J107" s="18" t="s">
        <v>930</v>
      </c>
      <c r="K107" s="18" t="s">
        <v>930</v>
      </c>
      <c r="L107" s="18"/>
    </row>
    <row r="108" spans="1:12" x14ac:dyDescent="0.25">
      <c r="A108" s="18" t="s">
        <v>1113</v>
      </c>
      <c r="B108" s="18">
        <v>14</v>
      </c>
      <c r="C108" s="63" t="s">
        <v>545</v>
      </c>
      <c r="D108" s="63" t="s">
        <v>45</v>
      </c>
      <c r="E108" s="63" t="s">
        <v>685</v>
      </c>
      <c r="F108" s="64">
        <v>50</v>
      </c>
      <c r="G108" s="63" t="s">
        <v>49</v>
      </c>
      <c r="H108" s="65"/>
      <c r="I108" s="63" t="s">
        <v>684</v>
      </c>
      <c r="J108" s="18" t="s">
        <v>930</v>
      </c>
      <c r="K108" s="18" t="s">
        <v>930</v>
      </c>
      <c r="L108" s="18"/>
    </row>
    <row r="109" spans="1:12" x14ac:dyDescent="0.25">
      <c r="A109" s="18" t="s">
        <v>1113</v>
      </c>
      <c r="B109" s="18">
        <v>14</v>
      </c>
      <c r="C109" s="63" t="s">
        <v>545</v>
      </c>
      <c r="D109" s="63" t="s">
        <v>45</v>
      </c>
      <c r="E109" s="63" t="s">
        <v>780</v>
      </c>
      <c r="F109" s="64">
        <v>280</v>
      </c>
      <c r="G109" s="63" t="s">
        <v>781</v>
      </c>
      <c r="H109" s="65"/>
      <c r="I109" s="65"/>
      <c r="J109" s="18" t="s">
        <v>930</v>
      </c>
      <c r="K109" s="18" t="s">
        <v>930</v>
      </c>
      <c r="L109" s="18"/>
    </row>
    <row r="110" spans="1:12" ht="30" x14ac:dyDescent="0.25">
      <c r="A110" s="18" t="s">
        <v>1113</v>
      </c>
      <c r="B110" s="18">
        <v>14</v>
      </c>
      <c r="C110" s="63" t="s">
        <v>545</v>
      </c>
      <c r="D110" s="63" t="s">
        <v>45</v>
      </c>
      <c r="E110" s="63" t="s">
        <v>782</v>
      </c>
      <c r="F110" s="64">
        <v>300</v>
      </c>
      <c r="G110" s="63" t="s">
        <v>783</v>
      </c>
      <c r="H110" s="65"/>
      <c r="I110" s="65"/>
      <c r="J110" s="18" t="s">
        <v>930</v>
      </c>
      <c r="K110" s="18" t="s">
        <v>930</v>
      </c>
      <c r="L110" s="18"/>
    </row>
    <row r="111" spans="1:12" ht="30" x14ac:dyDescent="0.25">
      <c r="A111" s="18" t="s">
        <v>1113</v>
      </c>
      <c r="B111" s="62">
        <v>15</v>
      </c>
      <c r="C111" s="63" t="s">
        <v>83</v>
      </c>
      <c r="D111" s="63" t="s">
        <v>188</v>
      </c>
      <c r="E111" s="63" t="s">
        <v>189</v>
      </c>
      <c r="F111" s="64">
        <v>72</v>
      </c>
      <c r="G111" s="65"/>
      <c r="H111" s="63" t="s">
        <v>190</v>
      </c>
      <c r="I111" s="63" t="s">
        <v>191</v>
      </c>
      <c r="J111" s="18" t="s">
        <v>929</v>
      </c>
      <c r="K111" s="18" t="s">
        <v>930</v>
      </c>
      <c r="L111" s="18"/>
    </row>
    <row r="112" spans="1:12" ht="30" x14ac:dyDescent="0.25">
      <c r="A112" s="18" t="s">
        <v>1113</v>
      </c>
      <c r="B112" s="62">
        <v>15</v>
      </c>
      <c r="C112" s="63" t="s">
        <v>83</v>
      </c>
      <c r="D112" s="63" t="s">
        <v>188</v>
      </c>
      <c r="E112" s="63" t="s">
        <v>192</v>
      </c>
      <c r="F112" s="64">
        <v>36</v>
      </c>
      <c r="G112" s="65"/>
      <c r="H112" s="63" t="s">
        <v>193</v>
      </c>
      <c r="I112" s="63" t="s">
        <v>194</v>
      </c>
      <c r="J112" s="18" t="s">
        <v>929</v>
      </c>
      <c r="K112" s="18" t="s">
        <v>930</v>
      </c>
      <c r="L112" s="18"/>
    </row>
    <row r="113" spans="1:12" ht="30" x14ac:dyDescent="0.25">
      <c r="A113" s="18" t="s">
        <v>1113</v>
      </c>
      <c r="B113" s="18">
        <v>15</v>
      </c>
      <c r="C113" s="63" t="s">
        <v>8</v>
      </c>
      <c r="D113" s="63" t="s">
        <v>188</v>
      </c>
      <c r="E113" s="63" t="s">
        <v>399</v>
      </c>
      <c r="F113" s="64">
        <v>48</v>
      </c>
      <c r="G113" s="65"/>
      <c r="H113" s="63" t="s">
        <v>190</v>
      </c>
      <c r="I113" s="63" t="s">
        <v>400</v>
      </c>
      <c r="J113" s="18" t="s">
        <v>929</v>
      </c>
      <c r="K113" s="18" t="s">
        <v>930</v>
      </c>
      <c r="L113" s="18" t="s">
        <v>1114</v>
      </c>
    </row>
    <row r="114" spans="1:12" ht="30" x14ac:dyDescent="0.25">
      <c r="A114" s="18" t="s">
        <v>1113</v>
      </c>
      <c r="B114" s="18">
        <v>15</v>
      </c>
      <c r="C114" s="63" t="s">
        <v>8</v>
      </c>
      <c r="D114" s="63" t="s">
        <v>188</v>
      </c>
      <c r="E114" s="63" t="s">
        <v>401</v>
      </c>
      <c r="F114" s="64">
        <v>24</v>
      </c>
      <c r="G114" s="65"/>
      <c r="H114" s="63" t="s">
        <v>402</v>
      </c>
      <c r="I114" s="63" t="s">
        <v>403</v>
      </c>
      <c r="J114" s="18" t="s">
        <v>929</v>
      </c>
      <c r="K114" s="18" t="s">
        <v>930</v>
      </c>
      <c r="L114" s="18" t="s">
        <v>1114</v>
      </c>
    </row>
    <row r="115" spans="1:12" ht="30" x14ac:dyDescent="0.25">
      <c r="A115" s="18" t="s">
        <v>1113</v>
      </c>
      <c r="B115" s="18">
        <v>15</v>
      </c>
      <c r="C115" s="63" t="s">
        <v>8</v>
      </c>
      <c r="D115" s="63" t="s">
        <v>188</v>
      </c>
      <c r="E115" s="63" t="s">
        <v>404</v>
      </c>
      <c r="F115" s="64">
        <v>36</v>
      </c>
      <c r="G115" s="65"/>
      <c r="H115" s="63" t="s">
        <v>405</v>
      </c>
      <c r="I115" s="63" t="s">
        <v>406</v>
      </c>
      <c r="J115" s="18" t="s">
        <v>929</v>
      </c>
      <c r="K115" s="18" t="s">
        <v>930</v>
      </c>
      <c r="L115" s="18" t="s">
        <v>1114</v>
      </c>
    </row>
    <row r="116" spans="1:12" ht="30" x14ac:dyDescent="0.25">
      <c r="A116" s="18" t="s">
        <v>1113</v>
      </c>
      <c r="B116" s="18">
        <v>15</v>
      </c>
      <c r="C116" s="63" t="s">
        <v>8</v>
      </c>
      <c r="D116" s="63" t="s">
        <v>188</v>
      </c>
      <c r="E116" s="63" t="s">
        <v>319</v>
      </c>
      <c r="F116" s="64">
        <v>60</v>
      </c>
      <c r="G116" s="65"/>
      <c r="H116" s="63" t="s">
        <v>190</v>
      </c>
      <c r="I116" s="63" t="s">
        <v>407</v>
      </c>
      <c r="J116" s="18" t="s">
        <v>929</v>
      </c>
      <c r="K116" s="18" t="s">
        <v>930</v>
      </c>
      <c r="L116" s="18" t="s">
        <v>1114</v>
      </c>
    </row>
    <row r="117" spans="1:12" ht="30" x14ac:dyDescent="0.25">
      <c r="A117" s="18" t="s">
        <v>1113</v>
      </c>
      <c r="B117" s="18">
        <v>15</v>
      </c>
      <c r="C117" s="63" t="s">
        <v>8</v>
      </c>
      <c r="D117" s="63" t="s">
        <v>188</v>
      </c>
      <c r="E117" s="63" t="s">
        <v>408</v>
      </c>
      <c r="F117" s="64">
        <v>60</v>
      </c>
      <c r="G117" s="65"/>
      <c r="H117" s="63" t="s">
        <v>409</v>
      </c>
      <c r="I117" s="63" t="s">
        <v>410</v>
      </c>
      <c r="J117" s="18" t="s">
        <v>929</v>
      </c>
      <c r="K117" s="18" t="s">
        <v>930</v>
      </c>
      <c r="L117" s="18" t="s">
        <v>1114</v>
      </c>
    </row>
    <row r="118" spans="1:12" ht="30" x14ac:dyDescent="0.25">
      <c r="A118" s="18" t="s">
        <v>1113</v>
      </c>
      <c r="B118" s="18">
        <v>15</v>
      </c>
      <c r="C118" s="63" t="s">
        <v>8</v>
      </c>
      <c r="D118" s="63" t="s">
        <v>188</v>
      </c>
      <c r="E118" s="63" t="s">
        <v>411</v>
      </c>
      <c r="F118" s="64">
        <v>36</v>
      </c>
      <c r="G118" s="65"/>
      <c r="H118" s="63" t="s">
        <v>412</v>
      </c>
      <c r="I118" s="63" t="s">
        <v>413</v>
      </c>
      <c r="J118" s="18" t="s">
        <v>929</v>
      </c>
      <c r="K118" s="18" t="s">
        <v>930</v>
      </c>
      <c r="L118" s="18" t="s">
        <v>1114</v>
      </c>
    </row>
    <row r="119" spans="1:12" ht="30" x14ac:dyDescent="0.25">
      <c r="A119" s="18" t="s">
        <v>1113</v>
      </c>
      <c r="B119" s="18">
        <v>15</v>
      </c>
      <c r="C119" s="63" t="s">
        <v>8</v>
      </c>
      <c r="D119" s="63" t="s">
        <v>188</v>
      </c>
      <c r="E119" s="63" t="s">
        <v>414</v>
      </c>
      <c r="F119" s="64">
        <v>48</v>
      </c>
      <c r="G119" s="65"/>
      <c r="H119" s="63" t="s">
        <v>415</v>
      </c>
      <c r="I119" s="63" t="s">
        <v>416</v>
      </c>
      <c r="J119" s="18" t="s">
        <v>929</v>
      </c>
      <c r="K119" s="18" t="s">
        <v>930</v>
      </c>
      <c r="L119" s="18" t="s">
        <v>1114</v>
      </c>
    </row>
    <row r="120" spans="1:12" x14ac:dyDescent="0.25">
      <c r="A120" s="18" t="s">
        <v>1113</v>
      </c>
      <c r="B120" s="18">
        <v>16</v>
      </c>
      <c r="C120" s="63" t="s">
        <v>545</v>
      </c>
      <c r="D120" s="63" t="s">
        <v>188</v>
      </c>
      <c r="E120" s="63" t="s">
        <v>700</v>
      </c>
      <c r="F120" s="64">
        <v>300</v>
      </c>
      <c r="G120" s="63" t="s">
        <v>553</v>
      </c>
      <c r="H120" s="65"/>
      <c r="I120" s="65"/>
      <c r="J120" s="18" t="s">
        <v>929</v>
      </c>
      <c r="K120" s="18" t="s">
        <v>930</v>
      </c>
      <c r="L120" s="18"/>
    </row>
    <row r="121" spans="1:12" x14ac:dyDescent="0.25">
      <c r="A121" s="18" t="s">
        <v>1113</v>
      </c>
      <c r="B121" s="18">
        <v>16</v>
      </c>
      <c r="C121" s="63" t="s">
        <v>545</v>
      </c>
      <c r="D121" s="63" t="s">
        <v>188</v>
      </c>
      <c r="E121" s="63" t="s">
        <v>701</v>
      </c>
      <c r="F121" s="64">
        <v>200</v>
      </c>
      <c r="G121" s="63" t="s">
        <v>553</v>
      </c>
      <c r="H121" s="65"/>
      <c r="I121" s="65"/>
      <c r="J121" s="18" t="s">
        <v>929</v>
      </c>
      <c r="K121" s="18" t="s">
        <v>930</v>
      </c>
      <c r="L121" s="18"/>
    </row>
    <row r="122" spans="1:12" x14ac:dyDescent="0.25">
      <c r="A122" s="18" t="s">
        <v>1113</v>
      </c>
      <c r="B122" s="18">
        <v>16</v>
      </c>
      <c r="C122" s="63" t="s">
        <v>545</v>
      </c>
      <c r="D122" s="63" t="s">
        <v>188</v>
      </c>
      <c r="E122" s="63" t="s">
        <v>702</v>
      </c>
      <c r="F122" s="64">
        <v>300</v>
      </c>
      <c r="G122" s="63" t="s">
        <v>553</v>
      </c>
      <c r="H122" s="65"/>
      <c r="I122" s="65"/>
      <c r="J122" s="18" t="s">
        <v>929</v>
      </c>
      <c r="K122" s="18" t="s">
        <v>930</v>
      </c>
      <c r="L122" s="18"/>
    </row>
    <row r="123" spans="1:12" x14ac:dyDescent="0.25">
      <c r="A123" s="18" t="s">
        <v>1113</v>
      </c>
      <c r="B123" s="18">
        <v>16</v>
      </c>
      <c r="C123" s="63" t="s">
        <v>545</v>
      </c>
      <c r="D123" s="63" t="s">
        <v>188</v>
      </c>
      <c r="E123" s="63" t="s">
        <v>705</v>
      </c>
      <c r="F123" s="64">
        <v>200</v>
      </c>
      <c r="G123" s="63" t="s">
        <v>188</v>
      </c>
      <c r="H123" s="65"/>
      <c r="I123" s="63" t="s">
        <v>188</v>
      </c>
      <c r="J123" s="18" t="s">
        <v>930</v>
      </c>
      <c r="K123" s="18" t="s">
        <v>930</v>
      </c>
      <c r="L123" s="18"/>
    </row>
    <row r="124" spans="1:12" x14ac:dyDescent="0.25">
      <c r="A124" s="18" t="s">
        <v>1113</v>
      </c>
      <c r="B124" s="18">
        <v>16</v>
      </c>
      <c r="C124" s="63" t="s">
        <v>545</v>
      </c>
      <c r="D124" s="63" t="s">
        <v>188</v>
      </c>
      <c r="E124" s="63" t="s">
        <v>786</v>
      </c>
      <c r="F124" s="64">
        <v>300</v>
      </c>
      <c r="G124" s="63" t="s">
        <v>718</v>
      </c>
      <c r="H124" s="65"/>
      <c r="I124" s="63" t="s">
        <v>718</v>
      </c>
      <c r="J124" s="18" t="s">
        <v>930</v>
      </c>
      <c r="K124" s="18" t="s">
        <v>930</v>
      </c>
      <c r="L124" s="18"/>
    </row>
    <row r="125" spans="1:12" x14ac:dyDescent="0.25">
      <c r="A125" s="18" t="s">
        <v>1113</v>
      </c>
      <c r="B125" s="18">
        <v>16</v>
      </c>
      <c r="C125" s="63" t="s">
        <v>545</v>
      </c>
      <c r="D125" s="63" t="s">
        <v>188</v>
      </c>
      <c r="E125" s="63" t="s">
        <v>787</v>
      </c>
      <c r="F125" s="64">
        <v>300</v>
      </c>
      <c r="G125" s="63" t="s">
        <v>788</v>
      </c>
      <c r="H125" s="65"/>
      <c r="I125" s="63" t="s">
        <v>788</v>
      </c>
      <c r="J125" s="18" t="s">
        <v>930</v>
      </c>
      <c r="K125" s="18" t="s">
        <v>930</v>
      </c>
      <c r="L125" s="18"/>
    </row>
    <row r="126" spans="1:12" x14ac:dyDescent="0.25">
      <c r="A126" s="18" t="s">
        <v>1113</v>
      </c>
      <c r="B126" s="18">
        <v>16</v>
      </c>
      <c r="C126" s="63" t="s">
        <v>545</v>
      </c>
      <c r="D126" s="63" t="s">
        <v>188</v>
      </c>
      <c r="E126" s="63" t="s">
        <v>789</v>
      </c>
      <c r="F126" s="64">
        <v>300</v>
      </c>
      <c r="G126" s="63" t="s">
        <v>790</v>
      </c>
      <c r="H126" s="65"/>
      <c r="I126" s="63" t="s">
        <v>790</v>
      </c>
      <c r="J126" s="18" t="s">
        <v>930</v>
      </c>
      <c r="K126" s="18" t="s">
        <v>930</v>
      </c>
      <c r="L126" s="18"/>
    </row>
    <row r="127" spans="1:12" ht="30" x14ac:dyDescent="0.25">
      <c r="A127" s="18" t="s">
        <v>1113</v>
      </c>
      <c r="B127" s="62">
        <v>17</v>
      </c>
      <c r="C127" s="63" t="s">
        <v>83</v>
      </c>
      <c r="D127" s="63" t="s">
        <v>169</v>
      </c>
      <c r="E127" s="63" t="s">
        <v>170</v>
      </c>
      <c r="F127" s="64">
        <v>50</v>
      </c>
      <c r="G127" s="65"/>
      <c r="H127" s="63" t="s">
        <v>169</v>
      </c>
      <c r="I127" s="63" t="s">
        <v>171</v>
      </c>
      <c r="J127" s="18" t="s">
        <v>929</v>
      </c>
      <c r="K127" s="18" t="s">
        <v>930</v>
      </c>
      <c r="L127" s="18"/>
    </row>
    <row r="128" spans="1:12" ht="30" x14ac:dyDescent="0.25">
      <c r="A128" s="18" t="s">
        <v>1113</v>
      </c>
      <c r="B128" s="62">
        <v>17</v>
      </c>
      <c r="C128" s="63" t="s">
        <v>83</v>
      </c>
      <c r="D128" s="63" t="s">
        <v>142</v>
      </c>
      <c r="E128" s="63" t="s">
        <v>226</v>
      </c>
      <c r="F128" s="64">
        <v>24</v>
      </c>
      <c r="G128" s="65"/>
      <c r="H128" s="63" t="s">
        <v>227</v>
      </c>
      <c r="I128" s="63" t="s">
        <v>228</v>
      </c>
      <c r="J128" s="18" t="s">
        <v>929</v>
      </c>
      <c r="K128" s="18" t="s">
        <v>930</v>
      </c>
      <c r="L128" s="18"/>
    </row>
    <row r="129" spans="1:12" ht="30" x14ac:dyDescent="0.25">
      <c r="A129" s="18" t="s">
        <v>1113</v>
      </c>
      <c r="B129" s="62">
        <v>17</v>
      </c>
      <c r="C129" s="63" t="s">
        <v>83</v>
      </c>
      <c r="D129" s="63" t="s">
        <v>142</v>
      </c>
      <c r="E129" s="63" t="s">
        <v>229</v>
      </c>
      <c r="F129" s="64">
        <v>36</v>
      </c>
      <c r="G129" s="65"/>
      <c r="H129" s="63" t="s">
        <v>230</v>
      </c>
      <c r="I129" s="63" t="s">
        <v>231</v>
      </c>
      <c r="J129" s="18" t="s">
        <v>929</v>
      </c>
      <c r="K129" s="18" t="s">
        <v>930</v>
      </c>
      <c r="L129" s="18"/>
    </row>
    <row r="130" spans="1:12" ht="30" x14ac:dyDescent="0.25">
      <c r="A130" s="18" t="s">
        <v>1113</v>
      </c>
      <c r="B130" s="62">
        <v>17</v>
      </c>
      <c r="C130" s="63" t="s">
        <v>83</v>
      </c>
      <c r="D130" s="63" t="s">
        <v>142</v>
      </c>
      <c r="E130" s="63" t="s">
        <v>232</v>
      </c>
      <c r="F130" s="64">
        <v>24</v>
      </c>
      <c r="G130" s="65"/>
      <c r="H130" s="63" t="s">
        <v>233</v>
      </c>
      <c r="I130" s="63" t="s">
        <v>234</v>
      </c>
      <c r="J130" s="18" t="s">
        <v>929</v>
      </c>
      <c r="K130" s="18" t="s">
        <v>930</v>
      </c>
      <c r="L130" s="18"/>
    </row>
    <row r="131" spans="1:12" ht="30" x14ac:dyDescent="0.25">
      <c r="A131" s="18" t="s">
        <v>1113</v>
      </c>
      <c r="B131" s="18">
        <v>17</v>
      </c>
      <c r="C131" s="63" t="s">
        <v>8</v>
      </c>
      <c r="D131" s="63" t="s">
        <v>169</v>
      </c>
      <c r="E131" s="63" t="s">
        <v>336</v>
      </c>
      <c r="F131" s="64">
        <v>60</v>
      </c>
      <c r="G131" s="65"/>
      <c r="H131" s="63" t="s">
        <v>169</v>
      </c>
      <c r="I131" s="63" t="s">
        <v>380</v>
      </c>
      <c r="J131" s="18" t="s">
        <v>929</v>
      </c>
      <c r="K131" s="18" t="s">
        <v>930</v>
      </c>
      <c r="L131" s="18" t="s">
        <v>1114</v>
      </c>
    </row>
    <row r="132" spans="1:12" ht="30" x14ac:dyDescent="0.25">
      <c r="A132" s="18" t="s">
        <v>1113</v>
      </c>
      <c r="B132" s="18">
        <v>17</v>
      </c>
      <c r="C132" s="63" t="s">
        <v>8</v>
      </c>
      <c r="D132" s="63" t="s">
        <v>142</v>
      </c>
      <c r="E132" s="63" t="s">
        <v>492</v>
      </c>
      <c r="F132" s="64">
        <v>48</v>
      </c>
      <c r="G132" s="65"/>
      <c r="H132" s="63" t="s">
        <v>233</v>
      </c>
      <c r="I132" s="63" t="s">
        <v>493</v>
      </c>
      <c r="J132" s="18" t="s">
        <v>929</v>
      </c>
      <c r="K132" s="18" t="s">
        <v>930</v>
      </c>
      <c r="L132" s="18" t="s">
        <v>1114</v>
      </c>
    </row>
    <row r="133" spans="1:12" x14ac:dyDescent="0.25">
      <c r="A133" s="18" t="s">
        <v>1113</v>
      </c>
      <c r="B133" s="18">
        <v>17</v>
      </c>
      <c r="C133" s="63" t="s">
        <v>545</v>
      </c>
      <c r="D133" s="63" t="s">
        <v>169</v>
      </c>
      <c r="E133" s="63" t="s">
        <v>650</v>
      </c>
      <c r="F133" s="64">
        <v>100</v>
      </c>
      <c r="G133" s="65"/>
      <c r="H133" s="63" t="s">
        <v>169</v>
      </c>
      <c r="I133" s="63" t="s">
        <v>651</v>
      </c>
      <c r="J133" s="18" t="s">
        <v>930</v>
      </c>
      <c r="K133" s="18" t="s">
        <v>930</v>
      </c>
      <c r="L133" s="18"/>
    </row>
    <row r="134" spans="1:12" x14ac:dyDescent="0.25">
      <c r="A134" s="18" t="s">
        <v>1113</v>
      </c>
      <c r="B134" s="18">
        <v>17</v>
      </c>
      <c r="C134" s="63" t="s">
        <v>545</v>
      </c>
      <c r="D134" s="63" t="s">
        <v>169</v>
      </c>
      <c r="E134" s="63" t="s">
        <v>652</v>
      </c>
      <c r="F134" s="64">
        <v>53</v>
      </c>
      <c r="G134" s="63" t="s">
        <v>652</v>
      </c>
      <c r="H134" s="65"/>
      <c r="I134" s="65"/>
      <c r="J134" s="18" t="s">
        <v>930</v>
      </c>
      <c r="K134" s="18" t="s">
        <v>930</v>
      </c>
      <c r="L134" s="18"/>
    </row>
    <row r="135" spans="1:12" x14ac:dyDescent="0.25">
      <c r="A135" s="18" t="s">
        <v>1113</v>
      </c>
      <c r="B135" s="18">
        <v>17</v>
      </c>
      <c r="C135" s="63" t="s">
        <v>545</v>
      </c>
      <c r="D135" s="63" t="s">
        <v>169</v>
      </c>
      <c r="E135" s="63" t="s">
        <v>653</v>
      </c>
      <c r="F135" s="64">
        <v>53</v>
      </c>
      <c r="G135" s="63" t="s">
        <v>220</v>
      </c>
      <c r="H135" s="65"/>
      <c r="I135" s="65"/>
      <c r="J135" s="18" t="s">
        <v>930</v>
      </c>
      <c r="K135" s="18" t="s">
        <v>930</v>
      </c>
      <c r="L135" s="18"/>
    </row>
    <row r="136" spans="1:12" x14ac:dyDescent="0.25">
      <c r="A136" s="18" t="s">
        <v>1113</v>
      </c>
      <c r="B136" s="18">
        <v>17</v>
      </c>
      <c r="C136" s="63" t="s">
        <v>545</v>
      </c>
      <c r="D136" s="63" t="s">
        <v>169</v>
      </c>
      <c r="E136" s="63" t="s">
        <v>654</v>
      </c>
      <c r="F136" s="64">
        <v>50</v>
      </c>
      <c r="G136" s="63" t="s">
        <v>655</v>
      </c>
      <c r="H136" s="65"/>
      <c r="I136" s="65"/>
      <c r="J136" s="18" t="s">
        <v>930</v>
      </c>
      <c r="K136" s="18" t="s">
        <v>930</v>
      </c>
      <c r="L136" s="18" t="s">
        <v>1114</v>
      </c>
    </row>
    <row r="137" spans="1:12" x14ac:dyDescent="0.25">
      <c r="A137" s="18" t="s">
        <v>1113</v>
      </c>
      <c r="B137" s="18">
        <v>17</v>
      </c>
      <c r="C137" s="63" t="s">
        <v>545</v>
      </c>
      <c r="D137" s="63" t="s">
        <v>169</v>
      </c>
      <c r="E137" s="63" t="s">
        <v>656</v>
      </c>
      <c r="F137" s="64">
        <v>50</v>
      </c>
      <c r="G137" s="63" t="s">
        <v>656</v>
      </c>
      <c r="H137" s="65"/>
      <c r="I137" s="65"/>
      <c r="J137" s="18" t="s">
        <v>930</v>
      </c>
      <c r="K137" s="18" t="s">
        <v>930</v>
      </c>
      <c r="L137" s="18"/>
    </row>
    <row r="138" spans="1:12" x14ac:dyDescent="0.25">
      <c r="A138" s="18" t="s">
        <v>1113</v>
      </c>
      <c r="B138" s="18">
        <v>17</v>
      </c>
      <c r="C138" s="63" t="s">
        <v>545</v>
      </c>
      <c r="D138" s="63" t="s">
        <v>169</v>
      </c>
      <c r="E138" s="63" t="s">
        <v>657</v>
      </c>
      <c r="F138" s="64">
        <v>50</v>
      </c>
      <c r="G138" s="63" t="s">
        <v>658</v>
      </c>
      <c r="H138" s="65"/>
      <c r="I138" s="65"/>
      <c r="J138" s="18" t="s">
        <v>930</v>
      </c>
      <c r="K138" s="18" t="s">
        <v>930</v>
      </c>
      <c r="L138" s="18"/>
    </row>
    <row r="139" spans="1:12" x14ac:dyDescent="0.25">
      <c r="A139" s="18" t="s">
        <v>1113</v>
      </c>
      <c r="B139" s="18">
        <v>17</v>
      </c>
      <c r="C139" s="63" t="s">
        <v>545</v>
      </c>
      <c r="D139" s="63" t="s">
        <v>169</v>
      </c>
      <c r="E139" s="63" t="s">
        <v>659</v>
      </c>
      <c r="F139" s="64">
        <v>54</v>
      </c>
      <c r="G139" s="63" t="s">
        <v>220</v>
      </c>
      <c r="H139" s="65"/>
      <c r="I139" s="65"/>
      <c r="J139" s="18" t="s">
        <v>930</v>
      </c>
      <c r="K139" s="18" t="s">
        <v>930</v>
      </c>
      <c r="L139" s="18"/>
    </row>
    <row r="140" spans="1:12" x14ac:dyDescent="0.25">
      <c r="A140" s="18" t="s">
        <v>1113</v>
      </c>
      <c r="B140" s="18">
        <v>17</v>
      </c>
      <c r="C140" s="63" t="s">
        <v>545</v>
      </c>
      <c r="D140" s="63" t="s">
        <v>142</v>
      </c>
      <c r="E140" s="63" t="s">
        <v>319</v>
      </c>
      <c r="F140" s="64">
        <v>50</v>
      </c>
      <c r="G140" s="63" t="s">
        <v>319</v>
      </c>
      <c r="H140" s="65"/>
      <c r="I140" s="65"/>
      <c r="J140" s="18" t="s">
        <v>930</v>
      </c>
      <c r="K140" s="18" t="s">
        <v>930</v>
      </c>
      <c r="L140" s="18"/>
    </row>
    <row r="141" spans="1:12" x14ac:dyDescent="0.25">
      <c r="A141" s="18" t="s">
        <v>1113</v>
      </c>
      <c r="B141" s="18">
        <v>17</v>
      </c>
      <c r="C141" s="63" t="s">
        <v>545</v>
      </c>
      <c r="D141" s="63" t="s">
        <v>142</v>
      </c>
      <c r="E141" s="63" t="s">
        <v>756</v>
      </c>
      <c r="F141" s="64">
        <v>50</v>
      </c>
      <c r="G141" s="63" t="s">
        <v>756</v>
      </c>
      <c r="H141" s="65"/>
      <c r="I141" s="65"/>
      <c r="J141" s="18" t="s">
        <v>930</v>
      </c>
      <c r="K141" s="18" t="s">
        <v>930</v>
      </c>
      <c r="L141" s="18"/>
    </row>
    <row r="142" spans="1:12" x14ac:dyDescent="0.25">
      <c r="A142" s="18" t="s">
        <v>1113</v>
      </c>
      <c r="B142" s="18">
        <v>17</v>
      </c>
      <c r="C142" s="63" t="s">
        <v>545</v>
      </c>
      <c r="D142" s="63" t="s">
        <v>142</v>
      </c>
      <c r="E142" s="63" t="s">
        <v>757</v>
      </c>
      <c r="F142" s="64">
        <v>50</v>
      </c>
      <c r="G142" s="63" t="s">
        <v>757</v>
      </c>
      <c r="H142" s="65"/>
      <c r="I142" s="65"/>
      <c r="J142" s="18" t="s">
        <v>930</v>
      </c>
      <c r="K142" s="18" t="s">
        <v>930</v>
      </c>
      <c r="L142" s="18"/>
    </row>
    <row r="143" spans="1:12" x14ac:dyDescent="0.25">
      <c r="A143" s="18" t="s">
        <v>1113</v>
      </c>
      <c r="B143" s="18">
        <v>17</v>
      </c>
      <c r="C143" s="63" t="s">
        <v>545</v>
      </c>
      <c r="D143" s="63" t="s">
        <v>142</v>
      </c>
      <c r="E143" s="63" t="s">
        <v>758</v>
      </c>
      <c r="F143" s="64">
        <v>50</v>
      </c>
      <c r="G143" s="63" t="s">
        <v>758</v>
      </c>
      <c r="H143" s="65"/>
      <c r="I143" s="65"/>
      <c r="J143" s="18" t="s">
        <v>930</v>
      </c>
      <c r="K143" s="18" t="s">
        <v>930</v>
      </c>
      <c r="L143" s="18"/>
    </row>
    <row r="144" spans="1:12" x14ac:dyDescent="0.25">
      <c r="A144" s="18" t="s">
        <v>1113</v>
      </c>
      <c r="B144" s="18">
        <v>17</v>
      </c>
      <c r="C144" s="63" t="s">
        <v>545</v>
      </c>
      <c r="D144" s="63" t="s">
        <v>142</v>
      </c>
      <c r="E144" s="63" t="s">
        <v>759</v>
      </c>
      <c r="F144" s="64">
        <v>50</v>
      </c>
      <c r="G144" s="63" t="s">
        <v>759</v>
      </c>
      <c r="H144" s="65"/>
      <c r="I144" s="65"/>
      <c r="J144" s="18" t="s">
        <v>930</v>
      </c>
      <c r="K144" s="18" t="s">
        <v>930</v>
      </c>
      <c r="L144" s="18"/>
    </row>
    <row r="145" spans="1:12" x14ac:dyDescent="0.25">
      <c r="A145" s="18" t="s">
        <v>1113</v>
      </c>
      <c r="B145" s="18">
        <v>17</v>
      </c>
      <c r="C145" s="63" t="s">
        <v>545</v>
      </c>
      <c r="D145" s="63" t="s">
        <v>142</v>
      </c>
      <c r="E145" s="63" t="s">
        <v>760</v>
      </c>
      <c r="F145" s="64">
        <v>50</v>
      </c>
      <c r="G145" s="63" t="s">
        <v>760</v>
      </c>
      <c r="H145" s="65"/>
      <c r="I145" s="65"/>
      <c r="J145" s="18" t="s">
        <v>930</v>
      </c>
      <c r="K145" s="18" t="s">
        <v>930</v>
      </c>
      <c r="L145" s="18"/>
    </row>
    <row r="146" spans="1:12" x14ac:dyDescent="0.25">
      <c r="A146" s="18" t="s">
        <v>1113</v>
      </c>
      <c r="B146" s="18">
        <v>17</v>
      </c>
      <c r="C146" s="63" t="s">
        <v>545</v>
      </c>
      <c r="D146" s="63" t="s">
        <v>142</v>
      </c>
      <c r="E146" s="63" t="s">
        <v>189</v>
      </c>
      <c r="F146" s="64">
        <v>50</v>
      </c>
      <c r="G146" s="63" t="s">
        <v>189</v>
      </c>
      <c r="H146" s="65"/>
      <c r="I146" s="65"/>
      <c r="J146" s="18" t="s">
        <v>930</v>
      </c>
      <c r="K146" s="18" t="s">
        <v>930</v>
      </c>
      <c r="L146" s="18"/>
    </row>
    <row r="147" spans="1:12" x14ac:dyDescent="0.25">
      <c r="A147" s="18" t="s">
        <v>1113</v>
      </c>
      <c r="B147" s="18">
        <v>17</v>
      </c>
      <c r="C147" s="63" t="s">
        <v>545</v>
      </c>
      <c r="D147" s="63" t="s">
        <v>142</v>
      </c>
      <c r="E147" s="63" t="s">
        <v>761</v>
      </c>
      <c r="F147" s="64">
        <v>50</v>
      </c>
      <c r="G147" s="63" t="s">
        <v>761</v>
      </c>
      <c r="H147" s="65"/>
      <c r="I147" s="65"/>
      <c r="J147" s="18" t="s">
        <v>930</v>
      </c>
      <c r="K147" s="18" t="s">
        <v>930</v>
      </c>
      <c r="L147" s="18"/>
    </row>
    <row r="148" spans="1:12" x14ac:dyDescent="0.25">
      <c r="A148" s="18" t="s">
        <v>1113</v>
      </c>
      <c r="B148" s="18">
        <v>17</v>
      </c>
      <c r="C148" s="63" t="s">
        <v>545</v>
      </c>
      <c r="D148" s="63" t="s">
        <v>142</v>
      </c>
      <c r="E148" s="63" t="s">
        <v>762</v>
      </c>
      <c r="F148" s="64">
        <v>50</v>
      </c>
      <c r="G148" s="63" t="s">
        <v>762</v>
      </c>
      <c r="H148" s="65"/>
      <c r="I148" s="65"/>
      <c r="J148" s="18" t="s">
        <v>930</v>
      </c>
      <c r="K148" s="18" t="s">
        <v>930</v>
      </c>
      <c r="L148" s="18"/>
    </row>
    <row r="149" spans="1:12" x14ac:dyDescent="0.25">
      <c r="A149" s="18" t="s">
        <v>1113</v>
      </c>
      <c r="B149" s="18">
        <v>17</v>
      </c>
      <c r="C149" s="63" t="s">
        <v>545</v>
      </c>
      <c r="D149" s="63" t="s">
        <v>142</v>
      </c>
      <c r="E149" s="63" t="s">
        <v>464</v>
      </c>
      <c r="F149" s="64">
        <v>50</v>
      </c>
      <c r="G149" s="63" t="s">
        <v>464</v>
      </c>
      <c r="H149" s="65"/>
      <c r="I149" s="65"/>
      <c r="J149" s="18" t="s">
        <v>930</v>
      </c>
      <c r="K149" s="18" t="s">
        <v>930</v>
      </c>
      <c r="L149" s="18"/>
    </row>
    <row r="150" spans="1:12" x14ac:dyDescent="0.25">
      <c r="A150" s="18" t="s">
        <v>1113</v>
      </c>
      <c r="B150" s="18">
        <v>17</v>
      </c>
      <c r="C150" s="63" t="s">
        <v>545</v>
      </c>
      <c r="D150" s="63" t="s">
        <v>142</v>
      </c>
      <c r="E150" s="63" t="s">
        <v>763</v>
      </c>
      <c r="F150" s="64">
        <v>50</v>
      </c>
      <c r="G150" s="63" t="s">
        <v>763</v>
      </c>
      <c r="H150" s="65"/>
      <c r="I150" s="65"/>
      <c r="J150" s="18" t="s">
        <v>930</v>
      </c>
      <c r="K150" s="18" t="s">
        <v>930</v>
      </c>
      <c r="L150" s="18"/>
    </row>
    <row r="151" spans="1:12" x14ac:dyDescent="0.25">
      <c r="A151" s="18" t="s">
        <v>1113</v>
      </c>
      <c r="B151" s="18">
        <v>17</v>
      </c>
      <c r="C151" s="63" t="s">
        <v>545</v>
      </c>
      <c r="D151" s="63" t="s">
        <v>142</v>
      </c>
      <c r="E151" s="63" t="s">
        <v>764</v>
      </c>
      <c r="F151" s="64">
        <v>50</v>
      </c>
      <c r="G151" s="63" t="s">
        <v>764</v>
      </c>
      <c r="H151" s="65"/>
      <c r="I151" s="65"/>
      <c r="J151" s="18" t="s">
        <v>930</v>
      </c>
      <c r="K151" s="18" t="s">
        <v>930</v>
      </c>
      <c r="L151" s="18"/>
    </row>
    <row r="152" spans="1:12" x14ac:dyDescent="0.25">
      <c r="A152" s="18" t="s">
        <v>1113</v>
      </c>
      <c r="B152" s="18">
        <v>17</v>
      </c>
      <c r="C152" s="63" t="s">
        <v>545</v>
      </c>
      <c r="D152" s="63" t="s">
        <v>142</v>
      </c>
      <c r="E152" s="63" t="s">
        <v>765</v>
      </c>
      <c r="F152" s="64">
        <v>50</v>
      </c>
      <c r="G152" s="63" t="s">
        <v>765</v>
      </c>
      <c r="H152" s="65"/>
      <c r="I152" s="65"/>
      <c r="J152" s="18" t="s">
        <v>930</v>
      </c>
      <c r="K152" s="18" t="s">
        <v>930</v>
      </c>
      <c r="L152" s="18"/>
    </row>
    <row r="153" spans="1:12" ht="30" x14ac:dyDescent="0.25">
      <c r="A153" s="18" t="s">
        <v>1113</v>
      </c>
      <c r="B153" s="18">
        <v>18</v>
      </c>
      <c r="C153" s="63" t="s">
        <v>8</v>
      </c>
      <c r="D153" s="63" t="s">
        <v>396</v>
      </c>
      <c r="E153" s="63" t="s">
        <v>397</v>
      </c>
      <c r="F153" s="64">
        <v>60</v>
      </c>
      <c r="G153" s="65"/>
      <c r="H153" s="63" t="s">
        <v>396</v>
      </c>
      <c r="I153" s="63" t="s">
        <v>398</v>
      </c>
      <c r="J153" s="18" t="s">
        <v>929</v>
      </c>
      <c r="K153" s="18" t="s">
        <v>930</v>
      </c>
      <c r="L153" s="18" t="s">
        <v>1114</v>
      </c>
    </row>
    <row r="154" spans="1:12" ht="30" x14ac:dyDescent="0.25">
      <c r="A154" s="18" t="s">
        <v>1113</v>
      </c>
      <c r="B154" s="18">
        <v>18</v>
      </c>
      <c r="C154" s="63" t="s">
        <v>545</v>
      </c>
      <c r="D154" s="63" t="s">
        <v>396</v>
      </c>
      <c r="E154" s="63" t="s">
        <v>665</v>
      </c>
      <c r="F154" s="64">
        <v>50</v>
      </c>
      <c r="G154" s="63" t="s">
        <v>666</v>
      </c>
      <c r="H154" s="65"/>
      <c r="I154" s="65"/>
      <c r="J154" s="18" t="s">
        <v>930</v>
      </c>
      <c r="K154" s="18" t="s">
        <v>930</v>
      </c>
      <c r="L154" s="18"/>
    </row>
    <row r="155" spans="1:12" x14ac:dyDescent="0.25">
      <c r="A155" s="18" t="s">
        <v>1113</v>
      </c>
      <c r="B155" s="18">
        <v>18</v>
      </c>
      <c r="C155" s="63" t="s">
        <v>545</v>
      </c>
      <c r="D155" s="63" t="s">
        <v>396</v>
      </c>
      <c r="E155" s="63" t="s">
        <v>667</v>
      </c>
      <c r="F155" s="64">
        <v>50</v>
      </c>
      <c r="G155" s="65"/>
      <c r="H155" s="63" t="s">
        <v>396</v>
      </c>
      <c r="I155" s="65"/>
      <c r="J155" s="18" t="s">
        <v>930</v>
      </c>
      <c r="K155" s="18" t="s">
        <v>930</v>
      </c>
      <c r="L155" s="18"/>
    </row>
    <row r="156" spans="1:12" x14ac:dyDescent="0.25">
      <c r="A156" s="18" t="s">
        <v>1113</v>
      </c>
      <c r="B156" s="18">
        <v>18</v>
      </c>
      <c r="C156" s="63" t="s">
        <v>545</v>
      </c>
      <c r="D156" s="63" t="s">
        <v>396</v>
      </c>
      <c r="E156" s="63" t="s">
        <v>668</v>
      </c>
      <c r="F156" s="64">
        <v>50</v>
      </c>
      <c r="G156" s="63" t="s">
        <v>669</v>
      </c>
      <c r="H156" s="65"/>
      <c r="I156" s="63" t="s">
        <v>670</v>
      </c>
      <c r="J156" s="18" t="s">
        <v>930</v>
      </c>
      <c r="K156" s="18" t="s">
        <v>930</v>
      </c>
      <c r="L156" s="18"/>
    </row>
    <row r="157" spans="1:12" x14ac:dyDescent="0.25">
      <c r="A157" s="18" t="s">
        <v>1113</v>
      </c>
      <c r="B157" s="18">
        <v>18</v>
      </c>
      <c r="C157" s="63" t="s">
        <v>545</v>
      </c>
      <c r="D157" s="63" t="s">
        <v>396</v>
      </c>
      <c r="E157" s="63" t="s">
        <v>671</v>
      </c>
      <c r="F157" s="64">
        <v>50</v>
      </c>
      <c r="G157" s="63" t="s">
        <v>672</v>
      </c>
      <c r="H157" s="65"/>
      <c r="I157" s="63" t="s">
        <v>673</v>
      </c>
      <c r="J157" s="18" t="s">
        <v>930</v>
      </c>
      <c r="K157" s="18" t="s">
        <v>930</v>
      </c>
      <c r="L157" s="18"/>
    </row>
    <row r="158" spans="1:12" x14ac:dyDescent="0.25">
      <c r="A158" s="18" t="s">
        <v>1113</v>
      </c>
      <c r="B158" s="18">
        <v>18</v>
      </c>
      <c r="C158" s="63" t="s">
        <v>545</v>
      </c>
      <c r="D158" s="63" t="s">
        <v>396</v>
      </c>
      <c r="E158" s="63" t="s">
        <v>674</v>
      </c>
      <c r="F158" s="64">
        <v>50</v>
      </c>
      <c r="G158" s="63" t="s">
        <v>675</v>
      </c>
      <c r="H158" s="65"/>
      <c r="I158" s="63" t="s">
        <v>676</v>
      </c>
      <c r="J158" s="18" t="s">
        <v>930</v>
      </c>
      <c r="K158" s="18" t="s">
        <v>930</v>
      </c>
      <c r="L158" s="18"/>
    </row>
    <row r="159" spans="1:12" x14ac:dyDescent="0.25">
      <c r="A159" s="18" t="s">
        <v>1113</v>
      </c>
      <c r="B159" s="18">
        <v>18</v>
      </c>
      <c r="C159" s="63" t="s">
        <v>545</v>
      </c>
      <c r="D159" s="63" t="s">
        <v>396</v>
      </c>
      <c r="E159" s="63" t="s">
        <v>677</v>
      </c>
      <c r="F159" s="64">
        <v>50</v>
      </c>
      <c r="G159" s="63" t="s">
        <v>678</v>
      </c>
      <c r="H159" s="65"/>
      <c r="I159" s="63" t="s">
        <v>679</v>
      </c>
      <c r="J159" s="18" t="s">
        <v>930</v>
      </c>
      <c r="K159" s="18" t="s">
        <v>930</v>
      </c>
      <c r="L159" s="18"/>
    </row>
    <row r="160" spans="1:12" x14ac:dyDescent="0.25">
      <c r="A160" s="18" t="s">
        <v>1113</v>
      </c>
      <c r="B160" s="18">
        <v>18</v>
      </c>
      <c r="C160" s="63" t="s">
        <v>545</v>
      </c>
      <c r="D160" s="63" t="s">
        <v>396</v>
      </c>
      <c r="E160" s="63" t="s">
        <v>680</v>
      </c>
      <c r="F160" s="64">
        <v>50</v>
      </c>
      <c r="G160" s="63" t="s">
        <v>681</v>
      </c>
      <c r="H160" s="65"/>
      <c r="I160" s="63" t="s">
        <v>682</v>
      </c>
      <c r="J160" s="18" t="s">
        <v>930</v>
      </c>
      <c r="K160" s="18" t="s">
        <v>930</v>
      </c>
      <c r="L160" s="18"/>
    </row>
    <row r="161" spans="1:12" ht="30" x14ac:dyDescent="0.25">
      <c r="A161" s="18" t="s">
        <v>1113</v>
      </c>
      <c r="B161" s="18">
        <v>18</v>
      </c>
      <c r="C161" s="63" t="s">
        <v>545</v>
      </c>
      <c r="D161" s="63" t="s">
        <v>396</v>
      </c>
      <c r="E161" s="63" t="s">
        <v>683</v>
      </c>
      <c r="F161" s="64">
        <v>50</v>
      </c>
      <c r="G161" s="63" t="s">
        <v>608</v>
      </c>
      <c r="H161" s="65"/>
      <c r="I161" s="63" t="s">
        <v>684</v>
      </c>
      <c r="J161" s="18" t="s">
        <v>930</v>
      </c>
      <c r="K161" s="18" t="s">
        <v>930</v>
      </c>
      <c r="L161" s="18"/>
    </row>
    <row r="162" spans="1:12" x14ac:dyDescent="0.25">
      <c r="A162" s="18" t="s">
        <v>1113</v>
      </c>
      <c r="B162" s="18">
        <v>18</v>
      </c>
      <c r="C162" s="63" t="s">
        <v>545</v>
      </c>
      <c r="D162" s="63" t="s">
        <v>396</v>
      </c>
      <c r="E162" s="63" t="s">
        <v>687</v>
      </c>
      <c r="F162" s="64">
        <v>50</v>
      </c>
      <c r="G162" s="63" t="s">
        <v>688</v>
      </c>
      <c r="H162" s="65"/>
      <c r="I162" s="65"/>
      <c r="J162" s="18" t="s">
        <v>930</v>
      </c>
      <c r="K162" s="18" t="s">
        <v>930</v>
      </c>
      <c r="L162" s="18"/>
    </row>
    <row r="163" spans="1:12" x14ac:dyDescent="0.25">
      <c r="A163" s="18" t="s">
        <v>1113</v>
      </c>
      <c r="B163" s="18">
        <v>18</v>
      </c>
      <c r="C163" s="63" t="s">
        <v>545</v>
      </c>
      <c r="D163" s="63" t="s">
        <v>396</v>
      </c>
      <c r="E163" s="63" t="s">
        <v>689</v>
      </c>
      <c r="F163" s="64">
        <v>50</v>
      </c>
      <c r="G163" s="63" t="s">
        <v>690</v>
      </c>
      <c r="H163" s="65"/>
      <c r="I163" s="65"/>
      <c r="J163" s="18" t="s">
        <v>930</v>
      </c>
      <c r="K163" s="18" t="s">
        <v>930</v>
      </c>
      <c r="L163" s="18"/>
    </row>
    <row r="164" spans="1:12" x14ac:dyDescent="0.25">
      <c r="A164" s="18" t="s">
        <v>1113</v>
      </c>
      <c r="B164" s="18">
        <v>18</v>
      </c>
      <c r="C164" s="63" t="s">
        <v>545</v>
      </c>
      <c r="D164" s="63" t="s">
        <v>396</v>
      </c>
      <c r="E164" s="63" t="s">
        <v>691</v>
      </c>
      <c r="F164" s="64">
        <v>50</v>
      </c>
      <c r="G164" s="63" t="s">
        <v>692</v>
      </c>
      <c r="H164" s="65"/>
      <c r="I164" s="65"/>
      <c r="J164" s="18" t="s">
        <v>930</v>
      </c>
      <c r="K164" s="18" t="s">
        <v>930</v>
      </c>
      <c r="L164" s="18"/>
    </row>
    <row r="165" spans="1:12" x14ac:dyDescent="0.25">
      <c r="A165" s="18" t="s">
        <v>1113</v>
      </c>
      <c r="B165" s="18">
        <v>18</v>
      </c>
      <c r="C165" s="63" t="s">
        <v>545</v>
      </c>
      <c r="D165" s="63" t="s">
        <v>396</v>
      </c>
      <c r="E165" s="63" t="s">
        <v>693</v>
      </c>
      <c r="F165" s="64">
        <v>60</v>
      </c>
      <c r="G165" s="63" t="s">
        <v>49</v>
      </c>
      <c r="H165" s="65"/>
      <c r="I165" s="65"/>
      <c r="J165" s="18" t="s">
        <v>930</v>
      </c>
      <c r="K165" s="18" t="s">
        <v>930</v>
      </c>
      <c r="L165" s="18"/>
    </row>
    <row r="166" spans="1:12" x14ac:dyDescent="0.25">
      <c r="A166" s="18" t="s">
        <v>1113</v>
      </c>
      <c r="B166" s="18">
        <v>18</v>
      </c>
      <c r="C166" s="63" t="s">
        <v>545</v>
      </c>
      <c r="D166" s="63" t="s">
        <v>396</v>
      </c>
      <c r="E166" s="63" t="s">
        <v>694</v>
      </c>
      <c r="F166" s="64">
        <v>50</v>
      </c>
      <c r="G166" s="63" t="s">
        <v>695</v>
      </c>
      <c r="H166" s="65"/>
      <c r="I166" s="65"/>
      <c r="J166" s="18" t="s">
        <v>930</v>
      </c>
      <c r="K166" s="18" t="s">
        <v>930</v>
      </c>
      <c r="L166" s="18"/>
    </row>
    <row r="167" spans="1:12" x14ac:dyDescent="0.25">
      <c r="A167" s="18" t="s">
        <v>1113</v>
      </c>
      <c r="B167" s="18">
        <v>18</v>
      </c>
      <c r="C167" s="63" t="s">
        <v>545</v>
      </c>
      <c r="D167" s="63" t="s">
        <v>396</v>
      </c>
      <c r="E167" s="63" t="s">
        <v>696</v>
      </c>
      <c r="F167" s="64">
        <v>52</v>
      </c>
      <c r="G167" s="63" t="s">
        <v>213</v>
      </c>
      <c r="H167" s="65"/>
      <c r="I167" s="65"/>
      <c r="J167" s="18" t="s">
        <v>930</v>
      </c>
      <c r="K167" s="18" t="s">
        <v>930</v>
      </c>
      <c r="L167" s="18"/>
    </row>
    <row r="168" spans="1:12" x14ac:dyDescent="0.25">
      <c r="A168" s="18" t="s">
        <v>1113</v>
      </c>
      <c r="B168" s="18">
        <v>18</v>
      </c>
      <c r="C168" s="63" t="s">
        <v>545</v>
      </c>
      <c r="D168" s="63" t="s">
        <v>396</v>
      </c>
      <c r="E168" s="63" t="s">
        <v>690</v>
      </c>
      <c r="F168" s="64">
        <v>53</v>
      </c>
      <c r="G168" s="63" t="s">
        <v>49</v>
      </c>
      <c r="H168" s="65"/>
      <c r="I168" s="65"/>
      <c r="J168" s="18" t="s">
        <v>930</v>
      </c>
      <c r="K168" s="18" t="s">
        <v>930</v>
      </c>
      <c r="L168" s="18"/>
    </row>
    <row r="169" spans="1:12" x14ac:dyDescent="0.25">
      <c r="A169" s="18" t="s">
        <v>1113</v>
      </c>
      <c r="B169" s="18">
        <v>18</v>
      </c>
      <c r="C169" s="63" t="s">
        <v>545</v>
      </c>
      <c r="D169" s="63" t="s">
        <v>396</v>
      </c>
      <c r="E169" s="63" t="s">
        <v>697</v>
      </c>
      <c r="F169" s="64">
        <v>53</v>
      </c>
      <c r="G169" s="63" t="s">
        <v>49</v>
      </c>
      <c r="H169" s="65"/>
      <c r="I169" s="65"/>
      <c r="J169" s="18" t="s">
        <v>930</v>
      </c>
      <c r="K169" s="18" t="s">
        <v>930</v>
      </c>
      <c r="L169" s="18"/>
    </row>
    <row r="170" spans="1:12" x14ac:dyDescent="0.25">
      <c r="A170" s="18" t="s">
        <v>1113</v>
      </c>
      <c r="B170" s="18">
        <v>18</v>
      </c>
      <c r="C170" s="63" t="s">
        <v>545</v>
      </c>
      <c r="D170" s="63" t="s">
        <v>396</v>
      </c>
      <c r="E170" s="63" t="s">
        <v>698</v>
      </c>
      <c r="F170" s="64">
        <v>52</v>
      </c>
      <c r="G170" s="63" t="s">
        <v>49</v>
      </c>
      <c r="H170" s="65"/>
      <c r="I170" s="65"/>
      <c r="J170" s="18" t="s">
        <v>930</v>
      </c>
      <c r="K170" s="18" t="s">
        <v>930</v>
      </c>
      <c r="L170" s="18"/>
    </row>
    <row r="171" spans="1:12" ht="30" x14ac:dyDescent="0.25">
      <c r="A171" s="61" t="s">
        <v>932</v>
      </c>
      <c r="B171" s="79">
        <v>21</v>
      </c>
      <c r="C171" s="63" t="s">
        <v>83</v>
      </c>
      <c r="D171" s="63" t="s">
        <v>203</v>
      </c>
      <c r="E171" s="63" t="s">
        <v>204</v>
      </c>
      <c r="F171" s="64">
        <v>60</v>
      </c>
      <c r="G171" s="65"/>
      <c r="H171" s="63" t="s">
        <v>203</v>
      </c>
      <c r="I171" s="63" t="s">
        <v>205</v>
      </c>
      <c r="J171" s="66" t="s">
        <v>929</v>
      </c>
      <c r="K171" s="18" t="s">
        <v>930</v>
      </c>
      <c r="L171" s="18"/>
    </row>
    <row r="172" spans="1:12" ht="30" x14ac:dyDescent="0.25">
      <c r="A172" s="61" t="s">
        <v>932</v>
      </c>
      <c r="B172" s="79">
        <v>21</v>
      </c>
      <c r="C172" s="63" t="s">
        <v>83</v>
      </c>
      <c r="D172" s="63" t="s">
        <v>197</v>
      </c>
      <c r="E172" s="63" t="s">
        <v>198</v>
      </c>
      <c r="F172" s="64">
        <v>60</v>
      </c>
      <c r="G172" s="65"/>
      <c r="H172" s="63" t="s">
        <v>199</v>
      </c>
      <c r="I172" s="63" t="s">
        <v>200</v>
      </c>
      <c r="J172" s="66" t="s">
        <v>929</v>
      </c>
      <c r="K172" s="18" t="s">
        <v>930</v>
      </c>
      <c r="L172" s="18"/>
    </row>
    <row r="173" spans="1:12" ht="30" x14ac:dyDescent="0.25">
      <c r="A173" s="61" t="s">
        <v>932</v>
      </c>
      <c r="B173" s="79">
        <v>21</v>
      </c>
      <c r="C173" s="63" t="s">
        <v>83</v>
      </c>
      <c r="D173" s="63" t="s">
        <v>78</v>
      </c>
      <c r="E173" s="63" t="s">
        <v>305</v>
      </c>
      <c r="F173" s="64">
        <v>60</v>
      </c>
      <c r="G173" s="65"/>
      <c r="H173" s="63" t="s">
        <v>278</v>
      </c>
      <c r="I173" s="63" t="s">
        <v>306</v>
      </c>
      <c r="J173" s="66" t="s">
        <v>929</v>
      </c>
      <c r="K173" s="18" t="s">
        <v>930</v>
      </c>
      <c r="L173" s="18"/>
    </row>
    <row r="174" spans="1:12" ht="30" x14ac:dyDescent="0.25">
      <c r="A174" s="61" t="s">
        <v>932</v>
      </c>
      <c r="B174" s="79">
        <v>21</v>
      </c>
      <c r="C174" s="63" t="s">
        <v>83</v>
      </c>
      <c r="D174" s="63" t="s">
        <v>203</v>
      </c>
      <c r="E174" s="63" t="s">
        <v>206</v>
      </c>
      <c r="F174" s="64">
        <v>86</v>
      </c>
      <c r="G174" s="65"/>
      <c r="H174" s="63" t="s">
        <v>203</v>
      </c>
      <c r="I174" s="63" t="s">
        <v>207</v>
      </c>
      <c r="J174" s="66" t="s">
        <v>929</v>
      </c>
      <c r="K174" s="18" t="s">
        <v>930</v>
      </c>
      <c r="L174" s="18"/>
    </row>
    <row r="175" spans="1:12" ht="30" x14ac:dyDescent="0.25">
      <c r="A175" s="61" t="s">
        <v>932</v>
      </c>
      <c r="B175" s="79">
        <v>21</v>
      </c>
      <c r="C175" s="63" t="s">
        <v>83</v>
      </c>
      <c r="D175" s="63" t="s">
        <v>79</v>
      </c>
      <c r="E175" s="63" t="s">
        <v>201</v>
      </c>
      <c r="F175" s="64">
        <v>36</v>
      </c>
      <c r="G175" s="65"/>
      <c r="H175" s="63" t="s">
        <v>79</v>
      </c>
      <c r="I175" s="63" t="s">
        <v>202</v>
      </c>
      <c r="J175" s="66" t="s">
        <v>929</v>
      </c>
      <c r="K175" s="18" t="s">
        <v>930</v>
      </c>
      <c r="L175" s="18"/>
    </row>
    <row r="176" spans="1:12" x14ac:dyDescent="0.25">
      <c r="A176" s="61" t="s">
        <v>932</v>
      </c>
      <c r="B176" s="79">
        <v>22</v>
      </c>
      <c r="C176" s="63" t="s">
        <v>545</v>
      </c>
      <c r="D176" s="63" t="s">
        <v>307</v>
      </c>
      <c r="E176" s="63" t="s">
        <v>563</v>
      </c>
      <c r="F176" s="64">
        <v>419</v>
      </c>
      <c r="G176" s="65"/>
      <c r="H176" s="63" t="s">
        <v>309</v>
      </c>
      <c r="I176" s="63" t="s">
        <v>564</v>
      </c>
      <c r="J176" s="66" t="s">
        <v>929</v>
      </c>
      <c r="K176" s="18" t="s">
        <v>930</v>
      </c>
      <c r="L176" s="18"/>
    </row>
    <row r="177" spans="1:12" ht="30" x14ac:dyDescent="0.25">
      <c r="A177" s="61" t="s">
        <v>932</v>
      </c>
      <c r="B177" s="79">
        <v>22</v>
      </c>
      <c r="C177" s="63" t="s">
        <v>83</v>
      </c>
      <c r="D177" s="63" t="s">
        <v>98</v>
      </c>
      <c r="E177" s="63" t="s">
        <v>99</v>
      </c>
      <c r="F177" s="64">
        <v>38</v>
      </c>
      <c r="G177" s="63" t="s">
        <v>100</v>
      </c>
      <c r="H177" s="65"/>
      <c r="I177" s="63" t="s">
        <v>100</v>
      </c>
      <c r="J177" s="83" t="s">
        <v>929</v>
      </c>
      <c r="K177" s="18" t="s">
        <v>930</v>
      </c>
      <c r="L177" s="18"/>
    </row>
    <row r="178" spans="1:12" ht="30" x14ac:dyDescent="0.25">
      <c r="A178" s="61" t="s">
        <v>932</v>
      </c>
      <c r="B178" s="79">
        <v>22</v>
      </c>
      <c r="C178" s="63" t="s">
        <v>545</v>
      </c>
      <c r="D178" s="63" t="s">
        <v>136</v>
      </c>
      <c r="E178" s="63" t="s">
        <v>602</v>
      </c>
      <c r="F178" s="64">
        <v>150</v>
      </c>
      <c r="G178" s="63" t="s">
        <v>603</v>
      </c>
      <c r="H178" s="65"/>
      <c r="I178" s="63" t="s">
        <v>603</v>
      </c>
      <c r="J178" s="66" t="s">
        <v>929</v>
      </c>
      <c r="K178" s="18" t="s">
        <v>930</v>
      </c>
      <c r="L178" s="18"/>
    </row>
    <row r="179" spans="1:12" ht="30" x14ac:dyDescent="0.25">
      <c r="A179" s="61" t="s">
        <v>932</v>
      </c>
      <c r="B179" s="79">
        <v>22</v>
      </c>
      <c r="C179" s="63" t="s">
        <v>83</v>
      </c>
      <c r="D179" s="63" t="s">
        <v>122</v>
      </c>
      <c r="E179" s="63" t="s">
        <v>123</v>
      </c>
      <c r="F179" s="64">
        <v>72</v>
      </c>
      <c r="G179" s="65"/>
      <c r="H179" s="63" t="s">
        <v>122</v>
      </c>
      <c r="I179" s="63" t="s">
        <v>124</v>
      </c>
      <c r="J179" s="83" t="s">
        <v>929</v>
      </c>
      <c r="K179" s="18" t="s">
        <v>930</v>
      </c>
      <c r="L179" s="18"/>
    </row>
    <row r="180" spans="1:12" ht="30" x14ac:dyDescent="0.25">
      <c r="A180" s="61" t="s">
        <v>932</v>
      </c>
      <c r="B180" s="79">
        <v>22</v>
      </c>
      <c r="C180" s="63" t="s">
        <v>83</v>
      </c>
      <c r="D180" s="63" t="s">
        <v>136</v>
      </c>
      <c r="E180" s="63" t="s">
        <v>139</v>
      </c>
      <c r="F180" s="64">
        <v>36</v>
      </c>
      <c r="G180" s="65"/>
      <c r="H180" s="63" t="s">
        <v>136</v>
      </c>
      <c r="I180" s="63" t="s">
        <v>140</v>
      </c>
      <c r="J180" s="83" t="s">
        <v>929</v>
      </c>
      <c r="K180" s="18" t="s">
        <v>930</v>
      </c>
      <c r="L180" s="18"/>
    </row>
    <row r="181" spans="1:12" ht="30" x14ac:dyDescent="0.25">
      <c r="A181" s="61" t="s">
        <v>932</v>
      </c>
      <c r="B181" s="79">
        <v>22</v>
      </c>
      <c r="C181" s="63" t="s">
        <v>83</v>
      </c>
      <c r="D181" s="63" t="s">
        <v>136</v>
      </c>
      <c r="E181" s="63" t="s">
        <v>1131</v>
      </c>
      <c r="F181" s="64">
        <v>60</v>
      </c>
      <c r="G181" s="65"/>
      <c r="H181" s="63" t="s">
        <v>122</v>
      </c>
      <c r="I181" s="63"/>
      <c r="J181" s="83" t="s">
        <v>929</v>
      </c>
      <c r="K181" s="18" t="s">
        <v>930</v>
      </c>
      <c r="L181" s="18"/>
    </row>
    <row r="182" spans="1:12" ht="30" x14ac:dyDescent="0.25">
      <c r="A182" s="61" t="s">
        <v>932</v>
      </c>
      <c r="B182" s="79">
        <v>22</v>
      </c>
      <c r="C182" s="63" t="s">
        <v>83</v>
      </c>
      <c r="D182" s="63" t="s">
        <v>136</v>
      </c>
      <c r="E182" s="63" t="s">
        <v>137</v>
      </c>
      <c r="F182" s="64">
        <v>36</v>
      </c>
      <c r="G182" s="65"/>
      <c r="H182" s="63" t="s">
        <v>136</v>
      </c>
      <c r="I182" s="63" t="s">
        <v>138</v>
      </c>
      <c r="J182" s="83" t="s">
        <v>929</v>
      </c>
      <c r="K182" s="18" t="s">
        <v>930</v>
      </c>
      <c r="L182" s="18"/>
    </row>
    <row r="183" spans="1:12" ht="30" x14ac:dyDescent="0.25">
      <c r="A183" s="61" t="s">
        <v>71</v>
      </c>
      <c r="B183" s="61">
        <v>23</v>
      </c>
      <c r="C183" s="63" t="s">
        <v>83</v>
      </c>
      <c r="D183" s="63" t="s">
        <v>235</v>
      </c>
      <c r="E183" s="63" t="s">
        <v>237</v>
      </c>
      <c r="F183" s="64">
        <v>40</v>
      </c>
      <c r="G183" s="63" t="s">
        <v>238</v>
      </c>
      <c r="H183" s="65"/>
      <c r="I183" s="63" t="s">
        <v>238</v>
      </c>
      <c r="J183" s="62" t="s">
        <v>930</v>
      </c>
      <c r="K183" s="62" t="s">
        <v>930</v>
      </c>
      <c r="L183" s="62"/>
    </row>
    <row r="184" spans="1:12" ht="30" x14ac:dyDescent="0.25">
      <c r="A184" s="61" t="s">
        <v>71</v>
      </c>
      <c r="B184" s="61">
        <v>23</v>
      </c>
      <c r="C184" s="63" t="s">
        <v>83</v>
      </c>
      <c r="D184" s="63" t="s">
        <v>235</v>
      </c>
      <c r="E184" s="63" t="s">
        <v>236</v>
      </c>
      <c r="F184" s="64">
        <v>50</v>
      </c>
      <c r="G184" s="63"/>
      <c r="H184" s="65" t="s">
        <v>235</v>
      </c>
      <c r="I184" s="63" t="s">
        <v>117</v>
      </c>
      <c r="J184" s="62" t="s">
        <v>930</v>
      </c>
      <c r="K184" s="62" t="s">
        <v>930</v>
      </c>
      <c r="L184" s="62"/>
    </row>
    <row r="185" spans="1:12" ht="30" x14ac:dyDescent="0.25">
      <c r="A185" s="61" t="s">
        <v>71</v>
      </c>
      <c r="B185" s="61">
        <v>23</v>
      </c>
      <c r="C185" s="63" t="s">
        <v>8</v>
      </c>
      <c r="D185" s="63" t="s">
        <v>417</v>
      </c>
      <c r="E185" s="63" t="s">
        <v>291</v>
      </c>
      <c r="F185" s="64">
        <v>36</v>
      </c>
      <c r="G185" s="65"/>
      <c r="H185" s="63" t="s">
        <v>417</v>
      </c>
      <c r="I185" s="63" t="s">
        <v>418</v>
      </c>
      <c r="J185" s="62"/>
      <c r="K185" s="62"/>
      <c r="L185" s="62"/>
    </row>
    <row r="186" spans="1:12" ht="30" x14ac:dyDescent="0.25">
      <c r="A186" s="61" t="s">
        <v>71</v>
      </c>
      <c r="B186" s="61">
        <v>23</v>
      </c>
      <c r="C186" s="63" t="s">
        <v>545</v>
      </c>
      <c r="D186" s="63" t="s">
        <v>71</v>
      </c>
      <c r="E186" s="63" t="s">
        <v>904</v>
      </c>
      <c r="F186" s="64">
        <v>350</v>
      </c>
      <c r="G186" s="65"/>
      <c r="H186" s="63" t="s">
        <v>889</v>
      </c>
      <c r="I186" s="63" t="s">
        <v>905</v>
      </c>
      <c r="J186" s="62" t="s">
        <v>930</v>
      </c>
      <c r="K186" s="62" t="s">
        <v>930</v>
      </c>
      <c r="L186" s="62"/>
    </row>
    <row r="187" spans="1:12" ht="45" x14ac:dyDescent="0.25">
      <c r="A187" s="61" t="s">
        <v>71</v>
      </c>
      <c r="B187" s="61">
        <v>23</v>
      </c>
      <c r="C187" s="63" t="s">
        <v>545</v>
      </c>
      <c r="D187" s="63" t="s">
        <v>141</v>
      </c>
      <c r="E187" s="63" t="s">
        <v>604</v>
      </c>
      <c r="F187" s="64">
        <v>435</v>
      </c>
      <c r="G187" s="63" t="s">
        <v>1119</v>
      </c>
      <c r="H187" s="65"/>
      <c r="I187" s="63" t="s">
        <v>605</v>
      </c>
      <c r="J187" s="62" t="s">
        <v>930</v>
      </c>
      <c r="K187" s="62" t="s">
        <v>930</v>
      </c>
      <c r="L187" s="62"/>
    </row>
    <row r="188" spans="1:12" ht="30" x14ac:dyDescent="0.25">
      <c r="A188" s="61" t="s">
        <v>71</v>
      </c>
      <c r="B188" s="61">
        <v>23</v>
      </c>
      <c r="C188" s="63" t="s">
        <v>83</v>
      </c>
      <c r="D188" s="63" t="s">
        <v>141</v>
      </c>
      <c r="E188" s="63" t="s">
        <v>142</v>
      </c>
      <c r="F188" s="64">
        <v>36</v>
      </c>
      <c r="G188" s="65"/>
      <c r="H188" s="63" t="s">
        <v>141</v>
      </c>
      <c r="I188" s="63" t="s">
        <v>143</v>
      </c>
      <c r="J188" s="62" t="s">
        <v>930</v>
      </c>
      <c r="K188" s="62" t="s">
        <v>930</v>
      </c>
      <c r="L188" s="62"/>
    </row>
    <row r="189" spans="1:12" x14ac:dyDescent="0.25">
      <c r="A189" s="61" t="s">
        <v>71</v>
      </c>
      <c r="B189" s="61">
        <v>23</v>
      </c>
      <c r="C189" s="63" t="s">
        <v>545</v>
      </c>
      <c r="D189" s="63" t="s">
        <v>235</v>
      </c>
      <c r="E189" s="63" t="s">
        <v>766</v>
      </c>
      <c r="F189" s="64">
        <v>200</v>
      </c>
      <c r="G189" s="63" t="s">
        <v>767</v>
      </c>
      <c r="H189" s="65"/>
      <c r="I189" s="63" t="s">
        <v>767</v>
      </c>
      <c r="J189" s="62" t="s">
        <v>930</v>
      </c>
      <c r="K189" s="62" t="s">
        <v>930</v>
      </c>
      <c r="L189" s="62"/>
    </row>
    <row r="190" spans="1:12" x14ac:dyDescent="0.25">
      <c r="A190" s="61" t="s">
        <v>71</v>
      </c>
      <c r="B190" s="61">
        <v>24</v>
      </c>
      <c r="C190" s="63" t="s">
        <v>545</v>
      </c>
      <c r="D190" s="63" t="s">
        <v>73</v>
      </c>
      <c r="E190" s="63"/>
      <c r="F190" s="64">
        <v>135</v>
      </c>
      <c r="G190" s="63" t="s">
        <v>73</v>
      </c>
      <c r="H190" s="65"/>
      <c r="I190" s="63"/>
      <c r="J190" s="62"/>
      <c r="K190" s="62"/>
      <c r="L190" s="62"/>
    </row>
    <row r="191" spans="1:12" ht="30" x14ac:dyDescent="0.25">
      <c r="A191" s="61" t="s">
        <v>71</v>
      </c>
      <c r="B191" s="61">
        <v>24</v>
      </c>
      <c r="C191" s="63" t="s">
        <v>8</v>
      </c>
      <c r="D191" s="63" t="s">
        <v>494</v>
      </c>
      <c r="E191" s="63" t="s">
        <v>153</v>
      </c>
      <c r="F191" s="64">
        <v>36</v>
      </c>
      <c r="G191" s="63" t="s">
        <v>1013</v>
      </c>
      <c r="H191" s="65"/>
      <c r="I191" s="63" t="s">
        <v>1013</v>
      </c>
      <c r="J191" s="62" t="s">
        <v>930</v>
      </c>
      <c r="K191" s="62" t="s">
        <v>930</v>
      </c>
      <c r="L191" s="62" t="s">
        <v>931</v>
      </c>
    </row>
    <row r="192" spans="1:12" ht="30" x14ac:dyDescent="0.25">
      <c r="A192" s="61" t="s">
        <v>71</v>
      </c>
      <c r="B192" s="61">
        <v>24</v>
      </c>
      <c r="C192" s="63" t="s">
        <v>8</v>
      </c>
      <c r="D192" s="63" t="s">
        <v>377</v>
      </c>
      <c r="E192" s="63" t="s">
        <v>378</v>
      </c>
      <c r="F192" s="64">
        <v>72</v>
      </c>
      <c r="G192" s="65"/>
      <c r="H192" s="63" t="s">
        <v>377</v>
      </c>
      <c r="I192" s="63" t="s">
        <v>379</v>
      </c>
      <c r="J192" s="62" t="s">
        <v>930</v>
      </c>
      <c r="K192" s="62" t="s">
        <v>930</v>
      </c>
      <c r="L192" s="62" t="s">
        <v>931</v>
      </c>
    </row>
    <row r="193" spans="1:12" ht="30" x14ac:dyDescent="0.25">
      <c r="A193" s="61" t="s">
        <v>71</v>
      </c>
      <c r="B193" s="61">
        <v>24</v>
      </c>
      <c r="C193" s="63" t="s">
        <v>8</v>
      </c>
      <c r="D193" s="63" t="s">
        <v>392</v>
      </c>
      <c r="E193" s="63" t="s">
        <v>393</v>
      </c>
      <c r="F193" s="64">
        <v>20</v>
      </c>
      <c r="G193" s="65"/>
      <c r="H193" s="63" t="s">
        <v>394</v>
      </c>
      <c r="I193" s="63" t="s">
        <v>395</v>
      </c>
      <c r="J193" s="62" t="s">
        <v>930</v>
      </c>
      <c r="K193" s="62" t="s">
        <v>930</v>
      </c>
      <c r="L193" s="62" t="s">
        <v>931</v>
      </c>
    </row>
    <row r="194" spans="1:12" ht="30" x14ac:dyDescent="0.25">
      <c r="A194" s="61" t="s">
        <v>71</v>
      </c>
      <c r="B194" s="61">
        <v>24</v>
      </c>
      <c r="C194" s="63" t="s">
        <v>8</v>
      </c>
      <c r="D194" s="63" t="s">
        <v>468</v>
      </c>
      <c r="E194" s="63" t="s">
        <v>469</v>
      </c>
      <c r="F194" s="64">
        <v>24</v>
      </c>
      <c r="G194" s="63" t="s">
        <v>470</v>
      </c>
      <c r="H194" s="65"/>
      <c r="I194" s="63" t="s">
        <v>471</v>
      </c>
      <c r="J194" s="62" t="s">
        <v>930</v>
      </c>
      <c r="K194" s="62" t="s">
        <v>930</v>
      </c>
      <c r="L194" s="62" t="s">
        <v>931</v>
      </c>
    </row>
    <row r="195" spans="1:12" ht="30" x14ac:dyDescent="0.25">
      <c r="A195" s="61" t="s">
        <v>71</v>
      </c>
      <c r="B195" s="61">
        <v>24</v>
      </c>
      <c r="C195" s="63" t="s">
        <v>8</v>
      </c>
      <c r="D195" s="63" t="s">
        <v>468</v>
      </c>
      <c r="E195" s="63" t="s">
        <v>472</v>
      </c>
      <c r="F195" s="64">
        <v>24</v>
      </c>
      <c r="G195" s="63" t="s">
        <v>473</v>
      </c>
      <c r="H195" s="65"/>
      <c r="I195" s="63" t="s">
        <v>474</v>
      </c>
      <c r="J195" s="62" t="s">
        <v>930</v>
      </c>
      <c r="K195" s="62" t="s">
        <v>930</v>
      </c>
      <c r="L195" s="62" t="s">
        <v>931</v>
      </c>
    </row>
    <row r="196" spans="1:12" ht="30" x14ac:dyDescent="0.25">
      <c r="A196" s="61" t="s">
        <v>71</v>
      </c>
      <c r="B196" s="61">
        <v>24</v>
      </c>
      <c r="C196" s="63" t="s">
        <v>8</v>
      </c>
      <c r="D196" s="63" t="s">
        <v>494</v>
      </c>
      <c r="E196" s="63" t="s">
        <v>495</v>
      </c>
      <c r="F196" s="64">
        <v>60</v>
      </c>
      <c r="G196" s="65"/>
      <c r="H196" s="63" t="s">
        <v>496</v>
      </c>
      <c r="I196" s="63" t="s">
        <v>497</v>
      </c>
      <c r="J196" s="62" t="s">
        <v>930</v>
      </c>
      <c r="K196" s="62" t="s">
        <v>930</v>
      </c>
      <c r="L196" s="62" t="s">
        <v>931</v>
      </c>
    </row>
    <row r="197" spans="1:12" ht="30" x14ac:dyDescent="0.25">
      <c r="A197" s="61" t="s">
        <v>71</v>
      </c>
      <c r="B197" s="61">
        <v>24</v>
      </c>
      <c r="C197" s="63" t="s">
        <v>8</v>
      </c>
      <c r="D197" s="63" t="s">
        <v>468</v>
      </c>
      <c r="E197" s="63" t="s">
        <v>475</v>
      </c>
      <c r="F197" s="64">
        <v>24</v>
      </c>
      <c r="G197" s="63" t="s">
        <v>476</v>
      </c>
      <c r="H197" s="65"/>
      <c r="I197" s="63" t="s">
        <v>477</v>
      </c>
      <c r="J197" s="62" t="s">
        <v>930</v>
      </c>
      <c r="K197" s="62" t="s">
        <v>930</v>
      </c>
      <c r="L197" s="62" t="s">
        <v>931</v>
      </c>
    </row>
    <row r="198" spans="1:12" ht="30" x14ac:dyDescent="0.25">
      <c r="A198" s="61" t="s">
        <v>71</v>
      </c>
      <c r="B198" s="61">
        <v>24</v>
      </c>
      <c r="C198" s="63" t="s">
        <v>8</v>
      </c>
      <c r="D198" s="63" t="s">
        <v>494</v>
      </c>
      <c r="E198" s="63" t="s">
        <v>498</v>
      </c>
      <c r="F198" s="64">
        <v>36</v>
      </c>
      <c r="G198" s="63" t="s">
        <v>499</v>
      </c>
      <c r="H198" s="65"/>
      <c r="I198" s="63" t="s">
        <v>499</v>
      </c>
      <c r="J198" s="62" t="s">
        <v>930</v>
      </c>
      <c r="K198" s="62" t="s">
        <v>930</v>
      </c>
      <c r="L198" s="62" t="s">
        <v>931</v>
      </c>
    </row>
    <row r="199" spans="1:12" ht="30" x14ac:dyDescent="0.25">
      <c r="A199" s="61" t="s">
        <v>411</v>
      </c>
      <c r="B199" s="61">
        <v>25</v>
      </c>
      <c r="C199" s="63" t="s">
        <v>83</v>
      </c>
      <c r="D199" s="81" t="s">
        <v>411</v>
      </c>
      <c r="E199" s="63" t="s">
        <v>1026</v>
      </c>
      <c r="F199" s="64">
        <v>36</v>
      </c>
      <c r="G199" s="65"/>
      <c r="H199" s="63" t="s">
        <v>1027</v>
      </c>
      <c r="I199" s="63" t="s">
        <v>1027</v>
      </c>
      <c r="J199" s="18" t="s">
        <v>930</v>
      </c>
      <c r="K199" s="18" t="s">
        <v>930</v>
      </c>
      <c r="L199" s="18"/>
    </row>
    <row r="200" spans="1:12" ht="30" x14ac:dyDescent="0.25">
      <c r="A200" s="61" t="s">
        <v>411</v>
      </c>
      <c r="B200" s="61">
        <v>25</v>
      </c>
      <c r="C200" s="63" t="s">
        <v>8</v>
      </c>
      <c r="D200" s="81" t="s">
        <v>411</v>
      </c>
      <c r="E200" s="63" t="s">
        <v>381</v>
      </c>
      <c r="F200" s="64">
        <v>36</v>
      </c>
      <c r="G200" s="65" t="s">
        <v>278</v>
      </c>
      <c r="H200" s="63"/>
      <c r="I200" s="65" t="s">
        <v>278</v>
      </c>
      <c r="J200" s="18" t="s">
        <v>930</v>
      </c>
      <c r="K200" s="18" t="s">
        <v>930</v>
      </c>
      <c r="L200" s="18" t="s">
        <v>1041</v>
      </c>
    </row>
    <row r="201" spans="1:12" ht="30" x14ac:dyDescent="0.25">
      <c r="A201" s="78" t="s">
        <v>411</v>
      </c>
      <c r="B201" s="61">
        <v>25</v>
      </c>
      <c r="C201" s="63" t="s">
        <v>83</v>
      </c>
      <c r="D201" s="81" t="s">
        <v>487</v>
      </c>
      <c r="E201" s="63" t="s">
        <v>1038</v>
      </c>
      <c r="F201" s="64">
        <v>36</v>
      </c>
      <c r="G201" s="18" t="s">
        <v>1039</v>
      </c>
      <c r="H201" s="63"/>
      <c r="I201" s="18" t="s">
        <v>1039</v>
      </c>
      <c r="J201" s="18" t="s">
        <v>930</v>
      </c>
      <c r="K201" s="18" t="s">
        <v>930</v>
      </c>
      <c r="L201" s="18"/>
    </row>
    <row r="202" spans="1:12" x14ac:dyDescent="0.25">
      <c r="A202" s="78" t="s">
        <v>411</v>
      </c>
      <c r="B202" s="61">
        <v>25</v>
      </c>
      <c r="C202" s="63" t="s">
        <v>545</v>
      </c>
      <c r="D202" s="18" t="s">
        <v>175</v>
      </c>
      <c r="E202" s="18" t="s">
        <v>1081</v>
      </c>
      <c r="F202" s="84">
        <v>50</v>
      </c>
      <c r="G202" s="18" t="s">
        <v>1082</v>
      </c>
      <c r="H202" s="18"/>
      <c r="I202" s="18" t="s">
        <v>1083</v>
      </c>
      <c r="J202" s="18" t="s">
        <v>930</v>
      </c>
      <c r="K202" s="18" t="s">
        <v>930</v>
      </c>
      <c r="L202" s="18"/>
    </row>
    <row r="203" spans="1:12" x14ac:dyDescent="0.25">
      <c r="A203" s="62" t="s">
        <v>411</v>
      </c>
      <c r="B203" s="61">
        <v>25</v>
      </c>
      <c r="C203" s="63" t="s">
        <v>545</v>
      </c>
      <c r="D203" s="18" t="s">
        <v>175</v>
      </c>
      <c r="E203" s="18" t="s">
        <v>1084</v>
      </c>
      <c r="F203" s="84">
        <v>50</v>
      </c>
      <c r="G203" s="18" t="s">
        <v>1077</v>
      </c>
      <c r="H203" s="18"/>
      <c r="I203" s="18" t="s">
        <v>1077</v>
      </c>
      <c r="J203" s="18" t="s">
        <v>930</v>
      </c>
      <c r="K203" s="18" t="s">
        <v>930</v>
      </c>
      <c r="L203" s="18"/>
    </row>
    <row r="204" spans="1:12" ht="30" x14ac:dyDescent="0.25">
      <c r="A204" s="61" t="s">
        <v>411</v>
      </c>
      <c r="B204" s="78">
        <v>26</v>
      </c>
      <c r="C204" s="63" t="s">
        <v>83</v>
      </c>
      <c r="D204" s="81" t="s">
        <v>211</v>
      </c>
      <c r="E204" s="63" t="s">
        <v>217</v>
      </c>
      <c r="F204" s="64">
        <v>24</v>
      </c>
      <c r="G204" s="18" t="s">
        <v>1030</v>
      </c>
      <c r="H204" s="63"/>
      <c r="I204" s="18" t="s">
        <v>1030</v>
      </c>
      <c r="J204" s="18" t="s">
        <v>930</v>
      </c>
      <c r="K204" s="18" t="s">
        <v>930</v>
      </c>
      <c r="L204" s="18"/>
    </row>
    <row r="205" spans="1:12" ht="30" x14ac:dyDescent="0.25">
      <c r="A205" s="61" t="s">
        <v>411</v>
      </c>
      <c r="B205" s="78">
        <v>26</v>
      </c>
      <c r="C205" s="63" t="s">
        <v>83</v>
      </c>
      <c r="D205" s="81" t="s">
        <v>211</v>
      </c>
      <c r="E205" s="63" t="s">
        <v>1031</v>
      </c>
      <c r="F205" s="64">
        <v>24</v>
      </c>
      <c r="G205" s="18" t="s">
        <v>1032</v>
      </c>
      <c r="H205" s="63"/>
      <c r="I205" s="18" t="s">
        <v>1032</v>
      </c>
      <c r="J205" s="18" t="s">
        <v>930</v>
      </c>
      <c r="K205" s="18" t="s">
        <v>930</v>
      </c>
      <c r="L205" s="18"/>
    </row>
    <row r="206" spans="1:12" ht="30" x14ac:dyDescent="0.25">
      <c r="A206" s="61" t="s">
        <v>411</v>
      </c>
      <c r="B206" s="61">
        <v>25</v>
      </c>
      <c r="C206" s="63" t="s">
        <v>8</v>
      </c>
      <c r="D206" s="81" t="s">
        <v>487</v>
      </c>
      <c r="E206" s="63" t="s">
        <v>1040</v>
      </c>
      <c r="F206" s="64">
        <v>24</v>
      </c>
      <c r="G206" s="65"/>
      <c r="H206" s="65" t="s">
        <v>487</v>
      </c>
      <c r="I206" s="65" t="s">
        <v>487</v>
      </c>
      <c r="J206" s="18" t="s">
        <v>930</v>
      </c>
      <c r="K206" s="18" t="s">
        <v>930</v>
      </c>
      <c r="L206" s="18" t="s">
        <v>1041</v>
      </c>
    </row>
    <row r="207" spans="1:12" ht="30" x14ac:dyDescent="0.25">
      <c r="A207" s="61" t="s">
        <v>411</v>
      </c>
      <c r="B207" s="61">
        <v>25</v>
      </c>
      <c r="C207" s="63" t="s">
        <v>83</v>
      </c>
      <c r="D207" s="81" t="s">
        <v>411</v>
      </c>
      <c r="E207" s="63" t="s">
        <v>1019</v>
      </c>
      <c r="F207" s="64">
        <v>36</v>
      </c>
      <c r="G207" s="65"/>
      <c r="H207" s="63" t="s">
        <v>1020</v>
      </c>
      <c r="I207" s="63" t="s">
        <v>1020</v>
      </c>
      <c r="J207" s="18" t="s">
        <v>930</v>
      </c>
      <c r="K207" s="18" t="s">
        <v>930</v>
      </c>
      <c r="L207" s="18"/>
    </row>
    <row r="208" spans="1:12" ht="30" x14ac:dyDescent="0.25">
      <c r="A208" s="61" t="s">
        <v>411</v>
      </c>
      <c r="B208" s="61">
        <v>25</v>
      </c>
      <c r="C208" s="63" t="s">
        <v>8</v>
      </c>
      <c r="D208" s="81" t="s">
        <v>487</v>
      </c>
      <c r="E208" s="63" t="s">
        <v>1042</v>
      </c>
      <c r="F208" s="64">
        <v>24</v>
      </c>
      <c r="G208" s="65" t="s">
        <v>1043</v>
      </c>
      <c r="H208" s="65"/>
      <c r="I208" s="65" t="s">
        <v>1043</v>
      </c>
      <c r="J208" s="18" t="s">
        <v>930</v>
      </c>
      <c r="K208" s="18" t="s">
        <v>930</v>
      </c>
      <c r="L208" s="18" t="s">
        <v>1041</v>
      </c>
    </row>
    <row r="209" spans="1:12" x14ac:dyDescent="0.25">
      <c r="A209" s="62" t="s">
        <v>411</v>
      </c>
      <c r="B209" s="61">
        <v>25</v>
      </c>
      <c r="C209" s="63" t="s">
        <v>545</v>
      </c>
      <c r="D209" s="18" t="s">
        <v>175</v>
      </c>
      <c r="E209" s="18" t="s">
        <v>730</v>
      </c>
      <c r="F209" s="84">
        <v>50</v>
      </c>
      <c r="G209" s="18" t="s">
        <v>278</v>
      </c>
      <c r="H209" s="18"/>
      <c r="I209" s="18" t="s">
        <v>1085</v>
      </c>
      <c r="J209" s="18" t="s">
        <v>930</v>
      </c>
      <c r="K209" s="18" t="s">
        <v>930</v>
      </c>
      <c r="L209" s="18"/>
    </row>
    <row r="210" spans="1:12" x14ac:dyDescent="0.25">
      <c r="A210" s="61" t="s">
        <v>411</v>
      </c>
      <c r="B210" s="61">
        <v>25</v>
      </c>
      <c r="C210" s="63" t="s">
        <v>545</v>
      </c>
      <c r="D210" s="18" t="s">
        <v>175</v>
      </c>
      <c r="E210" s="18" t="s">
        <v>1078</v>
      </c>
      <c r="F210" s="84">
        <v>50</v>
      </c>
      <c r="G210" s="18" t="s">
        <v>1079</v>
      </c>
      <c r="H210" s="18"/>
      <c r="I210" s="18" t="s">
        <v>1080</v>
      </c>
      <c r="J210" s="18" t="s">
        <v>930</v>
      </c>
      <c r="K210" s="18" t="s">
        <v>930</v>
      </c>
      <c r="L210" s="18"/>
    </row>
    <row r="211" spans="1:12" x14ac:dyDescent="0.25">
      <c r="A211" s="61" t="s">
        <v>411</v>
      </c>
      <c r="B211" s="61">
        <v>25</v>
      </c>
      <c r="C211" s="63" t="s">
        <v>545</v>
      </c>
      <c r="D211" s="18" t="s">
        <v>487</v>
      </c>
      <c r="E211" s="18" t="s">
        <v>1097</v>
      </c>
      <c r="F211" s="84">
        <v>50</v>
      </c>
      <c r="G211" s="18" t="s">
        <v>1098</v>
      </c>
      <c r="H211" s="18"/>
      <c r="I211" s="18" t="s">
        <v>1043</v>
      </c>
      <c r="J211" s="18" t="s">
        <v>930</v>
      </c>
      <c r="K211" s="18" t="s">
        <v>930</v>
      </c>
      <c r="L211" s="18"/>
    </row>
    <row r="212" spans="1:12" x14ac:dyDescent="0.25">
      <c r="A212" s="61" t="s">
        <v>411</v>
      </c>
      <c r="B212" s="61">
        <v>25</v>
      </c>
      <c r="C212" s="63" t="s">
        <v>545</v>
      </c>
      <c r="D212" s="18" t="s">
        <v>487</v>
      </c>
      <c r="E212" s="18" t="s">
        <v>1099</v>
      </c>
      <c r="F212" s="84">
        <v>50</v>
      </c>
      <c r="G212" s="18" t="s">
        <v>1100</v>
      </c>
      <c r="H212" s="18"/>
      <c r="I212" s="18" t="s">
        <v>1100</v>
      </c>
      <c r="J212" s="18" t="s">
        <v>930</v>
      </c>
      <c r="K212" s="18" t="s">
        <v>930</v>
      </c>
      <c r="L212" s="18"/>
    </row>
    <row r="213" spans="1:12" x14ac:dyDescent="0.25">
      <c r="A213" s="61" t="s">
        <v>411</v>
      </c>
      <c r="B213" s="61">
        <v>25</v>
      </c>
      <c r="C213" s="63" t="s">
        <v>545</v>
      </c>
      <c r="D213" s="18" t="s">
        <v>175</v>
      </c>
      <c r="E213" s="18" t="s">
        <v>1075</v>
      </c>
      <c r="F213" s="84">
        <v>50</v>
      </c>
      <c r="G213" s="18" t="s">
        <v>1076</v>
      </c>
      <c r="H213" s="18"/>
      <c r="I213" s="18" t="s">
        <v>1077</v>
      </c>
      <c r="J213" s="18" t="s">
        <v>930</v>
      </c>
      <c r="K213" s="18" t="s">
        <v>930</v>
      </c>
      <c r="L213" s="18"/>
    </row>
    <row r="214" spans="1:12" ht="30" x14ac:dyDescent="0.25">
      <c r="A214" s="61" t="s">
        <v>411</v>
      </c>
      <c r="B214" s="78">
        <v>26</v>
      </c>
      <c r="C214" s="63" t="s">
        <v>83</v>
      </c>
      <c r="D214" s="81" t="s">
        <v>211</v>
      </c>
      <c r="E214" s="63" t="s">
        <v>1033</v>
      </c>
      <c r="F214" s="64">
        <v>24</v>
      </c>
      <c r="G214" s="18" t="s">
        <v>1034</v>
      </c>
      <c r="H214" s="63"/>
      <c r="I214" s="18" t="s">
        <v>1034</v>
      </c>
      <c r="J214" s="18" t="s">
        <v>930</v>
      </c>
      <c r="K214" s="18" t="s">
        <v>930</v>
      </c>
      <c r="L214" s="18"/>
    </row>
    <row r="215" spans="1:12" ht="30" x14ac:dyDescent="0.25">
      <c r="A215" s="61" t="s">
        <v>411</v>
      </c>
      <c r="B215" s="61">
        <v>25</v>
      </c>
      <c r="C215" s="63" t="s">
        <v>83</v>
      </c>
      <c r="D215" s="81" t="s">
        <v>411</v>
      </c>
      <c r="E215" s="63" t="s">
        <v>1028</v>
      </c>
      <c r="F215" s="64">
        <v>36</v>
      </c>
      <c r="G215" s="65"/>
      <c r="H215" s="63" t="s">
        <v>1029</v>
      </c>
      <c r="I215" s="63" t="s">
        <v>1029</v>
      </c>
      <c r="J215" s="18" t="s">
        <v>930</v>
      </c>
      <c r="K215" s="18" t="s">
        <v>930</v>
      </c>
      <c r="L215" s="18"/>
    </row>
    <row r="216" spans="1:12" x14ac:dyDescent="0.25">
      <c r="A216" s="61" t="s">
        <v>411</v>
      </c>
      <c r="B216" s="61">
        <v>25</v>
      </c>
      <c r="C216" s="63" t="s">
        <v>545</v>
      </c>
      <c r="D216" s="18" t="s">
        <v>175</v>
      </c>
      <c r="E216" s="18" t="s">
        <v>1086</v>
      </c>
      <c r="F216" s="84">
        <v>50</v>
      </c>
      <c r="G216" s="18" t="s">
        <v>1080</v>
      </c>
      <c r="H216" s="18"/>
      <c r="I216" s="18" t="s">
        <v>278</v>
      </c>
      <c r="J216" s="18" t="s">
        <v>930</v>
      </c>
      <c r="K216" s="18" t="s">
        <v>930</v>
      </c>
      <c r="L216" s="18"/>
    </row>
    <row r="217" spans="1:12" x14ac:dyDescent="0.25">
      <c r="A217" s="61" t="s">
        <v>411</v>
      </c>
      <c r="B217" s="61">
        <v>25</v>
      </c>
      <c r="C217" s="63" t="s">
        <v>545</v>
      </c>
      <c r="D217" s="18" t="s">
        <v>487</v>
      </c>
      <c r="E217" s="18" t="s">
        <v>1101</v>
      </c>
      <c r="F217" s="84">
        <v>50</v>
      </c>
      <c r="G217" s="18" t="s">
        <v>17</v>
      </c>
      <c r="H217" s="18"/>
      <c r="I217" s="18" t="s">
        <v>17</v>
      </c>
      <c r="J217" s="18" t="s">
        <v>930</v>
      </c>
      <c r="K217" s="18" t="s">
        <v>930</v>
      </c>
      <c r="L217" s="18"/>
    </row>
    <row r="218" spans="1:12" ht="30" x14ac:dyDescent="0.25">
      <c r="A218" s="61" t="s">
        <v>411</v>
      </c>
      <c r="B218" s="61">
        <v>25</v>
      </c>
      <c r="C218" s="63" t="s">
        <v>83</v>
      </c>
      <c r="D218" s="81" t="s">
        <v>411</v>
      </c>
      <c r="E218" s="63" t="s">
        <v>176</v>
      </c>
      <c r="F218" s="64">
        <v>24</v>
      </c>
      <c r="G218" s="65" t="s">
        <v>1021</v>
      </c>
      <c r="H218" s="63"/>
      <c r="I218" s="65" t="s">
        <v>1021</v>
      </c>
      <c r="J218" s="18" t="s">
        <v>930</v>
      </c>
      <c r="K218" s="18" t="s">
        <v>930</v>
      </c>
      <c r="L218" s="18"/>
    </row>
    <row r="219" spans="1:12" x14ac:dyDescent="0.25">
      <c r="A219" s="78" t="s">
        <v>411</v>
      </c>
      <c r="B219" s="61">
        <v>25</v>
      </c>
      <c r="C219" s="63" t="s">
        <v>545</v>
      </c>
      <c r="D219" s="18" t="s">
        <v>411</v>
      </c>
      <c r="E219" s="18" t="s">
        <v>1104</v>
      </c>
      <c r="F219" s="84">
        <v>50</v>
      </c>
      <c r="G219" s="18" t="s">
        <v>1105</v>
      </c>
      <c r="H219" s="18"/>
      <c r="I219" s="18" t="s">
        <v>1106</v>
      </c>
      <c r="J219" s="18" t="s">
        <v>930</v>
      </c>
      <c r="K219" s="18" t="s">
        <v>930</v>
      </c>
      <c r="L219" s="18"/>
    </row>
    <row r="220" spans="1:12" x14ac:dyDescent="0.25">
      <c r="A220" s="61" t="s">
        <v>411</v>
      </c>
      <c r="B220" s="78">
        <v>26</v>
      </c>
      <c r="C220" s="63" t="s">
        <v>545</v>
      </c>
      <c r="D220" s="18" t="s">
        <v>211</v>
      </c>
      <c r="E220" s="18" t="s">
        <v>1038</v>
      </c>
      <c r="F220" s="84">
        <v>50</v>
      </c>
      <c r="G220" s="18" t="s">
        <v>1102</v>
      </c>
      <c r="H220" s="18"/>
      <c r="I220" s="18" t="s">
        <v>1103</v>
      </c>
      <c r="J220" s="18" t="s">
        <v>930</v>
      </c>
      <c r="K220" s="18" t="s">
        <v>930</v>
      </c>
      <c r="L220" s="18"/>
    </row>
    <row r="221" spans="1:12" ht="30" x14ac:dyDescent="0.25">
      <c r="A221" s="61" t="s">
        <v>411</v>
      </c>
      <c r="B221" s="78">
        <v>26</v>
      </c>
      <c r="C221" s="63" t="s">
        <v>83</v>
      </c>
      <c r="D221" s="81" t="s">
        <v>101</v>
      </c>
      <c r="E221" s="63" t="s">
        <v>1035</v>
      </c>
      <c r="F221" s="64">
        <v>24</v>
      </c>
      <c r="G221" s="18" t="s">
        <v>104</v>
      </c>
      <c r="H221" s="63"/>
      <c r="I221" s="18" t="s">
        <v>104</v>
      </c>
      <c r="J221" s="18" t="s">
        <v>930</v>
      </c>
      <c r="K221" s="18" t="s">
        <v>930</v>
      </c>
      <c r="L221" s="18"/>
    </row>
    <row r="222" spans="1:12" x14ac:dyDescent="0.25">
      <c r="A222" s="61" t="s">
        <v>411</v>
      </c>
      <c r="B222" s="78">
        <v>26</v>
      </c>
      <c r="C222" s="63" t="s">
        <v>545</v>
      </c>
      <c r="D222" s="81" t="s">
        <v>101</v>
      </c>
      <c r="E222" s="18" t="s">
        <v>1056</v>
      </c>
      <c r="F222" s="84">
        <v>50</v>
      </c>
      <c r="G222" s="83" t="s">
        <v>1057</v>
      </c>
      <c r="H222" s="18"/>
      <c r="I222" s="83" t="s">
        <v>1057</v>
      </c>
      <c r="J222" s="18" t="s">
        <v>930</v>
      </c>
      <c r="K222" s="18" t="s">
        <v>930</v>
      </c>
      <c r="L222" s="18"/>
    </row>
    <row r="223" spans="1:12" x14ac:dyDescent="0.25">
      <c r="A223" s="61" t="s">
        <v>411</v>
      </c>
      <c r="B223" s="78">
        <v>26</v>
      </c>
      <c r="C223" s="63" t="s">
        <v>545</v>
      </c>
      <c r="D223" s="18" t="s">
        <v>211</v>
      </c>
      <c r="E223" s="18" t="s">
        <v>1087</v>
      </c>
      <c r="F223" s="84">
        <v>50</v>
      </c>
      <c r="G223" s="80" t="s">
        <v>1088</v>
      </c>
      <c r="H223" s="18"/>
      <c r="I223" s="80" t="s">
        <v>1088</v>
      </c>
      <c r="J223" s="18" t="s">
        <v>930</v>
      </c>
      <c r="K223" s="18" t="s">
        <v>930</v>
      </c>
      <c r="L223" s="18"/>
    </row>
    <row r="224" spans="1:12" ht="30" x14ac:dyDescent="0.25">
      <c r="A224" s="61" t="s">
        <v>411</v>
      </c>
      <c r="B224" s="78">
        <v>26</v>
      </c>
      <c r="C224" s="63" t="s">
        <v>8</v>
      </c>
      <c r="D224" s="81" t="s">
        <v>101</v>
      </c>
      <c r="E224" s="63" t="s">
        <v>1044</v>
      </c>
      <c r="F224" s="64">
        <v>36</v>
      </c>
      <c r="G224" s="18" t="s">
        <v>1045</v>
      </c>
      <c r="H224" s="63"/>
      <c r="I224" s="18" t="s">
        <v>1045</v>
      </c>
      <c r="J224" s="18" t="s">
        <v>930</v>
      </c>
      <c r="K224" s="18" t="s">
        <v>930</v>
      </c>
      <c r="L224" s="18" t="s">
        <v>1041</v>
      </c>
    </row>
    <row r="225" spans="1:12" x14ac:dyDescent="0.25">
      <c r="A225" s="78" t="s">
        <v>411</v>
      </c>
      <c r="B225" s="78">
        <v>26</v>
      </c>
      <c r="C225" s="63" t="s">
        <v>545</v>
      </c>
      <c r="D225" s="18" t="s">
        <v>211</v>
      </c>
      <c r="E225" s="18" t="s">
        <v>1093</v>
      </c>
      <c r="F225" s="84">
        <v>50</v>
      </c>
      <c r="G225" s="80" t="s">
        <v>1094</v>
      </c>
      <c r="H225" s="18"/>
      <c r="I225" s="80" t="s">
        <v>1094</v>
      </c>
      <c r="J225" s="18" t="s">
        <v>930</v>
      </c>
      <c r="K225" s="18" t="s">
        <v>930</v>
      </c>
      <c r="L225" s="18"/>
    </row>
    <row r="226" spans="1:12" x14ac:dyDescent="0.25">
      <c r="A226" s="61" t="s">
        <v>411</v>
      </c>
      <c r="B226" s="78">
        <v>26</v>
      </c>
      <c r="C226" s="63" t="s">
        <v>545</v>
      </c>
      <c r="D226" s="18" t="s">
        <v>211</v>
      </c>
      <c r="E226" s="18" t="s">
        <v>1095</v>
      </c>
      <c r="F226" s="84">
        <v>50</v>
      </c>
      <c r="G226" s="80" t="s">
        <v>1096</v>
      </c>
      <c r="H226" s="18"/>
      <c r="I226" s="80" t="s">
        <v>1096</v>
      </c>
      <c r="J226" s="18" t="s">
        <v>930</v>
      </c>
      <c r="K226" s="18" t="s">
        <v>930</v>
      </c>
      <c r="L226" s="18"/>
    </row>
    <row r="227" spans="1:12" ht="30" x14ac:dyDescent="0.25">
      <c r="A227" s="61" t="s">
        <v>411</v>
      </c>
      <c r="B227" s="78">
        <v>26</v>
      </c>
      <c r="C227" s="63" t="s">
        <v>83</v>
      </c>
      <c r="D227" s="81" t="s">
        <v>101</v>
      </c>
      <c r="E227" s="63" t="s">
        <v>1036</v>
      </c>
      <c r="F227" s="64">
        <v>24</v>
      </c>
      <c r="G227" s="18" t="s">
        <v>1037</v>
      </c>
      <c r="H227" s="63"/>
      <c r="I227" s="18" t="s">
        <v>1037</v>
      </c>
      <c r="J227" s="18" t="s">
        <v>930</v>
      </c>
      <c r="K227" s="18" t="s">
        <v>930</v>
      </c>
      <c r="L227" s="18"/>
    </row>
    <row r="228" spans="1:12" x14ac:dyDescent="0.25">
      <c r="A228" s="61" t="s">
        <v>411</v>
      </c>
      <c r="B228" s="78">
        <v>26</v>
      </c>
      <c r="C228" s="63" t="s">
        <v>545</v>
      </c>
      <c r="D228" s="18" t="s">
        <v>211</v>
      </c>
      <c r="E228" s="18" t="s">
        <v>1091</v>
      </c>
      <c r="F228" s="84">
        <v>50</v>
      </c>
      <c r="G228" s="80" t="s">
        <v>1092</v>
      </c>
      <c r="H228" s="18"/>
      <c r="I228" s="80" t="s">
        <v>1092</v>
      </c>
      <c r="J228" s="18" t="s">
        <v>930</v>
      </c>
      <c r="K228" s="18" t="s">
        <v>930</v>
      </c>
      <c r="L228" s="18"/>
    </row>
    <row r="229" spans="1:12" x14ac:dyDescent="0.25">
      <c r="A229" s="61" t="s">
        <v>411</v>
      </c>
      <c r="B229" s="78">
        <v>26</v>
      </c>
      <c r="C229" s="63" t="s">
        <v>545</v>
      </c>
      <c r="D229" s="62" t="s">
        <v>1053</v>
      </c>
      <c r="E229" s="18" t="s">
        <v>1054</v>
      </c>
      <c r="F229" s="84">
        <v>50</v>
      </c>
      <c r="G229" s="83" t="s">
        <v>1055</v>
      </c>
      <c r="H229" s="18"/>
      <c r="I229" s="83" t="s">
        <v>1055</v>
      </c>
      <c r="J229" s="18" t="s">
        <v>930</v>
      </c>
      <c r="K229" s="18" t="s">
        <v>930</v>
      </c>
      <c r="L229" s="18"/>
    </row>
    <row r="230" spans="1:12" x14ac:dyDescent="0.25">
      <c r="A230" s="61" t="s">
        <v>411</v>
      </c>
      <c r="B230" s="78">
        <v>26</v>
      </c>
      <c r="C230" s="63" t="s">
        <v>545</v>
      </c>
      <c r="D230" s="62" t="s">
        <v>1053</v>
      </c>
      <c r="E230" s="18" t="s">
        <v>1058</v>
      </c>
      <c r="F230" s="84">
        <v>50</v>
      </c>
      <c r="G230" s="83" t="s">
        <v>1059</v>
      </c>
      <c r="H230" s="18"/>
      <c r="I230" s="83" t="s">
        <v>1059</v>
      </c>
      <c r="J230" s="18" t="s">
        <v>930</v>
      </c>
      <c r="K230" s="18" t="s">
        <v>930</v>
      </c>
      <c r="L230" s="18"/>
    </row>
    <row r="231" spans="1:12" ht="30" x14ac:dyDescent="0.25">
      <c r="A231" s="61" t="s">
        <v>411</v>
      </c>
      <c r="B231" s="78">
        <v>26</v>
      </c>
      <c r="C231" s="63" t="s">
        <v>8</v>
      </c>
      <c r="D231" s="81" t="s">
        <v>211</v>
      </c>
      <c r="E231" s="63" t="s">
        <v>481</v>
      </c>
      <c r="F231" s="64">
        <v>60</v>
      </c>
      <c r="G231" s="18"/>
      <c r="H231" s="63" t="s">
        <v>211</v>
      </c>
      <c r="I231" s="63"/>
      <c r="J231" s="18" t="s">
        <v>930</v>
      </c>
      <c r="K231" s="18" t="s">
        <v>930</v>
      </c>
      <c r="L231" s="18" t="s">
        <v>1041</v>
      </c>
    </row>
    <row r="232" spans="1:12" x14ac:dyDescent="0.25">
      <c r="A232" s="61" t="s">
        <v>411</v>
      </c>
      <c r="B232" s="78">
        <v>26</v>
      </c>
      <c r="C232" s="63" t="s">
        <v>545</v>
      </c>
      <c r="D232" s="18" t="s">
        <v>211</v>
      </c>
      <c r="E232" s="18" t="s">
        <v>1089</v>
      </c>
      <c r="F232" s="84">
        <v>50</v>
      </c>
      <c r="G232" s="80" t="s">
        <v>1090</v>
      </c>
      <c r="H232" s="18"/>
      <c r="I232" s="80" t="s">
        <v>1090</v>
      </c>
      <c r="J232" s="18" t="s">
        <v>930</v>
      </c>
      <c r="K232" s="18" t="s">
        <v>930</v>
      </c>
      <c r="L232" s="18"/>
    </row>
    <row r="233" spans="1:12" ht="30" x14ac:dyDescent="0.25">
      <c r="A233" s="61" t="s">
        <v>411</v>
      </c>
      <c r="B233" s="61">
        <v>27</v>
      </c>
      <c r="C233" s="63" t="s">
        <v>83</v>
      </c>
      <c r="D233" s="81" t="s">
        <v>1022</v>
      </c>
      <c r="E233" s="63" t="s">
        <v>119</v>
      </c>
      <c r="F233" s="64">
        <v>24</v>
      </c>
      <c r="G233" s="65" t="s">
        <v>1023</v>
      </c>
      <c r="H233" s="63"/>
      <c r="I233" s="65" t="s">
        <v>1023</v>
      </c>
      <c r="J233" s="18" t="s">
        <v>930</v>
      </c>
      <c r="K233" s="18" t="s">
        <v>930</v>
      </c>
      <c r="L233" s="18"/>
    </row>
    <row r="234" spans="1:12" ht="30" x14ac:dyDescent="0.25">
      <c r="A234" s="61" t="s">
        <v>411</v>
      </c>
      <c r="B234" s="61">
        <v>27</v>
      </c>
      <c r="C234" s="63" t="s">
        <v>83</v>
      </c>
      <c r="D234" s="81" t="s">
        <v>164</v>
      </c>
      <c r="E234" s="63" t="s">
        <v>116</v>
      </c>
      <c r="F234" s="64">
        <v>24</v>
      </c>
      <c r="G234" s="65" t="s">
        <v>168</v>
      </c>
      <c r="H234" s="65"/>
      <c r="I234" s="65" t="s">
        <v>168</v>
      </c>
      <c r="J234" s="18" t="s">
        <v>930</v>
      </c>
      <c r="K234" s="18" t="s">
        <v>930</v>
      </c>
      <c r="L234" s="18"/>
    </row>
    <row r="235" spans="1:12" ht="30" x14ac:dyDescent="0.25">
      <c r="A235" s="61" t="s">
        <v>411</v>
      </c>
      <c r="B235" s="61">
        <v>27</v>
      </c>
      <c r="C235" s="63" t="s">
        <v>83</v>
      </c>
      <c r="D235" s="81" t="s">
        <v>220</v>
      </c>
      <c r="E235" s="63" t="s">
        <v>221</v>
      </c>
      <c r="F235" s="64">
        <v>48</v>
      </c>
      <c r="G235" s="65"/>
      <c r="H235" s="63" t="s">
        <v>1023</v>
      </c>
      <c r="I235" s="63" t="s">
        <v>1023</v>
      </c>
      <c r="J235" s="18" t="s">
        <v>930</v>
      </c>
      <c r="K235" s="18" t="s">
        <v>930</v>
      </c>
      <c r="L235" s="18"/>
    </row>
    <row r="236" spans="1:12" x14ac:dyDescent="0.25">
      <c r="A236" s="61" t="s">
        <v>411</v>
      </c>
      <c r="B236" s="61">
        <v>27</v>
      </c>
      <c r="C236" s="63" t="s">
        <v>545</v>
      </c>
      <c r="D236" s="18" t="s">
        <v>118</v>
      </c>
      <c r="E236" s="18" t="s">
        <v>1050</v>
      </c>
      <c r="F236" s="84">
        <v>50</v>
      </c>
      <c r="G236" s="18" t="s">
        <v>1051</v>
      </c>
      <c r="H236" s="18"/>
      <c r="I236" s="18" t="s">
        <v>1051</v>
      </c>
      <c r="J236" s="18" t="s">
        <v>930</v>
      </c>
      <c r="K236" s="18" t="s">
        <v>930</v>
      </c>
      <c r="L236" s="18"/>
    </row>
    <row r="237" spans="1:12" ht="30" x14ac:dyDescent="0.25">
      <c r="A237" s="61" t="s">
        <v>411</v>
      </c>
      <c r="B237" s="61">
        <v>27</v>
      </c>
      <c r="C237" s="63" t="s">
        <v>83</v>
      </c>
      <c r="D237" s="81" t="s">
        <v>112</v>
      </c>
      <c r="E237" s="63" t="s">
        <v>1025</v>
      </c>
      <c r="F237" s="64">
        <v>60</v>
      </c>
      <c r="G237" s="65"/>
      <c r="H237" s="65"/>
      <c r="I237" s="65"/>
      <c r="J237" s="18" t="s">
        <v>930</v>
      </c>
      <c r="K237" s="18" t="s">
        <v>930</v>
      </c>
      <c r="L237" s="18"/>
    </row>
    <row r="238" spans="1:12" x14ac:dyDescent="0.25">
      <c r="A238" s="61" t="s">
        <v>411</v>
      </c>
      <c r="B238" s="61">
        <v>27</v>
      </c>
      <c r="C238" s="63" t="s">
        <v>545</v>
      </c>
      <c r="D238" s="18" t="s">
        <v>220</v>
      </c>
      <c r="E238" s="18" t="s">
        <v>1069</v>
      </c>
      <c r="F238" s="84">
        <v>50</v>
      </c>
      <c r="G238" s="80" t="s">
        <v>1070</v>
      </c>
      <c r="H238" s="18"/>
      <c r="I238" s="80" t="s">
        <v>1070</v>
      </c>
      <c r="J238" s="18" t="s">
        <v>930</v>
      </c>
      <c r="K238" s="18" t="s">
        <v>930</v>
      </c>
      <c r="L238" s="18"/>
    </row>
    <row r="239" spans="1:12" x14ac:dyDescent="0.25">
      <c r="A239" s="61" t="s">
        <v>411</v>
      </c>
      <c r="B239" s="61">
        <v>27</v>
      </c>
      <c r="C239" s="63" t="s">
        <v>545</v>
      </c>
      <c r="D239" s="18" t="s">
        <v>1046</v>
      </c>
      <c r="E239" s="83" t="s">
        <v>1066</v>
      </c>
      <c r="F239" s="84">
        <v>50</v>
      </c>
      <c r="G239" s="80" t="s">
        <v>1067</v>
      </c>
      <c r="H239" s="18"/>
      <c r="I239" s="80" t="s">
        <v>1067</v>
      </c>
      <c r="J239" s="18" t="s">
        <v>930</v>
      </c>
      <c r="K239" s="18" t="s">
        <v>930</v>
      </c>
      <c r="L239" s="18"/>
    </row>
    <row r="240" spans="1:12" x14ac:dyDescent="0.25">
      <c r="A240" s="61" t="s">
        <v>411</v>
      </c>
      <c r="B240" s="61">
        <v>27</v>
      </c>
      <c r="C240" s="63" t="s">
        <v>545</v>
      </c>
      <c r="D240" s="18" t="s">
        <v>220</v>
      </c>
      <c r="E240" s="18" t="s">
        <v>1071</v>
      </c>
      <c r="F240" s="84">
        <v>50</v>
      </c>
      <c r="G240" s="80" t="s">
        <v>1072</v>
      </c>
      <c r="H240" s="18"/>
      <c r="I240" s="80" t="s">
        <v>1072</v>
      </c>
      <c r="J240" s="18" t="s">
        <v>930</v>
      </c>
      <c r="K240" s="18" t="s">
        <v>930</v>
      </c>
      <c r="L240" s="18"/>
    </row>
    <row r="241" spans="1:12" x14ac:dyDescent="0.25">
      <c r="A241" s="61" t="s">
        <v>411</v>
      </c>
      <c r="B241" s="61">
        <v>27</v>
      </c>
      <c r="C241" s="63" t="s">
        <v>545</v>
      </c>
      <c r="D241" s="18" t="s">
        <v>1046</v>
      </c>
      <c r="E241" s="83" t="s">
        <v>1064</v>
      </c>
      <c r="F241" s="84">
        <v>50</v>
      </c>
      <c r="G241" s="78" t="s">
        <v>1065</v>
      </c>
      <c r="H241" s="18"/>
      <c r="I241" s="78" t="s">
        <v>1065</v>
      </c>
      <c r="J241" s="18" t="s">
        <v>930</v>
      </c>
      <c r="K241" s="18" t="s">
        <v>930</v>
      </c>
      <c r="L241" s="18"/>
    </row>
    <row r="242" spans="1:12" x14ac:dyDescent="0.25">
      <c r="A242" s="61" t="s">
        <v>411</v>
      </c>
      <c r="B242" s="61">
        <v>27</v>
      </c>
      <c r="C242" s="63" t="s">
        <v>545</v>
      </c>
      <c r="D242" s="18" t="s">
        <v>1046</v>
      </c>
      <c r="E242" s="83" t="s">
        <v>1060</v>
      </c>
      <c r="F242" s="84">
        <v>50</v>
      </c>
      <c r="G242" s="80" t="s">
        <v>1061</v>
      </c>
      <c r="H242" s="18"/>
      <c r="I242" s="80" t="s">
        <v>1061</v>
      </c>
      <c r="J242" s="18" t="s">
        <v>930</v>
      </c>
      <c r="K242" s="18" t="s">
        <v>930</v>
      </c>
      <c r="L242" s="18"/>
    </row>
    <row r="243" spans="1:12" ht="30" x14ac:dyDescent="0.25">
      <c r="A243" s="78" t="s">
        <v>411</v>
      </c>
      <c r="B243" s="61">
        <v>27</v>
      </c>
      <c r="C243" s="63" t="s">
        <v>8</v>
      </c>
      <c r="D243" s="81" t="s">
        <v>1022</v>
      </c>
      <c r="E243" s="63" t="s">
        <v>294</v>
      </c>
      <c r="F243" s="64">
        <v>36</v>
      </c>
      <c r="G243" s="18" t="s">
        <v>295</v>
      </c>
      <c r="H243" s="63"/>
      <c r="I243" s="18" t="s">
        <v>295</v>
      </c>
      <c r="J243" s="18" t="s">
        <v>930</v>
      </c>
      <c r="K243" s="18" t="s">
        <v>930</v>
      </c>
      <c r="L243" s="18" t="s">
        <v>1041</v>
      </c>
    </row>
    <row r="244" spans="1:12" x14ac:dyDescent="0.25">
      <c r="A244" s="61" t="s">
        <v>411</v>
      </c>
      <c r="B244" s="61">
        <v>27</v>
      </c>
      <c r="C244" s="63" t="s">
        <v>545</v>
      </c>
      <c r="D244" s="18" t="s">
        <v>1046</v>
      </c>
      <c r="E244" s="83" t="s">
        <v>1062</v>
      </c>
      <c r="F244" s="84">
        <v>50</v>
      </c>
      <c r="G244" s="80" t="s">
        <v>1063</v>
      </c>
      <c r="H244" s="18"/>
      <c r="I244" s="80" t="s">
        <v>1063</v>
      </c>
      <c r="J244" s="18" t="s">
        <v>930</v>
      </c>
      <c r="K244" s="18" t="s">
        <v>930</v>
      </c>
      <c r="L244" s="18"/>
    </row>
    <row r="245" spans="1:12" x14ac:dyDescent="0.25">
      <c r="A245" s="61" t="s">
        <v>411</v>
      </c>
      <c r="B245" s="61">
        <v>27</v>
      </c>
      <c r="C245" s="63" t="s">
        <v>545</v>
      </c>
      <c r="D245" s="18" t="s">
        <v>220</v>
      </c>
      <c r="E245" s="18" t="s">
        <v>1073</v>
      </c>
      <c r="F245" s="84">
        <v>50</v>
      </c>
      <c r="G245" s="80" t="s">
        <v>1074</v>
      </c>
      <c r="H245" s="18"/>
      <c r="I245" s="80" t="s">
        <v>1074</v>
      </c>
      <c r="J245" s="18" t="s">
        <v>930</v>
      </c>
      <c r="K245" s="18" t="s">
        <v>930</v>
      </c>
      <c r="L245" s="18"/>
    </row>
    <row r="246" spans="1:12" x14ac:dyDescent="0.25">
      <c r="A246" s="61" t="s">
        <v>411</v>
      </c>
      <c r="B246" s="61">
        <v>27</v>
      </c>
      <c r="C246" s="63" t="s">
        <v>545</v>
      </c>
      <c r="D246" s="78" t="s">
        <v>112</v>
      </c>
      <c r="E246" s="18" t="s">
        <v>1052</v>
      </c>
      <c r="F246" s="84">
        <v>50</v>
      </c>
      <c r="G246" s="17" t="s">
        <v>722</v>
      </c>
      <c r="H246" s="18"/>
      <c r="I246" s="17" t="s">
        <v>722</v>
      </c>
      <c r="J246" s="18" t="s">
        <v>930</v>
      </c>
      <c r="K246" s="18" t="s">
        <v>930</v>
      </c>
      <c r="L246" s="18"/>
    </row>
    <row r="247" spans="1:12" x14ac:dyDescent="0.25">
      <c r="A247" s="61" t="s">
        <v>411</v>
      </c>
      <c r="B247" s="61">
        <v>27</v>
      </c>
      <c r="C247" s="63" t="s">
        <v>545</v>
      </c>
      <c r="D247" s="18" t="s">
        <v>118</v>
      </c>
      <c r="E247" s="18" t="s">
        <v>1049</v>
      </c>
      <c r="F247" s="84">
        <v>50</v>
      </c>
      <c r="G247" s="18" t="s">
        <v>295</v>
      </c>
      <c r="H247" s="18"/>
      <c r="I247" s="18" t="s">
        <v>295</v>
      </c>
      <c r="J247" s="18" t="s">
        <v>930</v>
      </c>
      <c r="K247" s="18" t="s">
        <v>930</v>
      </c>
      <c r="L247" s="18"/>
    </row>
    <row r="248" spans="1:12" x14ac:dyDescent="0.25">
      <c r="A248" s="78" t="s">
        <v>411</v>
      </c>
      <c r="B248" s="61">
        <v>27</v>
      </c>
      <c r="C248" s="63" t="s">
        <v>545</v>
      </c>
      <c r="D248" s="18" t="s">
        <v>220</v>
      </c>
      <c r="E248" s="18" t="s">
        <v>176</v>
      </c>
      <c r="F248" s="84">
        <v>50</v>
      </c>
      <c r="G248" s="78" t="s">
        <v>1068</v>
      </c>
      <c r="H248" s="18"/>
      <c r="I248" s="78" t="s">
        <v>1068</v>
      </c>
      <c r="J248" s="18" t="s">
        <v>930</v>
      </c>
      <c r="K248" s="18" t="s">
        <v>930</v>
      </c>
      <c r="L248" s="18"/>
    </row>
    <row r="249" spans="1:12" ht="30" x14ac:dyDescent="0.25">
      <c r="A249" s="61" t="s">
        <v>411</v>
      </c>
      <c r="B249" s="61">
        <v>27</v>
      </c>
      <c r="C249" s="63" t="s">
        <v>83</v>
      </c>
      <c r="D249" s="81" t="s">
        <v>164</v>
      </c>
      <c r="E249" s="63" t="s">
        <v>1024</v>
      </c>
      <c r="F249" s="64">
        <v>24</v>
      </c>
      <c r="G249" s="65" t="s">
        <v>166</v>
      </c>
      <c r="H249" s="63"/>
      <c r="I249" s="65" t="s">
        <v>166</v>
      </c>
      <c r="J249" s="18" t="s">
        <v>930</v>
      </c>
      <c r="K249" s="18" t="s">
        <v>930</v>
      </c>
      <c r="L249" s="18"/>
    </row>
    <row r="250" spans="1:12" x14ac:dyDescent="0.25">
      <c r="A250" s="18" t="s">
        <v>411</v>
      </c>
      <c r="B250" s="61">
        <v>27</v>
      </c>
      <c r="C250" s="63" t="s">
        <v>545</v>
      </c>
      <c r="D250" s="18" t="s">
        <v>1046</v>
      </c>
      <c r="E250" s="83" t="s">
        <v>1047</v>
      </c>
      <c r="F250" s="84">
        <v>50</v>
      </c>
      <c r="G250" s="18" t="s">
        <v>1048</v>
      </c>
      <c r="H250" s="18"/>
      <c r="I250" s="18" t="s">
        <v>1048</v>
      </c>
      <c r="J250" s="18" t="s">
        <v>930</v>
      </c>
      <c r="K250" s="18" t="s">
        <v>930</v>
      </c>
      <c r="L250" s="18"/>
    </row>
    <row r="251" spans="1:12" ht="30" x14ac:dyDescent="0.25">
      <c r="A251" s="78" t="s">
        <v>105</v>
      </c>
      <c r="B251" s="18">
        <v>28</v>
      </c>
      <c r="C251" s="63" t="s">
        <v>8</v>
      </c>
      <c r="D251" s="63" t="s">
        <v>105</v>
      </c>
      <c r="E251" s="63" t="s">
        <v>289</v>
      </c>
      <c r="F251" s="64">
        <v>72</v>
      </c>
      <c r="G251" s="65"/>
      <c r="H251" s="63" t="s">
        <v>105</v>
      </c>
      <c r="I251" s="63" t="s">
        <v>107</v>
      </c>
      <c r="J251" s="18" t="s">
        <v>930</v>
      </c>
      <c r="K251" s="18" t="s">
        <v>930</v>
      </c>
      <c r="L251" s="18" t="s">
        <v>931</v>
      </c>
    </row>
    <row r="252" spans="1:12" ht="30" x14ac:dyDescent="0.25">
      <c r="A252" s="78" t="s">
        <v>105</v>
      </c>
      <c r="B252" s="18">
        <v>28</v>
      </c>
      <c r="C252" s="63" t="s">
        <v>8</v>
      </c>
      <c r="D252" s="63" t="s">
        <v>105</v>
      </c>
      <c r="E252" s="63" t="s">
        <v>287</v>
      </c>
      <c r="F252" s="64">
        <v>80</v>
      </c>
      <c r="G252" s="65"/>
      <c r="H252" s="63" t="s">
        <v>105</v>
      </c>
      <c r="I252" s="63" t="s">
        <v>288</v>
      </c>
      <c r="J252" s="18" t="s">
        <v>930</v>
      </c>
      <c r="K252" s="18" t="s">
        <v>930</v>
      </c>
      <c r="L252" s="18" t="s">
        <v>931</v>
      </c>
    </row>
    <row r="253" spans="1:12" ht="30" x14ac:dyDescent="0.25">
      <c r="A253" s="78" t="s">
        <v>105</v>
      </c>
      <c r="B253" s="18">
        <v>28</v>
      </c>
      <c r="C253" s="63" t="s">
        <v>83</v>
      </c>
      <c r="D253" s="63" t="s">
        <v>105</v>
      </c>
      <c r="E253" s="63" t="s">
        <v>106</v>
      </c>
      <c r="F253" s="64">
        <v>72</v>
      </c>
      <c r="G253" s="65"/>
      <c r="H253" s="63" t="s">
        <v>105</v>
      </c>
      <c r="I253" s="63" t="s">
        <v>107</v>
      </c>
      <c r="J253" s="18" t="s">
        <v>930</v>
      </c>
      <c r="K253" s="18" t="s">
        <v>930</v>
      </c>
      <c r="L253" s="18"/>
    </row>
    <row r="254" spans="1:12" ht="30" x14ac:dyDescent="0.25">
      <c r="A254" s="78" t="s">
        <v>105</v>
      </c>
      <c r="B254" s="18">
        <v>28</v>
      </c>
      <c r="C254" s="63" t="s">
        <v>83</v>
      </c>
      <c r="D254" s="63" t="s">
        <v>105</v>
      </c>
      <c r="E254" s="63" t="s">
        <v>110</v>
      </c>
      <c r="F254" s="64">
        <v>108</v>
      </c>
      <c r="G254" s="65"/>
      <c r="H254" s="63" t="s">
        <v>105</v>
      </c>
      <c r="I254" s="63" t="s">
        <v>111</v>
      </c>
      <c r="J254" s="18" t="s">
        <v>930</v>
      </c>
      <c r="K254" s="18" t="s">
        <v>930</v>
      </c>
      <c r="L254" s="18"/>
    </row>
    <row r="255" spans="1:12" ht="30" x14ac:dyDescent="0.25">
      <c r="A255" s="78" t="s">
        <v>105</v>
      </c>
      <c r="B255" s="18">
        <v>28</v>
      </c>
      <c r="C255" s="63" t="s">
        <v>83</v>
      </c>
      <c r="D255" s="63" t="s">
        <v>105</v>
      </c>
      <c r="E255" s="63" t="s">
        <v>108</v>
      </c>
      <c r="F255" s="64">
        <v>48</v>
      </c>
      <c r="G255" s="65"/>
      <c r="H255" s="63" t="s">
        <v>105</v>
      </c>
      <c r="I255" s="63" t="s">
        <v>109</v>
      </c>
      <c r="J255" s="18" t="s">
        <v>930</v>
      </c>
      <c r="K255" s="18" t="s">
        <v>930</v>
      </c>
      <c r="L255" s="18"/>
    </row>
    <row r="256" spans="1:12" ht="60" x14ac:dyDescent="0.25">
      <c r="A256" s="78" t="s">
        <v>105</v>
      </c>
      <c r="B256" s="18">
        <v>29</v>
      </c>
      <c r="C256" s="63" t="s">
        <v>545</v>
      </c>
      <c r="D256" s="63" t="s">
        <v>105</v>
      </c>
      <c r="E256" s="63" t="s">
        <v>552</v>
      </c>
      <c r="F256" s="64">
        <v>450</v>
      </c>
      <c r="G256" s="65" t="s">
        <v>1014</v>
      </c>
      <c r="H256" s="65"/>
      <c r="I256" s="65" t="s">
        <v>1014</v>
      </c>
      <c r="J256" s="18" t="s">
        <v>930</v>
      </c>
      <c r="K256" s="18" t="s">
        <v>930</v>
      </c>
      <c r="L256" s="18"/>
    </row>
    <row r="257" spans="1:12" ht="75" x14ac:dyDescent="0.25">
      <c r="A257" s="78" t="s">
        <v>105</v>
      </c>
      <c r="B257" s="18">
        <v>30</v>
      </c>
      <c r="C257" s="63" t="s">
        <v>545</v>
      </c>
      <c r="D257" s="63" t="s">
        <v>105</v>
      </c>
      <c r="E257" s="63" t="s">
        <v>554</v>
      </c>
      <c r="F257" s="64">
        <v>500</v>
      </c>
      <c r="G257" s="63" t="s">
        <v>1015</v>
      </c>
      <c r="H257" s="65"/>
      <c r="I257" s="63" t="s">
        <v>1015</v>
      </c>
      <c r="J257" s="18" t="s">
        <v>930</v>
      </c>
      <c r="K257" s="18" t="s">
        <v>930</v>
      </c>
      <c r="L257" s="18"/>
    </row>
    <row r="258" spans="1:12" ht="30" x14ac:dyDescent="0.25">
      <c r="A258" s="78" t="s">
        <v>105</v>
      </c>
      <c r="B258" s="18">
        <v>31</v>
      </c>
      <c r="C258" s="63" t="s">
        <v>8</v>
      </c>
      <c r="D258" s="63" t="s">
        <v>389</v>
      </c>
      <c r="E258" s="63" t="s">
        <v>390</v>
      </c>
      <c r="F258" s="64">
        <v>72</v>
      </c>
      <c r="G258" s="65"/>
      <c r="H258" s="63" t="s">
        <v>391</v>
      </c>
      <c r="I258" s="63" t="s">
        <v>107</v>
      </c>
      <c r="J258" s="18" t="s">
        <v>930</v>
      </c>
      <c r="K258" s="18" t="s">
        <v>930</v>
      </c>
      <c r="L258" s="18" t="s">
        <v>931</v>
      </c>
    </row>
    <row r="259" spans="1:12" ht="30" x14ac:dyDescent="0.25">
      <c r="A259" s="78" t="s">
        <v>105</v>
      </c>
      <c r="B259" s="18">
        <v>31</v>
      </c>
      <c r="C259" s="63" t="s">
        <v>8</v>
      </c>
      <c r="D259" s="63" t="s">
        <v>460</v>
      </c>
      <c r="E259" s="63" t="s">
        <v>29</v>
      </c>
      <c r="F259" s="64">
        <v>72</v>
      </c>
      <c r="G259" s="65"/>
      <c r="H259" s="63" t="s">
        <v>281</v>
      </c>
      <c r="I259" s="63" t="s">
        <v>464</v>
      </c>
      <c r="J259" s="18" t="s">
        <v>930</v>
      </c>
      <c r="K259" s="18" t="s">
        <v>930</v>
      </c>
      <c r="L259" s="18" t="s">
        <v>931</v>
      </c>
    </row>
    <row r="260" spans="1:12" ht="30" x14ac:dyDescent="0.25">
      <c r="A260" s="78" t="s">
        <v>105</v>
      </c>
      <c r="B260" s="18">
        <v>31</v>
      </c>
      <c r="C260" s="63" t="s">
        <v>8</v>
      </c>
      <c r="D260" s="63" t="s">
        <v>460</v>
      </c>
      <c r="E260" s="63" t="s">
        <v>461</v>
      </c>
      <c r="F260" s="64">
        <v>36</v>
      </c>
      <c r="G260" s="65"/>
      <c r="H260" s="63" t="s">
        <v>462</v>
      </c>
      <c r="I260" s="63" t="s">
        <v>463</v>
      </c>
      <c r="J260" s="18" t="s">
        <v>930</v>
      </c>
      <c r="K260" s="18" t="s">
        <v>930</v>
      </c>
      <c r="L260" s="18" t="s">
        <v>931</v>
      </c>
    </row>
    <row r="261" spans="1:12" ht="30" x14ac:dyDescent="0.25">
      <c r="A261" s="78" t="s">
        <v>105</v>
      </c>
      <c r="B261" s="18">
        <v>31</v>
      </c>
      <c r="C261" s="63" t="s">
        <v>545</v>
      </c>
      <c r="D261" s="63" t="s">
        <v>389</v>
      </c>
      <c r="E261" s="63" t="s">
        <v>699</v>
      </c>
      <c r="F261" s="64">
        <v>200</v>
      </c>
      <c r="G261" s="63" t="s">
        <v>1017</v>
      </c>
      <c r="H261" s="65"/>
      <c r="I261" s="63" t="s">
        <v>1017</v>
      </c>
      <c r="J261" s="18" t="s">
        <v>930</v>
      </c>
      <c r="K261" s="18" t="s">
        <v>930</v>
      </c>
      <c r="L261" s="18"/>
    </row>
    <row r="262" spans="1:12" ht="30" x14ac:dyDescent="0.25">
      <c r="A262" s="78" t="s">
        <v>105</v>
      </c>
      <c r="B262" s="18">
        <v>31</v>
      </c>
      <c r="C262" s="63" t="s">
        <v>545</v>
      </c>
      <c r="D262" s="63" t="s">
        <v>460</v>
      </c>
      <c r="E262" s="63" t="s">
        <v>555</v>
      </c>
      <c r="F262" s="64">
        <v>200</v>
      </c>
      <c r="G262" s="63" t="s">
        <v>1016</v>
      </c>
      <c r="H262" s="65"/>
      <c r="I262" s="63" t="s">
        <v>1016</v>
      </c>
      <c r="J262" s="18" t="s">
        <v>930</v>
      </c>
      <c r="K262" s="18" t="s">
        <v>930</v>
      </c>
      <c r="L262" s="18"/>
    </row>
    <row r="263" spans="1:12" ht="30" x14ac:dyDescent="0.25">
      <c r="A263" s="78" t="s">
        <v>105</v>
      </c>
      <c r="B263" s="18">
        <v>31</v>
      </c>
      <c r="C263" s="63" t="s">
        <v>8</v>
      </c>
      <c r="D263" s="63" t="s">
        <v>460</v>
      </c>
      <c r="E263" s="63" t="s">
        <v>465</v>
      </c>
      <c r="F263" s="64">
        <v>48</v>
      </c>
      <c r="G263" s="65"/>
      <c r="H263" s="63" t="s">
        <v>466</v>
      </c>
      <c r="I263" s="63" t="s">
        <v>467</v>
      </c>
      <c r="J263" s="18" t="s">
        <v>930</v>
      </c>
      <c r="K263" s="18" t="s">
        <v>930</v>
      </c>
      <c r="L263" s="18" t="s">
        <v>931</v>
      </c>
    </row>
    <row r="264" spans="1:12" ht="30" x14ac:dyDescent="0.25">
      <c r="A264" s="78" t="s">
        <v>1018</v>
      </c>
      <c r="B264" s="18">
        <v>32</v>
      </c>
      <c r="C264" s="63" t="s">
        <v>8</v>
      </c>
      <c r="D264" s="63" t="s">
        <v>63</v>
      </c>
      <c r="E264" s="63" t="s">
        <v>501</v>
      </c>
      <c r="F264" s="64">
        <v>96</v>
      </c>
      <c r="G264" s="65"/>
      <c r="H264" s="63" t="s">
        <v>502</v>
      </c>
      <c r="I264" s="63" t="s">
        <v>503</v>
      </c>
      <c r="J264" s="62" t="s">
        <v>930</v>
      </c>
      <c r="K264" s="62" t="s">
        <v>930</v>
      </c>
      <c r="L264" s="62" t="s">
        <v>931</v>
      </c>
    </row>
    <row r="265" spans="1:12" ht="30" x14ac:dyDescent="0.25">
      <c r="A265" s="78" t="s">
        <v>1018</v>
      </c>
      <c r="B265" s="18">
        <v>32</v>
      </c>
      <c r="C265" s="63" t="s">
        <v>83</v>
      </c>
      <c r="D265" s="63" t="s">
        <v>63</v>
      </c>
      <c r="E265" s="63" t="s">
        <v>239</v>
      </c>
      <c r="F265" s="64">
        <v>180</v>
      </c>
      <c r="G265" s="63" t="s">
        <v>63</v>
      </c>
      <c r="H265" s="65"/>
      <c r="I265" s="63" t="s">
        <v>63</v>
      </c>
      <c r="J265" s="62" t="s">
        <v>930</v>
      </c>
      <c r="K265" s="62" t="s">
        <v>930</v>
      </c>
      <c r="L265" s="62"/>
    </row>
    <row r="266" spans="1:12" ht="30" x14ac:dyDescent="0.25">
      <c r="A266" s="78" t="s">
        <v>1018</v>
      </c>
      <c r="B266" s="18">
        <v>32</v>
      </c>
      <c r="C266" s="63" t="s">
        <v>545</v>
      </c>
      <c r="D266" s="63" t="s">
        <v>63</v>
      </c>
      <c r="E266" s="63" t="s">
        <v>768</v>
      </c>
      <c r="F266" s="64">
        <v>330</v>
      </c>
      <c r="G266" s="63" t="s">
        <v>769</v>
      </c>
      <c r="H266" s="65"/>
      <c r="I266" s="63" t="s">
        <v>769</v>
      </c>
      <c r="J266" s="62" t="s">
        <v>930</v>
      </c>
      <c r="K266" s="62" t="s">
        <v>930</v>
      </c>
      <c r="L266" s="62"/>
    </row>
    <row r="267" spans="1:12" ht="30" x14ac:dyDescent="0.25">
      <c r="A267" s="78" t="s">
        <v>1018</v>
      </c>
      <c r="B267" s="18">
        <v>33</v>
      </c>
      <c r="C267" s="63" t="s">
        <v>83</v>
      </c>
      <c r="D267" s="63" t="s">
        <v>64</v>
      </c>
      <c r="E267" s="63" t="s">
        <v>186</v>
      </c>
      <c r="F267" s="64">
        <v>212</v>
      </c>
      <c r="G267" s="63" t="s">
        <v>187</v>
      </c>
      <c r="H267" s="65"/>
      <c r="I267" s="63" t="s">
        <v>187</v>
      </c>
      <c r="J267" s="62" t="s">
        <v>930</v>
      </c>
      <c r="K267" s="62" t="s">
        <v>930</v>
      </c>
      <c r="L267" s="62"/>
    </row>
    <row r="268" spans="1:12" x14ac:dyDescent="0.25">
      <c r="A268" s="78" t="s">
        <v>1018</v>
      </c>
      <c r="B268" s="18">
        <v>33</v>
      </c>
      <c r="C268" s="63" t="s">
        <v>545</v>
      </c>
      <c r="D268" s="63" t="s">
        <v>64</v>
      </c>
      <c r="E268" s="63" t="s">
        <v>663</v>
      </c>
      <c r="F268" s="64">
        <v>450</v>
      </c>
      <c r="G268" s="63" t="s">
        <v>664</v>
      </c>
      <c r="H268" s="65"/>
      <c r="I268" s="63" t="s">
        <v>664</v>
      </c>
      <c r="J268" s="62" t="s">
        <v>930</v>
      </c>
      <c r="K268" s="62" t="s">
        <v>930</v>
      </c>
      <c r="L268" s="62"/>
    </row>
    <row r="269" spans="1:12" ht="30" x14ac:dyDescent="0.25">
      <c r="A269" s="78" t="s">
        <v>1018</v>
      </c>
      <c r="B269" s="18">
        <v>33</v>
      </c>
      <c r="C269" s="63" t="s">
        <v>8</v>
      </c>
      <c r="D269" s="63" t="s">
        <v>64</v>
      </c>
      <c r="E269" s="63" t="s">
        <v>382</v>
      </c>
      <c r="F269" s="64">
        <v>72</v>
      </c>
      <c r="G269" s="65"/>
      <c r="H269" s="63" t="s">
        <v>64</v>
      </c>
      <c r="I269" s="63" t="s">
        <v>383</v>
      </c>
      <c r="J269" s="62" t="s">
        <v>930</v>
      </c>
      <c r="K269" s="62" t="s">
        <v>930</v>
      </c>
      <c r="L269" s="62" t="s">
        <v>931</v>
      </c>
    </row>
    <row r="270" spans="1:12" ht="30" x14ac:dyDescent="0.25">
      <c r="A270" s="78" t="s">
        <v>1018</v>
      </c>
      <c r="B270" s="18">
        <v>34</v>
      </c>
      <c r="C270" s="63" t="s">
        <v>8</v>
      </c>
      <c r="D270" s="63" t="s">
        <v>65</v>
      </c>
      <c r="E270" s="63" t="s">
        <v>447</v>
      </c>
      <c r="F270" s="64">
        <v>36</v>
      </c>
      <c r="G270" s="65"/>
      <c r="H270" s="63" t="s">
        <v>65</v>
      </c>
      <c r="I270" s="65" t="s">
        <v>117</v>
      </c>
      <c r="J270" s="62" t="s">
        <v>930</v>
      </c>
      <c r="K270" s="62" t="s">
        <v>929</v>
      </c>
      <c r="L270" s="62" t="s">
        <v>931</v>
      </c>
    </row>
    <row r="271" spans="1:12" ht="30" x14ac:dyDescent="0.25">
      <c r="A271" s="78" t="s">
        <v>1018</v>
      </c>
      <c r="B271" s="18">
        <v>34</v>
      </c>
      <c r="C271" s="63" t="s">
        <v>83</v>
      </c>
      <c r="D271" s="63" t="s">
        <v>65</v>
      </c>
      <c r="E271" s="63" t="s">
        <v>195</v>
      </c>
      <c r="F271" s="64">
        <v>120</v>
      </c>
      <c r="G271" s="63" t="s">
        <v>196</v>
      </c>
      <c r="H271" s="65"/>
      <c r="I271" s="63" t="s">
        <v>196</v>
      </c>
      <c r="J271" s="62" t="s">
        <v>930</v>
      </c>
      <c r="K271" s="62" t="s">
        <v>930</v>
      </c>
      <c r="L271" s="62"/>
    </row>
    <row r="272" spans="1:12" x14ac:dyDescent="0.25">
      <c r="A272" s="78" t="s">
        <v>1018</v>
      </c>
      <c r="B272" s="18">
        <v>34</v>
      </c>
      <c r="C272" s="63" t="s">
        <v>545</v>
      </c>
      <c r="D272" s="63" t="s">
        <v>65</v>
      </c>
      <c r="E272" s="63" t="s">
        <v>65</v>
      </c>
      <c r="F272" s="64">
        <v>250</v>
      </c>
      <c r="G272" s="63" t="s">
        <v>719</v>
      </c>
      <c r="H272" s="65"/>
      <c r="I272" s="63" t="s">
        <v>719</v>
      </c>
      <c r="J272" s="62" t="s">
        <v>930</v>
      </c>
      <c r="K272" s="62" t="s">
        <v>930</v>
      </c>
      <c r="L272" s="62"/>
    </row>
    <row r="273" spans="1:12" x14ac:dyDescent="0.25">
      <c r="A273" s="78" t="s">
        <v>1018</v>
      </c>
      <c r="B273" s="18">
        <v>34</v>
      </c>
      <c r="C273" s="63" t="s">
        <v>545</v>
      </c>
      <c r="D273" s="63" t="s">
        <v>65</v>
      </c>
      <c r="E273" s="63" t="s">
        <v>720</v>
      </c>
      <c r="F273" s="64">
        <v>290</v>
      </c>
      <c r="G273" s="63" t="s">
        <v>719</v>
      </c>
      <c r="H273" s="65"/>
      <c r="I273" s="63" t="s">
        <v>719</v>
      </c>
      <c r="J273" s="62" t="s">
        <v>930</v>
      </c>
      <c r="K273" s="62" t="s">
        <v>930</v>
      </c>
      <c r="L273" s="62"/>
    </row>
    <row r="274" spans="1:12" ht="30" x14ac:dyDescent="0.25">
      <c r="A274" s="78" t="s">
        <v>1018</v>
      </c>
      <c r="B274" s="18">
        <v>35</v>
      </c>
      <c r="C274" s="63" t="s">
        <v>8</v>
      </c>
      <c r="D274" s="63" t="s">
        <v>66</v>
      </c>
      <c r="E274" s="63" t="s">
        <v>315</v>
      </c>
      <c r="F274" s="64">
        <v>156</v>
      </c>
      <c r="G274" s="63" t="s">
        <v>316</v>
      </c>
      <c r="H274" s="65"/>
      <c r="I274" s="63" t="s">
        <v>316</v>
      </c>
      <c r="J274" s="62" t="s">
        <v>930</v>
      </c>
      <c r="K274" s="62" t="s">
        <v>930</v>
      </c>
      <c r="L274" s="62" t="s">
        <v>931</v>
      </c>
    </row>
    <row r="275" spans="1:12" ht="30" x14ac:dyDescent="0.25">
      <c r="A275" s="78" t="s">
        <v>1018</v>
      </c>
      <c r="B275" s="18">
        <v>35</v>
      </c>
      <c r="C275" s="63" t="s">
        <v>545</v>
      </c>
      <c r="D275" s="63" t="s">
        <v>66</v>
      </c>
      <c r="E275" s="63" t="s">
        <v>583</v>
      </c>
      <c r="F275" s="64">
        <v>454</v>
      </c>
      <c r="G275" s="63" t="s">
        <v>584</v>
      </c>
      <c r="H275" s="65"/>
      <c r="I275" s="63" t="s">
        <v>584</v>
      </c>
      <c r="J275" s="62" t="s">
        <v>930</v>
      </c>
      <c r="K275" s="62" t="s">
        <v>930</v>
      </c>
      <c r="L275" s="62"/>
    </row>
    <row r="276" spans="1:12" ht="30" x14ac:dyDescent="0.25">
      <c r="A276" s="78" t="s">
        <v>1018</v>
      </c>
      <c r="B276" s="18">
        <v>35</v>
      </c>
      <c r="C276" s="63" t="s">
        <v>8</v>
      </c>
      <c r="D276" s="63" t="s">
        <v>66</v>
      </c>
      <c r="E276" s="63" t="s">
        <v>313</v>
      </c>
      <c r="F276" s="64">
        <v>96</v>
      </c>
      <c r="G276" s="65"/>
      <c r="H276" s="63" t="s">
        <v>66</v>
      </c>
      <c r="I276" s="63" t="s">
        <v>314</v>
      </c>
      <c r="J276" s="62" t="s">
        <v>930</v>
      </c>
      <c r="K276" s="62" t="s">
        <v>930</v>
      </c>
      <c r="L276" s="62" t="s">
        <v>931</v>
      </c>
    </row>
    <row r="277" spans="1:12" ht="30" x14ac:dyDescent="0.25">
      <c r="A277" s="78" t="s">
        <v>1018</v>
      </c>
      <c r="B277" s="18">
        <v>36</v>
      </c>
      <c r="C277" s="63" t="s">
        <v>8</v>
      </c>
      <c r="D277" s="63" t="s">
        <v>326</v>
      </c>
      <c r="E277" s="63" t="s">
        <v>327</v>
      </c>
      <c r="F277" s="64">
        <v>48</v>
      </c>
      <c r="G277" s="63"/>
      <c r="H277" s="63" t="s">
        <v>67</v>
      </c>
      <c r="I277" s="65" t="s">
        <v>328</v>
      </c>
      <c r="J277" s="62" t="s">
        <v>930</v>
      </c>
      <c r="K277" s="62" t="s">
        <v>930</v>
      </c>
      <c r="L277" s="62" t="s">
        <v>931</v>
      </c>
    </row>
    <row r="278" spans="1:12" ht="30" x14ac:dyDescent="0.25">
      <c r="A278" s="78" t="s">
        <v>1018</v>
      </c>
      <c r="B278" s="18">
        <v>36</v>
      </c>
      <c r="C278" s="63" t="s">
        <v>545</v>
      </c>
      <c r="D278" s="63" t="s">
        <v>326</v>
      </c>
      <c r="E278" s="63" t="s">
        <v>67</v>
      </c>
      <c r="F278" s="64">
        <v>226</v>
      </c>
      <c r="G278" s="63" t="s">
        <v>595</v>
      </c>
      <c r="H278" s="65"/>
      <c r="I278" s="63" t="s">
        <v>595</v>
      </c>
      <c r="J278" s="62" t="s">
        <v>930</v>
      </c>
      <c r="K278" s="62" t="s">
        <v>930</v>
      </c>
      <c r="L278" s="62"/>
    </row>
    <row r="279" spans="1:12" ht="30" x14ac:dyDescent="0.25">
      <c r="A279" s="61" t="s">
        <v>932</v>
      </c>
      <c r="B279" s="65">
        <v>40</v>
      </c>
      <c r="C279" s="63" t="s">
        <v>8</v>
      </c>
      <c r="D279" s="63" t="s">
        <v>76</v>
      </c>
      <c r="E279" s="63" t="s">
        <v>360</v>
      </c>
      <c r="F279" s="64">
        <v>64</v>
      </c>
      <c r="G279" s="65"/>
      <c r="H279" s="63" t="s">
        <v>76</v>
      </c>
      <c r="I279" s="63" t="s">
        <v>361</v>
      </c>
      <c r="J279" s="66" t="s">
        <v>929</v>
      </c>
      <c r="K279" s="18" t="s">
        <v>930</v>
      </c>
      <c r="L279" s="18" t="s">
        <v>935</v>
      </c>
    </row>
    <row r="280" spans="1:12" ht="30" x14ac:dyDescent="0.25">
      <c r="A280" s="61" t="s">
        <v>932</v>
      </c>
      <c r="B280" s="79">
        <v>40</v>
      </c>
      <c r="C280" s="63" t="s">
        <v>8</v>
      </c>
      <c r="D280" s="63" t="s">
        <v>76</v>
      </c>
      <c r="E280" s="63" t="s">
        <v>365</v>
      </c>
      <c r="F280" s="64">
        <v>156</v>
      </c>
      <c r="G280" s="65"/>
      <c r="H280" s="63" t="s">
        <v>76</v>
      </c>
      <c r="I280" s="63" t="s">
        <v>366</v>
      </c>
      <c r="J280" s="66" t="s">
        <v>929</v>
      </c>
      <c r="K280" s="18" t="s">
        <v>930</v>
      </c>
      <c r="L280" s="18" t="s">
        <v>935</v>
      </c>
    </row>
    <row r="281" spans="1:12" ht="30" x14ac:dyDescent="0.25">
      <c r="A281" s="61" t="s">
        <v>986</v>
      </c>
      <c r="B281" s="61">
        <v>38</v>
      </c>
      <c r="C281" s="63" t="s">
        <v>8</v>
      </c>
      <c r="D281" s="63" t="s">
        <v>10</v>
      </c>
      <c r="E281" s="63" t="s">
        <v>441</v>
      </c>
      <c r="F281" s="64">
        <v>100</v>
      </c>
      <c r="G281" s="18"/>
      <c r="H281" s="63" t="s">
        <v>10</v>
      </c>
      <c r="I281" s="63" t="s">
        <v>997</v>
      </c>
      <c r="J281" s="65" t="s">
        <v>930</v>
      </c>
      <c r="K281" s="79" t="s">
        <v>930</v>
      </c>
      <c r="L281" s="79" t="s">
        <v>1111</v>
      </c>
    </row>
    <row r="282" spans="1:12" ht="30" x14ac:dyDescent="0.25">
      <c r="A282" s="61" t="s">
        <v>986</v>
      </c>
      <c r="B282" s="61">
        <v>38</v>
      </c>
      <c r="C282" s="63" t="s">
        <v>8</v>
      </c>
      <c r="D282" s="63" t="s">
        <v>10</v>
      </c>
      <c r="E282" s="63" t="s">
        <v>443</v>
      </c>
      <c r="F282" s="64">
        <v>120</v>
      </c>
      <c r="G282" s="18"/>
      <c r="H282" s="63" t="s">
        <v>10</v>
      </c>
      <c r="I282" s="63" t="s">
        <v>998</v>
      </c>
      <c r="J282" s="65" t="s">
        <v>930</v>
      </c>
      <c r="K282" s="79" t="s">
        <v>930</v>
      </c>
      <c r="L282" s="79" t="s">
        <v>445</v>
      </c>
    </row>
    <row r="283" spans="1:12" ht="30" x14ac:dyDescent="0.25">
      <c r="A283" s="61" t="s">
        <v>986</v>
      </c>
      <c r="B283" s="61">
        <v>37</v>
      </c>
      <c r="C283" s="63" t="s">
        <v>8</v>
      </c>
      <c r="D283" s="63" t="s">
        <v>10</v>
      </c>
      <c r="E283" s="63" t="s">
        <v>438</v>
      </c>
      <c r="F283" s="64">
        <v>170</v>
      </c>
      <c r="G283" s="18"/>
      <c r="H283" s="63" t="s">
        <v>10</v>
      </c>
      <c r="I283" s="63" t="s">
        <v>996</v>
      </c>
      <c r="J283" s="65" t="s">
        <v>988</v>
      </c>
      <c r="K283" s="79" t="s">
        <v>930</v>
      </c>
      <c r="L283" s="79" t="s">
        <v>1107</v>
      </c>
    </row>
    <row r="284" spans="1:12" ht="45" x14ac:dyDescent="0.25">
      <c r="A284" s="61" t="s">
        <v>938</v>
      </c>
      <c r="B284" s="78">
        <v>42</v>
      </c>
      <c r="C284" s="63" t="s">
        <v>8</v>
      </c>
      <c r="D284" s="63" t="s">
        <v>10</v>
      </c>
      <c r="E284" s="63" t="s">
        <v>422</v>
      </c>
      <c r="F284" s="64">
        <v>140</v>
      </c>
      <c r="G284" s="65"/>
      <c r="H284" s="65" t="s">
        <v>956</v>
      </c>
      <c r="I284" s="63" t="s">
        <v>957</v>
      </c>
      <c r="J284" s="63" t="s">
        <v>930</v>
      </c>
      <c r="K284" s="18" t="s">
        <v>930</v>
      </c>
      <c r="L284" s="18" t="s">
        <v>958</v>
      </c>
    </row>
    <row r="285" spans="1:12" ht="30" x14ac:dyDescent="0.25">
      <c r="A285" s="61" t="s">
        <v>938</v>
      </c>
      <c r="B285" s="78">
        <v>39</v>
      </c>
      <c r="C285" s="63" t="s">
        <v>8</v>
      </c>
      <c r="D285" s="63" t="s">
        <v>10</v>
      </c>
      <c r="E285" s="63" t="s">
        <v>425</v>
      </c>
      <c r="F285" s="64">
        <v>48</v>
      </c>
      <c r="G285" s="65"/>
      <c r="H285" s="65" t="s">
        <v>959</v>
      </c>
      <c r="I285" s="63" t="s">
        <v>960</v>
      </c>
      <c r="J285" s="63" t="s">
        <v>930</v>
      </c>
      <c r="K285" s="18" t="s">
        <v>930</v>
      </c>
      <c r="L285" s="18" t="s">
        <v>931</v>
      </c>
    </row>
    <row r="286" spans="1:12" ht="30" x14ac:dyDescent="0.25">
      <c r="A286" s="61" t="s">
        <v>938</v>
      </c>
      <c r="B286" s="78">
        <v>39</v>
      </c>
      <c r="C286" s="63" t="s">
        <v>8</v>
      </c>
      <c r="D286" s="63" t="s">
        <v>10</v>
      </c>
      <c r="E286" s="63" t="s">
        <v>431</v>
      </c>
      <c r="F286" s="64">
        <v>84</v>
      </c>
      <c r="G286" s="65"/>
      <c r="H286" s="65" t="s">
        <v>965</v>
      </c>
      <c r="I286" s="63" t="s">
        <v>966</v>
      </c>
      <c r="J286" s="63" t="s">
        <v>930</v>
      </c>
      <c r="K286" s="18" t="s">
        <v>930</v>
      </c>
      <c r="L286" s="18" t="s">
        <v>931</v>
      </c>
    </row>
    <row r="287" spans="1:12" ht="45" x14ac:dyDescent="0.25">
      <c r="A287" s="78" t="s">
        <v>938</v>
      </c>
      <c r="B287" s="18">
        <v>39</v>
      </c>
      <c r="C287" s="63" t="s">
        <v>8</v>
      </c>
      <c r="D287" s="63" t="s">
        <v>10</v>
      </c>
      <c r="E287" s="63" t="s">
        <v>419</v>
      </c>
      <c r="F287" s="64">
        <v>84</v>
      </c>
      <c r="G287" s="65"/>
      <c r="H287" s="65" t="s">
        <v>981</v>
      </c>
      <c r="I287" s="63" t="s">
        <v>982</v>
      </c>
      <c r="J287" s="63" t="s">
        <v>930</v>
      </c>
      <c r="K287" s="18" t="s">
        <v>930</v>
      </c>
      <c r="L287" s="18" t="s">
        <v>931</v>
      </c>
    </row>
    <row r="288" spans="1:12" ht="30" x14ac:dyDescent="0.25">
      <c r="A288" s="61" t="s">
        <v>938</v>
      </c>
      <c r="B288" s="78">
        <v>39</v>
      </c>
      <c r="C288" s="63" t="s">
        <v>8</v>
      </c>
      <c r="D288" s="63" t="s">
        <v>10</v>
      </c>
      <c r="E288" s="63" t="s">
        <v>429</v>
      </c>
      <c r="F288" s="64">
        <v>60</v>
      </c>
      <c r="G288" s="65"/>
      <c r="H288" s="65" t="s">
        <v>963</v>
      </c>
      <c r="I288" s="63" t="s">
        <v>964</v>
      </c>
      <c r="J288" s="63" t="s">
        <v>930</v>
      </c>
      <c r="K288" s="18" t="s">
        <v>930</v>
      </c>
      <c r="L288" s="18" t="s">
        <v>931</v>
      </c>
    </row>
    <row r="289" spans="1:12" ht="30" x14ac:dyDescent="0.25">
      <c r="A289" s="61" t="s">
        <v>986</v>
      </c>
      <c r="B289" s="61">
        <v>41</v>
      </c>
      <c r="C289" s="63" t="s">
        <v>8</v>
      </c>
      <c r="D289" s="63" t="s">
        <v>10</v>
      </c>
      <c r="E289" s="63" t="s">
        <v>436</v>
      </c>
      <c r="F289" s="64">
        <v>160</v>
      </c>
      <c r="G289" s="18"/>
      <c r="H289" s="63" t="s">
        <v>10</v>
      </c>
      <c r="I289" s="63" t="s">
        <v>1124</v>
      </c>
      <c r="J289" s="65" t="s">
        <v>988</v>
      </c>
      <c r="K289" s="79" t="s">
        <v>930</v>
      </c>
      <c r="L289" s="79" t="s">
        <v>1125</v>
      </c>
    </row>
    <row r="290" spans="1:12" ht="30" x14ac:dyDescent="0.25">
      <c r="A290" s="61" t="s">
        <v>932</v>
      </c>
      <c r="B290" s="79">
        <v>22</v>
      </c>
      <c r="C290" s="63" t="s">
        <v>83</v>
      </c>
      <c r="D290" s="63" t="s">
        <v>136</v>
      </c>
      <c r="E290" s="63" t="s">
        <v>1132</v>
      </c>
      <c r="F290" s="64">
        <v>36</v>
      </c>
      <c r="G290" s="65"/>
      <c r="H290" s="63" t="s">
        <v>136</v>
      </c>
      <c r="I290" s="63" t="s">
        <v>1133</v>
      </c>
      <c r="J290" s="83" t="s">
        <v>929</v>
      </c>
      <c r="K290" s="18" t="s">
        <v>930</v>
      </c>
      <c r="L290" s="18"/>
    </row>
    <row r="291" spans="1:12" ht="30" x14ac:dyDescent="0.25">
      <c r="A291" s="61" t="s">
        <v>932</v>
      </c>
      <c r="B291" s="61">
        <v>19</v>
      </c>
      <c r="C291" s="63" t="s">
        <v>83</v>
      </c>
      <c r="D291" s="63" t="s">
        <v>76</v>
      </c>
      <c r="E291" s="63" t="s">
        <v>153</v>
      </c>
      <c r="F291" s="64">
        <v>78</v>
      </c>
      <c r="G291" s="65"/>
      <c r="H291" s="63" t="s">
        <v>76</v>
      </c>
      <c r="I291" s="63" t="s">
        <v>154</v>
      </c>
      <c r="J291" s="66" t="s">
        <v>929</v>
      </c>
      <c r="K291" s="18" t="s">
        <v>930</v>
      </c>
      <c r="L291" s="18"/>
    </row>
    <row r="292" spans="1:12" ht="30" x14ac:dyDescent="0.25">
      <c r="A292" s="61" t="s">
        <v>932</v>
      </c>
      <c r="B292" s="61">
        <v>19</v>
      </c>
      <c r="C292" s="63" t="s">
        <v>83</v>
      </c>
      <c r="D292" s="63" t="s">
        <v>76</v>
      </c>
      <c r="E292" s="63" t="s">
        <v>151</v>
      </c>
      <c r="F292" s="64">
        <v>100</v>
      </c>
      <c r="G292" s="65"/>
      <c r="H292" s="63" t="s">
        <v>76</v>
      </c>
      <c r="I292" s="63" t="s">
        <v>152</v>
      </c>
      <c r="J292" s="66" t="s">
        <v>929</v>
      </c>
      <c r="K292" s="18" t="s">
        <v>930</v>
      </c>
      <c r="L292" s="18"/>
    </row>
    <row r="293" spans="1:12" ht="30" x14ac:dyDescent="0.25">
      <c r="A293" s="61" t="s">
        <v>932</v>
      </c>
      <c r="B293" s="61">
        <v>19</v>
      </c>
      <c r="C293" s="63" t="s">
        <v>83</v>
      </c>
      <c r="D293" s="63" t="s">
        <v>76</v>
      </c>
      <c r="E293" s="63" t="s">
        <v>144</v>
      </c>
      <c r="F293" s="64">
        <v>157</v>
      </c>
      <c r="G293" s="65"/>
      <c r="H293" s="63" t="s">
        <v>76</v>
      </c>
      <c r="I293" s="63" t="s">
        <v>145</v>
      </c>
      <c r="J293" s="83" t="s">
        <v>929</v>
      </c>
      <c r="K293" s="18" t="s">
        <v>930</v>
      </c>
      <c r="L293" s="18"/>
    </row>
    <row r="294" spans="1:12" ht="30" x14ac:dyDescent="0.25">
      <c r="A294" s="61" t="s">
        <v>932</v>
      </c>
      <c r="B294" s="61">
        <v>19</v>
      </c>
      <c r="C294" s="63" t="s">
        <v>83</v>
      </c>
      <c r="D294" s="63" t="s">
        <v>76</v>
      </c>
      <c r="E294" s="63" t="s">
        <v>1134</v>
      </c>
      <c r="F294" s="64">
        <v>48</v>
      </c>
      <c r="G294" s="65"/>
      <c r="H294" s="63" t="s">
        <v>76</v>
      </c>
      <c r="I294" s="63" t="s">
        <v>1135</v>
      </c>
      <c r="J294" s="66" t="s">
        <v>929</v>
      </c>
      <c r="K294" s="18" t="s">
        <v>930</v>
      </c>
      <c r="L294" s="18"/>
    </row>
    <row r="295" spans="1:12" ht="30" x14ac:dyDescent="0.25">
      <c r="A295" s="61" t="s">
        <v>932</v>
      </c>
      <c r="B295" s="61">
        <v>19</v>
      </c>
      <c r="C295" s="63" t="s">
        <v>83</v>
      </c>
      <c r="D295" s="63" t="s">
        <v>76</v>
      </c>
      <c r="E295" s="63" t="s">
        <v>157</v>
      </c>
      <c r="F295" s="64">
        <v>36</v>
      </c>
      <c r="G295" s="65"/>
      <c r="H295" s="63" t="s">
        <v>158</v>
      </c>
      <c r="I295" s="63" t="s">
        <v>159</v>
      </c>
      <c r="J295" s="66" t="s">
        <v>929</v>
      </c>
      <c r="K295" s="18" t="s">
        <v>930</v>
      </c>
      <c r="L295" s="18"/>
    </row>
    <row r="296" spans="1:12" ht="30" x14ac:dyDescent="0.25">
      <c r="A296" s="61" t="s">
        <v>932</v>
      </c>
      <c r="B296" s="61">
        <v>19</v>
      </c>
      <c r="C296" s="63" t="s">
        <v>83</v>
      </c>
      <c r="D296" s="63" t="s">
        <v>76</v>
      </c>
      <c r="E296" s="63" t="s">
        <v>160</v>
      </c>
      <c r="F296" s="64">
        <v>36</v>
      </c>
      <c r="G296" s="63"/>
      <c r="H296" s="63" t="s">
        <v>163</v>
      </c>
      <c r="I296" s="63" t="s">
        <v>161</v>
      </c>
      <c r="J296" s="66" t="s">
        <v>929</v>
      </c>
      <c r="K296" s="18" t="s">
        <v>930</v>
      </c>
      <c r="L296" s="18"/>
    </row>
    <row r="297" spans="1:12" ht="30" x14ac:dyDescent="0.25">
      <c r="A297" s="61" t="s">
        <v>932</v>
      </c>
      <c r="B297" s="61">
        <v>19</v>
      </c>
      <c r="C297" s="63" t="s">
        <v>83</v>
      </c>
      <c r="D297" s="63" t="s">
        <v>76</v>
      </c>
      <c r="E297" s="63" t="s">
        <v>162</v>
      </c>
      <c r="F297" s="64">
        <v>36</v>
      </c>
      <c r="G297" s="65"/>
      <c r="H297" s="63" t="s">
        <v>163</v>
      </c>
      <c r="I297" s="63" t="s">
        <v>161</v>
      </c>
      <c r="J297" s="66" t="s">
        <v>929</v>
      </c>
      <c r="K297" s="18" t="s">
        <v>930</v>
      </c>
      <c r="L297" s="18"/>
    </row>
    <row r="298" spans="1:12" ht="30" x14ac:dyDescent="0.25">
      <c r="A298" s="61" t="s">
        <v>932</v>
      </c>
      <c r="B298" s="61">
        <v>19</v>
      </c>
      <c r="C298" s="63" t="s">
        <v>83</v>
      </c>
      <c r="D298" s="63" t="s">
        <v>76</v>
      </c>
      <c r="E298" s="63" t="s">
        <v>149</v>
      </c>
      <c r="F298" s="64">
        <v>80</v>
      </c>
      <c r="G298" s="65"/>
      <c r="H298" s="63" t="s">
        <v>76</v>
      </c>
      <c r="I298" s="63" t="s">
        <v>150</v>
      </c>
      <c r="J298" s="66" t="s">
        <v>929</v>
      </c>
      <c r="K298" s="18" t="s">
        <v>930</v>
      </c>
      <c r="L298" s="18"/>
    </row>
    <row r="299" spans="1:12" ht="30" x14ac:dyDescent="0.25">
      <c r="A299" s="61" t="s">
        <v>932</v>
      </c>
      <c r="B299" s="61">
        <v>19</v>
      </c>
      <c r="C299" s="63" t="s">
        <v>83</v>
      </c>
      <c r="D299" s="63" t="s">
        <v>76</v>
      </c>
      <c r="E299" s="63" t="s">
        <v>155</v>
      </c>
      <c r="F299" s="64">
        <v>36</v>
      </c>
      <c r="G299" s="65"/>
      <c r="H299" s="63" t="s">
        <v>76</v>
      </c>
      <c r="I299" s="63" t="s">
        <v>156</v>
      </c>
      <c r="J299" s="66" t="s">
        <v>929</v>
      </c>
      <c r="K299" s="18" t="s">
        <v>930</v>
      </c>
      <c r="L299" s="18"/>
    </row>
    <row r="300" spans="1:12" s="67" customFormat="1" x14ac:dyDescent="0.25">
      <c r="A300" s="61" t="s">
        <v>932</v>
      </c>
      <c r="B300" s="62">
        <v>20</v>
      </c>
      <c r="C300" s="63" t="s">
        <v>545</v>
      </c>
      <c r="D300" s="63" t="s">
        <v>76</v>
      </c>
      <c r="E300" s="63" t="s">
        <v>632</v>
      </c>
      <c r="F300" s="64">
        <v>200</v>
      </c>
      <c r="G300" s="63" t="s">
        <v>633</v>
      </c>
      <c r="H300" s="65"/>
      <c r="I300" s="65"/>
      <c r="J300" s="66" t="s">
        <v>929</v>
      </c>
      <c r="K300" s="18" t="s">
        <v>930</v>
      </c>
      <c r="L300" s="18"/>
    </row>
    <row r="301" spans="1:12" x14ac:dyDescent="0.25">
      <c r="A301" s="61" t="s">
        <v>932</v>
      </c>
      <c r="B301" s="62">
        <v>20</v>
      </c>
      <c r="C301" s="63" t="s">
        <v>545</v>
      </c>
      <c r="D301" s="63" t="s">
        <v>76</v>
      </c>
      <c r="E301" s="63" t="s">
        <v>634</v>
      </c>
      <c r="F301" s="64">
        <v>155</v>
      </c>
      <c r="G301" s="63" t="s">
        <v>633</v>
      </c>
      <c r="H301" s="65"/>
      <c r="I301" s="65"/>
      <c r="J301" s="66" t="s">
        <v>929</v>
      </c>
      <c r="K301" s="18" t="s">
        <v>930</v>
      </c>
      <c r="L301" s="18"/>
    </row>
    <row r="302" spans="1:12" x14ac:dyDescent="0.25">
      <c r="A302" s="61" t="s">
        <v>932</v>
      </c>
      <c r="B302" s="79">
        <v>21</v>
      </c>
      <c r="C302" s="63" t="s">
        <v>545</v>
      </c>
      <c r="D302" s="63" t="s">
        <v>79</v>
      </c>
      <c r="E302" s="63" t="s">
        <v>730</v>
      </c>
      <c r="F302" s="64">
        <v>190</v>
      </c>
      <c r="G302" s="63" t="s">
        <v>731</v>
      </c>
      <c r="H302" s="65"/>
      <c r="I302" s="63" t="s">
        <v>731</v>
      </c>
      <c r="J302" s="66" t="s">
        <v>929</v>
      </c>
      <c r="K302" s="18" t="s">
        <v>930</v>
      </c>
      <c r="L302" s="18"/>
    </row>
    <row r="303" spans="1:12" ht="30" x14ac:dyDescent="0.25">
      <c r="A303" s="61" t="s">
        <v>932</v>
      </c>
      <c r="B303" s="61">
        <v>19</v>
      </c>
      <c r="C303" s="63" t="s">
        <v>8</v>
      </c>
      <c r="D303" s="63" t="s">
        <v>76</v>
      </c>
      <c r="E303" s="63" t="s">
        <v>367</v>
      </c>
      <c r="F303" s="64">
        <v>36</v>
      </c>
      <c r="G303" s="65"/>
      <c r="H303" s="63" t="s">
        <v>76</v>
      </c>
      <c r="I303" s="63" t="s">
        <v>368</v>
      </c>
      <c r="J303" s="66" t="s">
        <v>929</v>
      </c>
      <c r="K303" s="18" t="s">
        <v>930</v>
      </c>
      <c r="L303" s="18" t="s">
        <v>936</v>
      </c>
    </row>
    <row r="304" spans="1:12" ht="30" x14ac:dyDescent="0.25">
      <c r="A304" s="61" t="s">
        <v>932</v>
      </c>
      <c r="B304" s="61">
        <v>19</v>
      </c>
      <c r="C304" s="63" t="s">
        <v>8</v>
      </c>
      <c r="D304" s="63" t="s">
        <v>76</v>
      </c>
      <c r="E304" s="63" t="s">
        <v>369</v>
      </c>
      <c r="F304" s="64">
        <v>60</v>
      </c>
      <c r="G304" s="65"/>
      <c r="H304" s="63" t="s">
        <v>76</v>
      </c>
      <c r="I304" s="63" t="s">
        <v>370</v>
      </c>
      <c r="J304" s="66" t="s">
        <v>929</v>
      </c>
      <c r="K304" s="18" t="s">
        <v>930</v>
      </c>
      <c r="L304" s="18" t="s">
        <v>931</v>
      </c>
    </row>
    <row r="305" spans="1:12" ht="30" x14ac:dyDescent="0.25">
      <c r="A305" s="61" t="s">
        <v>932</v>
      </c>
      <c r="B305" s="61">
        <v>19</v>
      </c>
      <c r="C305" s="63" t="s">
        <v>8</v>
      </c>
      <c r="D305" s="63" t="s">
        <v>76</v>
      </c>
      <c r="E305" s="63" t="s">
        <v>363</v>
      </c>
      <c r="F305" s="64">
        <v>155</v>
      </c>
      <c r="G305" s="65"/>
      <c r="H305" s="63" t="s">
        <v>76</v>
      </c>
      <c r="I305" s="63" t="s">
        <v>364</v>
      </c>
      <c r="J305" s="66" t="s">
        <v>929</v>
      </c>
      <c r="K305" s="18" t="s">
        <v>930</v>
      </c>
      <c r="L305" s="18" t="s">
        <v>934</v>
      </c>
    </row>
    <row r="306" spans="1:12" ht="30" x14ac:dyDescent="0.25">
      <c r="A306" s="61" t="s">
        <v>932</v>
      </c>
      <c r="B306" s="61">
        <v>19</v>
      </c>
      <c r="C306" s="63" t="s">
        <v>8</v>
      </c>
      <c r="D306" s="63" t="s">
        <v>76</v>
      </c>
      <c r="E306" s="63" t="s">
        <v>1136</v>
      </c>
      <c r="F306" s="64">
        <v>80</v>
      </c>
      <c r="G306" s="63"/>
      <c r="H306" s="65" t="s">
        <v>636</v>
      </c>
      <c r="I306" s="65" t="s">
        <v>636</v>
      </c>
      <c r="J306" s="66" t="s">
        <v>929</v>
      </c>
      <c r="K306" s="18" t="s">
        <v>930</v>
      </c>
      <c r="L306" s="18" t="s">
        <v>1137</v>
      </c>
    </row>
    <row r="307" spans="1:12" ht="30" x14ac:dyDescent="0.25">
      <c r="A307" s="61" t="s">
        <v>932</v>
      </c>
      <c r="B307" s="79">
        <v>21</v>
      </c>
      <c r="C307" s="63" t="s">
        <v>8</v>
      </c>
      <c r="D307" s="63" t="s">
        <v>79</v>
      </c>
      <c r="E307" s="63" t="s">
        <v>452</v>
      </c>
      <c r="F307" s="64">
        <v>62</v>
      </c>
      <c r="G307" s="65"/>
      <c r="H307" s="63" t="s">
        <v>79</v>
      </c>
      <c r="I307" s="63" t="s">
        <v>453</v>
      </c>
      <c r="J307" s="66" t="s">
        <v>929</v>
      </c>
      <c r="K307" s="18" t="s">
        <v>930</v>
      </c>
      <c r="L307" s="18" t="s">
        <v>931</v>
      </c>
    </row>
    <row r="308" spans="1:12" ht="30" x14ac:dyDescent="0.25">
      <c r="A308" s="61" t="s">
        <v>932</v>
      </c>
      <c r="B308" s="79">
        <v>21</v>
      </c>
      <c r="C308" s="63" t="s">
        <v>8</v>
      </c>
      <c r="D308" s="63" t="s">
        <v>203</v>
      </c>
      <c r="E308" s="63" t="s">
        <v>456</v>
      </c>
      <c r="F308" s="64">
        <v>72</v>
      </c>
      <c r="G308" s="65"/>
      <c r="H308" s="63" t="s">
        <v>457</v>
      </c>
      <c r="I308" s="63" t="s">
        <v>458</v>
      </c>
      <c r="J308" s="66" t="s">
        <v>929</v>
      </c>
      <c r="K308" s="18" t="s">
        <v>930</v>
      </c>
      <c r="L308" s="18" t="s">
        <v>931</v>
      </c>
    </row>
    <row r="309" spans="1:12" ht="30" x14ac:dyDescent="0.25">
      <c r="A309" s="61" t="s">
        <v>932</v>
      </c>
      <c r="B309" s="79">
        <v>21</v>
      </c>
      <c r="C309" s="63" t="s">
        <v>8</v>
      </c>
      <c r="D309" s="63" t="s">
        <v>351</v>
      </c>
      <c r="E309" s="63" t="s">
        <v>352</v>
      </c>
      <c r="F309" s="64">
        <v>84</v>
      </c>
      <c r="G309" s="65"/>
      <c r="H309" s="63" t="s">
        <v>353</v>
      </c>
      <c r="I309" s="63" t="s">
        <v>354</v>
      </c>
      <c r="J309" s="66" t="s">
        <v>929</v>
      </c>
      <c r="K309" s="18" t="s">
        <v>930</v>
      </c>
      <c r="L309" s="18" t="s">
        <v>931</v>
      </c>
    </row>
    <row r="310" spans="1:12" ht="30" x14ac:dyDescent="0.25">
      <c r="A310" s="61" t="s">
        <v>932</v>
      </c>
      <c r="B310" s="79">
        <v>21</v>
      </c>
      <c r="C310" s="63" t="s">
        <v>8</v>
      </c>
      <c r="D310" s="63" t="s">
        <v>203</v>
      </c>
      <c r="E310" s="63" t="s">
        <v>454</v>
      </c>
      <c r="F310" s="64">
        <v>84</v>
      </c>
      <c r="G310" s="65"/>
      <c r="H310" s="63" t="s">
        <v>203</v>
      </c>
      <c r="I310" s="63" t="s">
        <v>455</v>
      </c>
      <c r="J310" s="66" t="s">
        <v>929</v>
      </c>
      <c r="K310" s="18" t="s">
        <v>930</v>
      </c>
      <c r="L310" s="18" t="s">
        <v>934</v>
      </c>
    </row>
    <row r="311" spans="1:12" ht="30" x14ac:dyDescent="0.25">
      <c r="A311" s="61" t="s">
        <v>932</v>
      </c>
      <c r="B311" s="79">
        <v>21</v>
      </c>
      <c r="C311" s="63" t="s">
        <v>8</v>
      </c>
      <c r="D311" s="63" t="s">
        <v>197</v>
      </c>
      <c r="E311" s="63" t="s">
        <v>448</v>
      </c>
      <c r="F311" s="64">
        <v>48</v>
      </c>
      <c r="G311" s="65"/>
      <c r="H311" s="63" t="s">
        <v>199</v>
      </c>
      <c r="I311" s="63" t="s">
        <v>449</v>
      </c>
      <c r="J311" s="66" t="s">
        <v>929</v>
      </c>
      <c r="K311" s="18" t="s">
        <v>930</v>
      </c>
      <c r="L311" s="18" t="s">
        <v>931</v>
      </c>
    </row>
    <row r="312" spans="1:12" ht="30" x14ac:dyDescent="0.25">
      <c r="A312" s="61" t="s">
        <v>932</v>
      </c>
      <c r="B312" s="79">
        <v>21</v>
      </c>
      <c r="C312" s="63" t="s">
        <v>8</v>
      </c>
      <c r="D312" s="63" t="s">
        <v>197</v>
      </c>
      <c r="E312" s="63" t="s">
        <v>450</v>
      </c>
      <c r="F312" s="64">
        <v>24</v>
      </c>
      <c r="G312" s="65"/>
      <c r="H312" s="63" t="s">
        <v>199</v>
      </c>
      <c r="I312" s="63" t="s">
        <v>1138</v>
      </c>
      <c r="J312" s="66" t="s">
        <v>929</v>
      </c>
      <c r="K312" s="18" t="s">
        <v>930</v>
      </c>
      <c r="L312" s="18" t="s">
        <v>1139</v>
      </c>
    </row>
    <row r="313" spans="1:12" ht="30" x14ac:dyDescent="0.25">
      <c r="A313" s="61" t="s">
        <v>932</v>
      </c>
      <c r="B313" s="79">
        <v>21</v>
      </c>
      <c r="C313" s="63" t="s">
        <v>8</v>
      </c>
      <c r="D313" s="63" t="s">
        <v>299</v>
      </c>
      <c r="E313" s="63" t="s">
        <v>300</v>
      </c>
      <c r="F313" s="64">
        <v>56</v>
      </c>
      <c r="G313" s="65"/>
      <c r="H313" s="63" t="s">
        <v>299</v>
      </c>
      <c r="I313" s="63" t="s">
        <v>301</v>
      </c>
      <c r="J313" s="66" t="s">
        <v>929</v>
      </c>
      <c r="K313" s="18" t="s">
        <v>930</v>
      </c>
      <c r="L313" s="18" t="s">
        <v>931</v>
      </c>
    </row>
    <row r="314" spans="1:12" ht="30" x14ac:dyDescent="0.25">
      <c r="A314" s="61" t="s">
        <v>932</v>
      </c>
      <c r="B314" s="79">
        <v>21</v>
      </c>
      <c r="C314" s="63" t="s">
        <v>8</v>
      </c>
      <c r="D314" s="63" t="s">
        <v>357</v>
      </c>
      <c r="E314" s="63" t="s">
        <v>358</v>
      </c>
      <c r="F314" s="64">
        <v>60</v>
      </c>
      <c r="G314" s="65"/>
      <c r="H314" s="63" t="s">
        <v>357</v>
      </c>
      <c r="I314" s="63" t="s">
        <v>359</v>
      </c>
      <c r="J314" s="66" t="s">
        <v>929</v>
      </c>
      <c r="K314" s="18" t="s">
        <v>930</v>
      </c>
      <c r="L314" s="18" t="s">
        <v>931</v>
      </c>
    </row>
    <row r="315" spans="1:12" ht="30" x14ac:dyDescent="0.25">
      <c r="A315" s="61" t="s">
        <v>932</v>
      </c>
      <c r="B315" s="79">
        <v>21</v>
      </c>
      <c r="C315" s="63" t="s">
        <v>8</v>
      </c>
      <c r="D315" s="63" t="s">
        <v>78</v>
      </c>
      <c r="E315" s="63" t="s">
        <v>302</v>
      </c>
      <c r="F315" s="64">
        <v>96</v>
      </c>
      <c r="G315" s="65"/>
      <c r="H315" s="63" t="s">
        <v>303</v>
      </c>
      <c r="I315" s="63" t="s">
        <v>304</v>
      </c>
      <c r="J315" s="66" t="s">
        <v>929</v>
      </c>
      <c r="K315" s="18" t="s">
        <v>930</v>
      </c>
      <c r="L315" s="18" t="s">
        <v>931</v>
      </c>
    </row>
    <row r="316" spans="1:12" ht="30" x14ac:dyDescent="0.25">
      <c r="A316" s="61" t="s">
        <v>932</v>
      </c>
      <c r="B316" s="79">
        <v>21</v>
      </c>
      <c r="C316" s="63" t="s">
        <v>8</v>
      </c>
      <c r="D316" s="63" t="s">
        <v>351</v>
      </c>
      <c r="E316" s="63" t="s">
        <v>355</v>
      </c>
      <c r="F316" s="64">
        <v>48</v>
      </c>
      <c r="G316" s="63" t="s">
        <v>356</v>
      </c>
      <c r="H316" s="65"/>
      <c r="I316" s="63" t="s">
        <v>356</v>
      </c>
      <c r="J316" s="66" t="s">
        <v>929</v>
      </c>
      <c r="K316" s="18" t="s">
        <v>930</v>
      </c>
      <c r="L316" s="18" t="s">
        <v>931</v>
      </c>
    </row>
    <row r="317" spans="1:12" ht="30" x14ac:dyDescent="0.25">
      <c r="A317" s="61" t="s">
        <v>932</v>
      </c>
      <c r="B317" s="79">
        <v>22</v>
      </c>
      <c r="C317" s="63" t="s">
        <v>8</v>
      </c>
      <c r="D317" s="63" t="s">
        <v>136</v>
      </c>
      <c r="E317" s="63" t="s">
        <v>347</v>
      </c>
      <c r="F317" s="64">
        <v>36</v>
      </c>
      <c r="G317" s="63" t="s">
        <v>345</v>
      </c>
      <c r="H317" s="65"/>
      <c r="I317" s="63" t="s">
        <v>348</v>
      </c>
      <c r="J317" s="66" t="s">
        <v>929</v>
      </c>
      <c r="K317" s="18" t="s">
        <v>930</v>
      </c>
      <c r="L317" s="18" t="s">
        <v>933</v>
      </c>
    </row>
    <row r="318" spans="1:12" ht="30" x14ac:dyDescent="0.25">
      <c r="A318" s="61" t="s">
        <v>932</v>
      </c>
      <c r="B318" s="79">
        <v>22</v>
      </c>
      <c r="C318" s="63" t="s">
        <v>8</v>
      </c>
      <c r="D318" s="63" t="s">
        <v>307</v>
      </c>
      <c r="E318" s="63" t="s">
        <v>308</v>
      </c>
      <c r="F318" s="64">
        <v>36</v>
      </c>
      <c r="G318" s="65"/>
      <c r="H318" s="63" t="s">
        <v>309</v>
      </c>
      <c r="I318" s="63" t="s">
        <v>310</v>
      </c>
      <c r="J318" s="66" t="s">
        <v>929</v>
      </c>
      <c r="K318" s="18" t="s">
        <v>930</v>
      </c>
      <c r="L318" s="18" t="s">
        <v>931</v>
      </c>
    </row>
    <row r="319" spans="1:12" ht="30" x14ac:dyDescent="0.25">
      <c r="A319" s="61" t="s">
        <v>932</v>
      </c>
      <c r="B319" s="79">
        <v>22</v>
      </c>
      <c r="C319" s="63" t="s">
        <v>8</v>
      </c>
      <c r="D319" s="63" t="s">
        <v>136</v>
      </c>
      <c r="E319" s="63" t="s">
        <v>344</v>
      </c>
      <c r="F319" s="64">
        <v>36</v>
      </c>
      <c r="G319" s="63" t="s">
        <v>345</v>
      </c>
      <c r="H319" s="65"/>
      <c r="I319" s="63" t="s">
        <v>346</v>
      </c>
      <c r="J319" s="66" t="s">
        <v>929</v>
      </c>
      <c r="K319" s="18" t="s">
        <v>930</v>
      </c>
      <c r="L319" s="18" t="s">
        <v>931</v>
      </c>
    </row>
    <row r="320" spans="1:12" ht="30" x14ac:dyDescent="0.25">
      <c r="A320" s="61" t="s">
        <v>932</v>
      </c>
      <c r="B320" s="79">
        <v>22</v>
      </c>
      <c r="C320" s="63" t="s">
        <v>8</v>
      </c>
      <c r="D320" s="63" t="s">
        <v>136</v>
      </c>
      <c r="E320" s="63" t="s">
        <v>349</v>
      </c>
      <c r="F320" s="64">
        <v>38</v>
      </c>
      <c r="G320" s="63" t="s">
        <v>345</v>
      </c>
      <c r="H320" s="65"/>
      <c r="I320" s="63" t="s">
        <v>350</v>
      </c>
      <c r="J320" s="66" t="s">
        <v>929</v>
      </c>
      <c r="K320" s="18" t="s">
        <v>930</v>
      </c>
      <c r="L320" s="18" t="s">
        <v>931</v>
      </c>
    </row>
    <row r="321" spans="1:12" ht="30" x14ac:dyDescent="0.25">
      <c r="A321" s="61" t="s">
        <v>932</v>
      </c>
      <c r="B321" s="79">
        <v>22</v>
      </c>
      <c r="C321" s="63" t="s">
        <v>8</v>
      </c>
      <c r="D321" s="63" t="s">
        <v>98</v>
      </c>
      <c r="E321" s="63" t="s">
        <v>283</v>
      </c>
      <c r="F321" s="64">
        <v>48</v>
      </c>
      <c r="G321" s="65"/>
      <c r="H321" s="63" t="s">
        <v>98</v>
      </c>
      <c r="I321" s="63" t="s">
        <v>284</v>
      </c>
      <c r="J321" s="66" t="s">
        <v>929</v>
      </c>
      <c r="K321" s="18" t="s">
        <v>930</v>
      </c>
      <c r="L321" s="18" t="s">
        <v>931</v>
      </c>
    </row>
    <row r="322" spans="1:12" ht="30" x14ac:dyDescent="0.25">
      <c r="A322" s="61" t="s">
        <v>932</v>
      </c>
      <c r="B322" s="79">
        <v>22</v>
      </c>
      <c r="C322" s="63" t="s">
        <v>8</v>
      </c>
      <c r="D322" s="63" t="s">
        <v>122</v>
      </c>
      <c r="E322" s="63" t="s">
        <v>311</v>
      </c>
      <c r="F322" s="64">
        <v>96</v>
      </c>
      <c r="G322" s="65"/>
      <c r="H322" s="63" t="s">
        <v>122</v>
      </c>
      <c r="I322" s="63" t="s">
        <v>312</v>
      </c>
      <c r="J322" s="66" t="s">
        <v>929</v>
      </c>
      <c r="K322" s="18" t="s">
        <v>930</v>
      </c>
      <c r="L322" s="18" t="s">
        <v>931</v>
      </c>
    </row>
    <row r="323" spans="1:12" ht="30" x14ac:dyDescent="0.25">
      <c r="A323" s="61" t="s">
        <v>1113</v>
      </c>
      <c r="B323" s="61">
        <v>8</v>
      </c>
      <c r="C323" s="63" t="s">
        <v>83</v>
      </c>
      <c r="D323" s="81" t="s">
        <v>75</v>
      </c>
      <c r="E323" s="63" t="s">
        <v>209</v>
      </c>
      <c r="F323" s="64">
        <v>100</v>
      </c>
      <c r="G323" s="63" t="s">
        <v>253</v>
      </c>
      <c r="H323" s="63"/>
      <c r="I323" s="63" t="s">
        <v>253</v>
      </c>
      <c r="J323" s="63" t="s">
        <v>929</v>
      </c>
      <c r="K323" s="63" t="s">
        <v>930</v>
      </c>
      <c r="L323" s="63"/>
    </row>
    <row r="324" spans="1:12" ht="30" x14ac:dyDescent="0.25">
      <c r="A324" s="61" t="s">
        <v>1113</v>
      </c>
      <c r="B324" s="61">
        <v>8</v>
      </c>
      <c r="C324" s="63" t="s">
        <v>83</v>
      </c>
      <c r="D324" s="81" t="s">
        <v>75</v>
      </c>
      <c r="E324" s="63" t="s">
        <v>254</v>
      </c>
      <c r="F324" s="64">
        <v>80</v>
      </c>
      <c r="G324" s="63" t="s">
        <v>253</v>
      </c>
      <c r="H324" s="63"/>
      <c r="I324" s="63" t="s">
        <v>253</v>
      </c>
      <c r="J324" s="63" t="s">
        <v>929</v>
      </c>
      <c r="K324" s="63" t="s">
        <v>930</v>
      </c>
      <c r="L324" s="63"/>
    </row>
    <row r="325" spans="1:12" ht="30" x14ac:dyDescent="0.25">
      <c r="A325" s="61" t="s">
        <v>1113</v>
      </c>
      <c r="B325" s="61">
        <v>8</v>
      </c>
      <c r="C325" s="63" t="s">
        <v>83</v>
      </c>
      <c r="D325" s="81" t="s">
        <v>75</v>
      </c>
      <c r="E325" s="63" t="s">
        <v>255</v>
      </c>
      <c r="F325" s="64">
        <v>55</v>
      </c>
      <c r="G325" s="63" t="s">
        <v>256</v>
      </c>
      <c r="H325" s="63"/>
      <c r="I325" s="63" t="s">
        <v>256</v>
      </c>
      <c r="J325" s="63" t="s">
        <v>929</v>
      </c>
      <c r="K325" s="63" t="s">
        <v>930</v>
      </c>
      <c r="L325" s="18"/>
    </row>
    <row r="326" spans="1:12" ht="30" x14ac:dyDescent="0.25">
      <c r="A326" s="61" t="s">
        <v>1113</v>
      </c>
      <c r="B326" s="61">
        <v>8</v>
      </c>
      <c r="C326" s="63" t="s">
        <v>83</v>
      </c>
      <c r="D326" s="81" t="s">
        <v>75</v>
      </c>
      <c r="E326" s="63" t="s">
        <v>257</v>
      </c>
      <c r="F326" s="64">
        <v>111</v>
      </c>
      <c r="G326" s="63" t="s">
        <v>258</v>
      </c>
      <c r="H326" s="63"/>
      <c r="I326" s="63" t="s">
        <v>258</v>
      </c>
      <c r="J326" s="63" t="s">
        <v>929</v>
      </c>
      <c r="K326" s="63" t="s">
        <v>930</v>
      </c>
      <c r="L326" s="18"/>
    </row>
    <row r="327" spans="1:12" ht="30" x14ac:dyDescent="0.25">
      <c r="A327" s="61" t="s">
        <v>1113</v>
      </c>
      <c r="B327" s="61">
        <v>8</v>
      </c>
      <c r="C327" s="63" t="s">
        <v>83</v>
      </c>
      <c r="D327" s="81" t="s">
        <v>75</v>
      </c>
      <c r="E327" s="63" t="s">
        <v>259</v>
      </c>
      <c r="F327" s="64">
        <v>90</v>
      </c>
      <c r="G327" s="63" t="s">
        <v>260</v>
      </c>
      <c r="H327" s="63"/>
      <c r="I327" s="63" t="s">
        <v>260</v>
      </c>
      <c r="J327" s="63" t="s">
        <v>929</v>
      </c>
      <c r="K327" s="63" t="s">
        <v>930</v>
      </c>
      <c r="L327" s="18"/>
    </row>
    <row r="328" spans="1:12" ht="30" x14ac:dyDescent="0.25">
      <c r="A328" s="61" t="s">
        <v>1113</v>
      </c>
      <c r="B328" s="61">
        <v>8</v>
      </c>
      <c r="C328" s="63" t="s">
        <v>83</v>
      </c>
      <c r="D328" s="81" t="s">
        <v>75</v>
      </c>
      <c r="E328" s="63" t="s">
        <v>261</v>
      </c>
      <c r="F328" s="64">
        <v>84</v>
      </c>
      <c r="G328" s="63" t="s">
        <v>262</v>
      </c>
      <c r="H328" s="63"/>
      <c r="I328" s="63" t="s">
        <v>262</v>
      </c>
      <c r="J328" s="63" t="s">
        <v>929</v>
      </c>
      <c r="K328" s="63" t="s">
        <v>930</v>
      </c>
      <c r="L328" s="18"/>
    </row>
    <row r="329" spans="1:12" ht="30" x14ac:dyDescent="0.25">
      <c r="A329" s="61" t="s">
        <v>1113</v>
      </c>
      <c r="B329" s="61">
        <v>8</v>
      </c>
      <c r="C329" s="63" t="s">
        <v>83</v>
      </c>
      <c r="D329" s="81" t="s">
        <v>75</v>
      </c>
      <c r="E329" s="63" t="s">
        <v>263</v>
      </c>
      <c r="F329" s="64">
        <v>72</v>
      </c>
      <c r="G329" s="63" t="s">
        <v>262</v>
      </c>
      <c r="H329" s="63"/>
      <c r="I329" s="63" t="s">
        <v>262</v>
      </c>
      <c r="J329" s="63" t="s">
        <v>929</v>
      </c>
      <c r="K329" s="63" t="s">
        <v>930</v>
      </c>
      <c r="L329" s="18"/>
    </row>
    <row r="330" spans="1:12" ht="30" x14ac:dyDescent="0.25">
      <c r="A330" s="61" t="s">
        <v>1113</v>
      </c>
      <c r="B330" s="61">
        <v>8</v>
      </c>
      <c r="C330" s="63" t="s">
        <v>83</v>
      </c>
      <c r="D330" s="81" t="s">
        <v>75</v>
      </c>
      <c r="E330" s="63" t="s">
        <v>264</v>
      </c>
      <c r="F330" s="64">
        <v>48</v>
      </c>
      <c r="G330" s="63" t="s">
        <v>265</v>
      </c>
      <c r="H330" s="63"/>
      <c r="I330" s="63" t="s">
        <v>265</v>
      </c>
      <c r="J330" s="63" t="s">
        <v>929</v>
      </c>
      <c r="K330" s="63" t="s">
        <v>930</v>
      </c>
      <c r="L330" s="18"/>
    </row>
    <row r="331" spans="1:12" ht="30" x14ac:dyDescent="0.25">
      <c r="A331" s="61" t="s">
        <v>1113</v>
      </c>
      <c r="B331" s="61">
        <v>8</v>
      </c>
      <c r="C331" s="63" t="s">
        <v>83</v>
      </c>
      <c r="D331" s="81" t="s">
        <v>75</v>
      </c>
      <c r="E331" s="63" t="s">
        <v>266</v>
      </c>
      <c r="F331" s="64">
        <v>100</v>
      </c>
      <c r="G331" s="63" t="s">
        <v>267</v>
      </c>
      <c r="H331" s="63"/>
      <c r="I331" s="63" t="s">
        <v>267</v>
      </c>
      <c r="J331" s="63" t="s">
        <v>929</v>
      </c>
      <c r="K331" s="63" t="s">
        <v>930</v>
      </c>
      <c r="L331" s="18"/>
    </row>
    <row r="332" spans="1:12" ht="30" x14ac:dyDescent="0.25">
      <c r="A332" s="61" t="s">
        <v>1113</v>
      </c>
      <c r="B332" s="61">
        <v>8</v>
      </c>
      <c r="C332" s="63" t="s">
        <v>83</v>
      </c>
      <c r="D332" s="81" t="s">
        <v>75</v>
      </c>
      <c r="E332" s="63" t="s">
        <v>268</v>
      </c>
      <c r="F332" s="64">
        <v>100</v>
      </c>
      <c r="G332" s="63" t="s">
        <v>269</v>
      </c>
      <c r="H332" s="63"/>
      <c r="I332" s="63" t="s">
        <v>269</v>
      </c>
      <c r="J332" s="63" t="s">
        <v>929</v>
      </c>
      <c r="K332" s="63" t="s">
        <v>930</v>
      </c>
      <c r="L332" s="18"/>
    </row>
    <row r="333" spans="1:12" ht="30" x14ac:dyDescent="0.25">
      <c r="A333" s="61" t="s">
        <v>1113</v>
      </c>
      <c r="B333" s="61">
        <v>8</v>
      </c>
      <c r="C333" s="63" t="s">
        <v>83</v>
      </c>
      <c r="D333" s="81" t="s">
        <v>75</v>
      </c>
      <c r="E333" s="63" t="s">
        <v>270</v>
      </c>
      <c r="F333" s="64">
        <v>60</v>
      </c>
      <c r="G333" s="63" t="s">
        <v>271</v>
      </c>
      <c r="H333" s="18"/>
      <c r="I333" s="63" t="s">
        <v>271</v>
      </c>
      <c r="J333" s="63" t="s">
        <v>929</v>
      </c>
      <c r="K333" s="63" t="s">
        <v>930</v>
      </c>
      <c r="L333" s="18"/>
    </row>
    <row r="334" spans="1:12" ht="30" x14ac:dyDescent="0.25">
      <c r="A334" s="61" t="s">
        <v>1113</v>
      </c>
      <c r="B334" s="61">
        <v>8</v>
      </c>
      <c r="C334" s="63" t="s">
        <v>83</v>
      </c>
      <c r="D334" s="81" t="s">
        <v>75</v>
      </c>
      <c r="E334" s="63" t="s">
        <v>272</v>
      </c>
      <c r="F334" s="64">
        <v>60</v>
      </c>
      <c r="G334" s="63" t="s">
        <v>273</v>
      </c>
      <c r="H334" s="18"/>
      <c r="I334" s="63" t="s">
        <v>274</v>
      </c>
      <c r="J334" s="63" t="s">
        <v>929</v>
      </c>
      <c r="K334" s="63" t="s">
        <v>930</v>
      </c>
      <c r="L334" s="18"/>
    </row>
    <row r="335" spans="1:12" ht="30" x14ac:dyDescent="0.25">
      <c r="A335" s="61" t="s">
        <v>1113</v>
      </c>
      <c r="B335" s="61">
        <v>8</v>
      </c>
      <c r="C335" s="63" t="s">
        <v>83</v>
      </c>
      <c r="D335" s="81" t="s">
        <v>75</v>
      </c>
      <c r="E335" s="63" t="s">
        <v>275</v>
      </c>
      <c r="F335" s="64">
        <v>100</v>
      </c>
      <c r="G335" s="63" t="s">
        <v>276</v>
      </c>
      <c r="H335" s="18"/>
      <c r="I335" s="63" t="s">
        <v>276</v>
      </c>
      <c r="J335" s="63" t="s">
        <v>929</v>
      </c>
      <c r="K335" s="63" t="s">
        <v>930</v>
      </c>
      <c r="L335" s="18"/>
    </row>
    <row r="336" spans="1:12" ht="60" x14ac:dyDescent="0.25">
      <c r="A336" s="18" t="s">
        <v>1113</v>
      </c>
      <c r="B336" s="18">
        <v>9</v>
      </c>
      <c r="C336" s="63" t="s">
        <v>8</v>
      </c>
      <c r="D336" s="63" t="s">
        <v>75</v>
      </c>
      <c r="E336" s="63" t="s">
        <v>509</v>
      </c>
      <c r="F336" s="64">
        <v>54</v>
      </c>
      <c r="G336" s="18"/>
      <c r="H336" s="63" t="s">
        <v>243</v>
      </c>
      <c r="I336" s="63" t="s">
        <v>1168</v>
      </c>
      <c r="J336" s="18"/>
      <c r="K336" s="18"/>
      <c r="L336" s="18"/>
    </row>
    <row r="337" spans="1:12" ht="60" x14ac:dyDescent="0.25">
      <c r="A337" s="18" t="s">
        <v>1113</v>
      </c>
      <c r="B337" s="18">
        <v>9</v>
      </c>
      <c r="C337" s="63" t="s">
        <v>8</v>
      </c>
      <c r="D337" s="63" t="s">
        <v>75</v>
      </c>
      <c r="E337" s="63" t="s">
        <v>1167</v>
      </c>
      <c r="F337" s="82">
        <v>72</v>
      </c>
      <c r="G337" s="18"/>
      <c r="H337" s="63" t="s">
        <v>243</v>
      </c>
      <c r="I337" s="63" t="s">
        <v>1169</v>
      </c>
      <c r="J337" s="18"/>
      <c r="K337" s="18"/>
      <c r="L337" s="18"/>
    </row>
    <row r="338" spans="1:12" ht="60" x14ac:dyDescent="0.25">
      <c r="A338" s="18" t="s">
        <v>1113</v>
      </c>
      <c r="B338" s="18">
        <v>9</v>
      </c>
      <c r="C338" s="63" t="s">
        <v>8</v>
      </c>
      <c r="D338" s="63" t="s">
        <v>75</v>
      </c>
      <c r="E338" s="63" t="s">
        <v>512</v>
      </c>
      <c r="F338" s="82">
        <v>54</v>
      </c>
      <c r="G338" s="18"/>
      <c r="H338" s="63" t="s">
        <v>243</v>
      </c>
      <c r="I338" s="63" t="s">
        <v>1169</v>
      </c>
      <c r="J338" s="18"/>
      <c r="K338" s="18"/>
      <c r="L338" s="18"/>
    </row>
    <row r="339" spans="1:12" ht="60" x14ac:dyDescent="0.25">
      <c r="A339" s="18" t="s">
        <v>1113</v>
      </c>
      <c r="B339" s="18">
        <v>9</v>
      </c>
      <c r="C339" s="63" t="s">
        <v>8</v>
      </c>
      <c r="D339" s="18" t="s">
        <v>75</v>
      </c>
      <c r="E339" s="63" t="s">
        <v>507</v>
      </c>
      <c r="F339" s="64">
        <v>108</v>
      </c>
      <c r="G339" s="18"/>
      <c r="H339" s="63" t="s">
        <v>243</v>
      </c>
      <c r="I339" s="63" t="s">
        <v>508</v>
      </c>
      <c r="J339" s="18" t="s">
        <v>929</v>
      </c>
      <c r="K339" s="18" t="s">
        <v>930</v>
      </c>
      <c r="L339" s="18" t="s">
        <v>1114</v>
      </c>
    </row>
    <row r="340" spans="1:12" ht="60" x14ac:dyDescent="0.25">
      <c r="A340" s="18" t="s">
        <v>1113</v>
      </c>
      <c r="B340" s="18">
        <v>9</v>
      </c>
      <c r="C340" s="63" t="s">
        <v>8</v>
      </c>
      <c r="D340" s="18" t="s">
        <v>75</v>
      </c>
      <c r="E340" s="63" t="s">
        <v>513</v>
      </c>
      <c r="F340" s="64">
        <v>36</v>
      </c>
      <c r="G340" s="18"/>
      <c r="H340" s="63" t="s">
        <v>243</v>
      </c>
      <c r="I340" s="63" t="s">
        <v>514</v>
      </c>
      <c r="J340" s="18" t="s">
        <v>929</v>
      </c>
      <c r="K340" s="18" t="s">
        <v>930</v>
      </c>
      <c r="L340" s="18" t="s">
        <v>1114</v>
      </c>
    </row>
    <row r="341" spans="1:12" ht="60" x14ac:dyDescent="0.25">
      <c r="A341" s="18" t="s">
        <v>1113</v>
      </c>
      <c r="B341" s="18">
        <v>9</v>
      </c>
      <c r="C341" s="63" t="s">
        <v>8</v>
      </c>
      <c r="D341" s="18" t="s">
        <v>75</v>
      </c>
      <c r="E341" s="63" t="s">
        <v>524</v>
      </c>
      <c r="F341" s="64">
        <v>80</v>
      </c>
      <c r="G341" s="18"/>
      <c r="H341" s="63" t="s">
        <v>243</v>
      </c>
      <c r="I341" s="63" t="s">
        <v>525</v>
      </c>
      <c r="J341" s="18" t="s">
        <v>929</v>
      </c>
      <c r="K341" s="18" t="s">
        <v>930</v>
      </c>
      <c r="L341" s="18" t="s">
        <v>1115</v>
      </c>
    </row>
    <row r="342" spans="1:12" ht="60" x14ac:dyDescent="0.25">
      <c r="A342" s="18" t="s">
        <v>1113</v>
      </c>
      <c r="B342" s="18">
        <v>9</v>
      </c>
      <c r="C342" s="63" t="s">
        <v>8</v>
      </c>
      <c r="D342" s="18" t="s">
        <v>75</v>
      </c>
      <c r="E342" s="63" t="s">
        <v>528</v>
      </c>
      <c r="F342" s="64">
        <v>60</v>
      </c>
      <c r="G342" s="18"/>
      <c r="H342" s="63" t="s">
        <v>243</v>
      </c>
      <c r="I342" s="63" t="s">
        <v>529</v>
      </c>
      <c r="J342" s="18" t="s">
        <v>929</v>
      </c>
      <c r="K342" s="18" t="s">
        <v>930</v>
      </c>
      <c r="L342" s="18" t="s">
        <v>1114</v>
      </c>
    </row>
    <row r="343" spans="1:12" ht="60" x14ac:dyDescent="0.25">
      <c r="A343" s="18" t="s">
        <v>1113</v>
      </c>
      <c r="B343" s="18">
        <v>9</v>
      </c>
      <c r="C343" s="63" t="s">
        <v>8</v>
      </c>
      <c r="D343" s="18" t="s">
        <v>75</v>
      </c>
      <c r="E343" s="63" t="s">
        <v>538</v>
      </c>
      <c r="F343" s="64">
        <v>110</v>
      </c>
      <c r="G343" s="18"/>
      <c r="H343" s="63" t="s">
        <v>243</v>
      </c>
      <c r="I343" s="63" t="s">
        <v>539</v>
      </c>
      <c r="J343" s="18" t="s">
        <v>929</v>
      </c>
      <c r="K343" s="18" t="s">
        <v>930</v>
      </c>
      <c r="L343" s="18" t="s">
        <v>1115</v>
      </c>
    </row>
    <row r="344" spans="1:12" ht="30" x14ac:dyDescent="0.25">
      <c r="A344" s="18" t="s">
        <v>1113</v>
      </c>
      <c r="B344" s="18">
        <v>9</v>
      </c>
      <c r="C344" s="63" t="s">
        <v>8</v>
      </c>
      <c r="D344" s="18" t="s">
        <v>75</v>
      </c>
      <c r="E344" s="63" t="s">
        <v>542</v>
      </c>
      <c r="F344" s="64">
        <v>60</v>
      </c>
      <c r="G344" s="18"/>
      <c r="H344" s="63" t="s">
        <v>543</v>
      </c>
      <c r="I344" s="63" t="s">
        <v>544</v>
      </c>
      <c r="J344" s="18" t="s">
        <v>929</v>
      </c>
      <c r="K344" s="18" t="s">
        <v>930</v>
      </c>
      <c r="L344" s="18" t="s">
        <v>1114</v>
      </c>
    </row>
    <row r="345" spans="1:12" x14ac:dyDescent="0.25">
      <c r="A345" s="68"/>
    </row>
  </sheetData>
  <mergeCells count="1">
    <mergeCell ref="A1:L1"/>
  </mergeCells>
  <conditionalFormatting sqref="E290 E180:E193">
    <cfRule type="duplicateValues" dxfId="6" priority="7"/>
  </conditionalFormatting>
  <conditionalFormatting sqref="E194:E200">
    <cfRule type="duplicateValues" dxfId="5" priority="6"/>
  </conditionalFormatting>
  <conditionalFormatting sqref="E313:E316">
    <cfRule type="duplicateValues" dxfId="4" priority="3"/>
  </conditionalFormatting>
  <conditionalFormatting sqref="E173:E179">
    <cfRule type="duplicateValues" dxfId="3" priority="17"/>
  </conditionalFormatting>
  <conditionalFormatting sqref="E317:E318">
    <cfRule type="duplicateValues" dxfId="2" priority="2"/>
  </conditionalFormatting>
  <conditionalFormatting sqref="E319:E322">
    <cfRule type="duplicateValues" dxfId="1" priority="1"/>
  </conditionalFormatting>
  <conditionalFormatting sqref="E286:E288">
    <cfRule type="duplicateValues" dxfId="0" priority="19"/>
  </conditionalFormatting>
  <pageMargins left="0.7" right="0.7" top="0.75" bottom="0.75" header="0.3" footer="0.3"/>
  <pageSetup scale="2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workbookViewId="0">
      <selection activeCell="B18" sqref="B18"/>
    </sheetView>
  </sheetViews>
  <sheetFormatPr baseColWidth="10" defaultRowHeight="15" x14ac:dyDescent="0.25"/>
  <cols>
    <col min="1" max="1" width="19.140625" customWidth="1"/>
  </cols>
  <sheetData>
    <row r="2" spans="1:5" x14ac:dyDescent="0.25">
      <c r="A2" t="s">
        <v>1191</v>
      </c>
    </row>
    <row r="3" spans="1:5" x14ac:dyDescent="0.25">
      <c r="A3" t="s">
        <v>1189</v>
      </c>
    </row>
    <row r="6" spans="1:5" x14ac:dyDescent="0.25">
      <c r="A6" s="3"/>
      <c r="B6" s="72" t="s">
        <v>1185</v>
      </c>
      <c r="C6" s="72" t="s">
        <v>1140</v>
      </c>
      <c r="D6" s="72" t="s">
        <v>80</v>
      </c>
      <c r="E6" s="3"/>
    </row>
    <row r="7" spans="1:5" x14ac:dyDescent="0.25">
      <c r="A7" s="2" t="s">
        <v>1182</v>
      </c>
      <c r="B7" s="3">
        <v>5399</v>
      </c>
      <c r="C7" s="3">
        <v>6199</v>
      </c>
      <c r="D7" s="3">
        <v>19390</v>
      </c>
      <c r="E7" s="3">
        <f>SUM(B7:D7)</f>
        <v>30988</v>
      </c>
    </row>
    <row r="8" spans="1:5" x14ac:dyDescent="0.25">
      <c r="A8" s="3" t="s">
        <v>1183</v>
      </c>
      <c r="B8" s="3">
        <v>280</v>
      </c>
      <c r="C8" s="3">
        <v>213</v>
      </c>
      <c r="D8" s="3">
        <v>3828</v>
      </c>
      <c r="E8" s="3">
        <f t="shared" ref="E8:E10" si="0">SUM(B8:D8)</f>
        <v>4321</v>
      </c>
    </row>
    <row r="9" spans="1:5" x14ac:dyDescent="0.25">
      <c r="A9" s="3" t="s">
        <v>1184</v>
      </c>
      <c r="B9" s="3">
        <v>516</v>
      </c>
      <c r="C9" s="3">
        <v>600</v>
      </c>
      <c r="D9" s="3">
        <v>0</v>
      </c>
      <c r="E9" s="3">
        <f t="shared" si="0"/>
        <v>1116</v>
      </c>
    </row>
    <row r="10" spans="1:5" x14ac:dyDescent="0.25">
      <c r="A10" s="3" t="s">
        <v>1181</v>
      </c>
      <c r="B10" s="73">
        <v>5517</v>
      </c>
      <c r="C10" s="73">
        <v>5787</v>
      </c>
      <c r="D10" s="73">
        <v>19350</v>
      </c>
      <c r="E10" s="3">
        <f t="shared" si="0"/>
        <v>30654</v>
      </c>
    </row>
    <row r="11" spans="1:5" x14ac:dyDescent="0.25">
      <c r="A11" s="85" t="s">
        <v>1190</v>
      </c>
      <c r="B11" s="85">
        <f>B10-B7</f>
        <v>118</v>
      </c>
      <c r="C11" s="85">
        <f>+C10-C7</f>
        <v>-412</v>
      </c>
      <c r="D11" s="85">
        <f>+D10-D7</f>
        <v>-40</v>
      </c>
      <c r="E11" s="85">
        <f>SUM(B11:D11)</f>
        <v>-334</v>
      </c>
    </row>
    <row r="12" spans="1:5" ht="15.75" x14ac:dyDescent="0.25">
      <c r="A12" s="5" t="s">
        <v>1180</v>
      </c>
      <c r="B12" s="74">
        <f>SUM(B7:B9)</f>
        <v>6195</v>
      </c>
      <c r="C12" s="74">
        <f t="shared" ref="C12:D12" si="1">SUM(C7:C9)</f>
        <v>7012</v>
      </c>
      <c r="D12" s="74">
        <f t="shared" si="1"/>
        <v>23218</v>
      </c>
      <c r="E12" s="74">
        <f>SUM(B12:D12)</f>
        <v>36425</v>
      </c>
    </row>
    <row r="14" spans="1:5" x14ac:dyDescent="0.25">
      <c r="A14" t="s">
        <v>1192</v>
      </c>
    </row>
    <row r="62" spans="1:7" ht="30" x14ac:dyDescent="0.25">
      <c r="A62" s="4" t="s">
        <v>545</v>
      </c>
      <c r="B62" s="4" t="s">
        <v>44</v>
      </c>
      <c r="C62" s="4" t="s">
        <v>160</v>
      </c>
      <c r="D62" s="60">
        <v>50</v>
      </c>
      <c r="E62" s="4" t="s">
        <v>709</v>
      </c>
      <c r="F62" s="1"/>
      <c r="G6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421"/>
  <sheetViews>
    <sheetView zoomScale="90" zoomScaleNormal="90" zoomScalePageLayoutView="90" workbookViewId="0">
      <selection activeCell="A2" sqref="A2"/>
    </sheetView>
  </sheetViews>
  <sheetFormatPr baseColWidth="10" defaultColWidth="10.85546875" defaultRowHeight="15" x14ac:dyDescent="0.25"/>
  <cols>
    <col min="1" max="1" width="15.42578125" style="10" customWidth="1"/>
    <col min="2" max="2" width="16.42578125" style="10" customWidth="1"/>
    <col min="3" max="3" width="23.42578125" style="10" customWidth="1"/>
    <col min="4" max="4" width="18.28515625" style="10" customWidth="1"/>
    <col min="5" max="5" width="31.28515625" style="51" customWidth="1"/>
    <col min="6" max="6" width="19.42578125" style="10" customWidth="1"/>
    <col min="7" max="7" width="29.42578125" style="10" customWidth="1"/>
    <col min="8" max="8" width="19.42578125" style="10" customWidth="1"/>
    <col min="9" max="16384" width="10.85546875" style="10"/>
  </cols>
  <sheetData>
    <row r="1" spans="1:8" x14ac:dyDescent="0.25">
      <c r="A1" s="116" t="s">
        <v>81</v>
      </c>
      <c r="B1" s="117"/>
      <c r="C1" s="117"/>
      <c r="D1" s="117"/>
      <c r="E1" s="117"/>
      <c r="F1" s="117"/>
      <c r="G1" s="118"/>
    </row>
    <row r="2" spans="1:8" ht="30" x14ac:dyDescent="0.25">
      <c r="A2" s="48" t="s">
        <v>1</v>
      </c>
      <c r="B2" s="48" t="s">
        <v>2</v>
      </c>
      <c r="C2" s="48" t="s">
        <v>3</v>
      </c>
      <c r="D2" s="48" t="s">
        <v>4</v>
      </c>
      <c r="E2" s="43" t="s">
        <v>5</v>
      </c>
      <c r="F2" s="43" t="s">
        <v>6</v>
      </c>
      <c r="G2" s="43" t="s">
        <v>7</v>
      </c>
      <c r="H2" s="43" t="s">
        <v>82</v>
      </c>
    </row>
    <row r="3" spans="1:8" ht="45" hidden="1" x14ac:dyDescent="0.25">
      <c r="A3" s="4" t="s">
        <v>83</v>
      </c>
      <c r="B3" s="4" t="s">
        <v>10</v>
      </c>
      <c r="C3" s="4" t="s">
        <v>11</v>
      </c>
      <c r="D3" s="1">
        <v>48</v>
      </c>
      <c r="E3" s="1"/>
      <c r="F3" s="4" t="s">
        <v>13</v>
      </c>
      <c r="G3" s="4" t="s">
        <v>14</v>
      </c>
      <c r="H3" s="42"/>
    </row>
    <row r="4" spans="1:8" ht="45" hidden="1" x14ac:dyDescent="0.25">
      <c r="A4" s="4" t="s">
        <v>83</v>
      </c>
      <c r="B4" s="4" t="s">
        <v>10</v>
      </c>
      <c r="C4" s="4" t="s">
        <v>12</v>
      </c>
      <c r="D4" s="1">
        <v>48</v>
      </c>
      <c r="E4" s="1"/>
      <c r="F4" s="4" t="s">
        <v>13</v>
      </c>
      <c r="G4" s="4" t="s">
        <v>15</v>
      </c>
      <c r="H4" s="1"/>
    </row>
    <row r="5" spans="1:8" ht="45" hidden="1" x14ac:dyDescent="0.25">
      <c r="A5" s="4" t="s">
        <v>83</v>
      </c>
      <c r="B5" s="4" t="s">
        <v>10</v>
      </c>
      <c r="C5" s="4" t="s">
        <v>16</v>
      </c>
      <c r="D5" s="1">
        <v>36</v>
      </c>
      <c r="E5" s="1"/>
      <c r="F5" s="4" t="s">
        <v>17</v>
      </c>
      <c r="G5" s="4" t="s">
        <v>18</v>
      </c>
      <c r="H5" s="1"/>
    </row>
    <row r="6" spans="1:8" ht="45" hidden="1" x14ac:dyDescent="0.25">
      <c r="A6" s="4" t="s">
        <v>83</v>
      </c>
      <c r="B6" s="4" t="s">
        <v>10</v>
      </c>
      <c r="C6" s="4" t="s">
        <v>84</v>
      </c>
      <c r="D6" s="1">
        <v>100</v>
      </c>
      <c r="E6" s="1"/>
      <c r="F6" s="4" t="s">
        <v>20</v>
      </c>
      <c r="G6" s="4" t="s">
        <v>85</v>
      </c>
      <c r="H6" s="1"/>
    </row>
    <row r="7" spans="1:8" ht="45" hidden="1" x14ac:dyDescent="0.25">
      <c r="A7" s="4" t="s">
        <v>83</v>
      </c>
      <c r="B7" s="4" t="s">
        <v>10</v>
      </c>
      <c r="C7" s="4" t="s">
        <v>86</v>
      </c>
      <c r="D7" s="1">
        <v>120</v>
      </c>
      <c r="E7" s="1"/>
      <c r="F7" s="4" t="s">
        <v>20</v>
      </c>
      <c r="G7" s="4" t="s">
        <v>87</v>
      </c>
      <c r="H7" s="1"/>
    </row>
    <row r="8" spans="1:8" ht="45" hidden="1" x14ac:dyDescent="0.25">
      <c r="A8" s="4" t="s">
        <v>83</v>
      </c>
      <c r="B8" s="4" t="s">
        <v>10</v>
      </c>
      <c r="C8" s="4" t="s">
        <v>19</v>
      </c>
      <c r="D8" s="1">
        <v>43</v>
      </c>
      <c r="E8" s="1"/>
      <c r="F8" s="4" t="s">
        <v>20</v>
      </c>
      <c r="G8" s="4" t="s">
        <v>21</v>
      </c>
      <c r="H8" s="1"/>
    </row>
    <row r="9" spans="1:8" ht="45" hidden="1" x14ac:dyDescent="0.25">
      <c r="A9" s="4" t="s">
        <v>83</v>
      </c>
      <c r="B9" s="4" t="s">
        <v>10</v>
      </c>
      <c r="C9" s="4" t="s">
        <v>88</v>
      </c>
      <c r="D9" s="1">
        <v>105</v>
      </c>
      <c r="E9" s="1"/>
      <c r="F9" s="4" t="s">
        <v>20</v>
      </c>
      <c r="G9" s="4" t="s">
        <v>89</v>
      </c>
      <c r="H9" s="1"/>
    </row>
    <row r="10" spans="1:8" ht="45" hidden="1" x14ac:dyDescent="0.25">
      <c r="A10" s="4" t="s">
        <v>83</v>
      </c>
      <c r="B10" s="4" t="s">
        <v>10</v>
      </c>
      <c r="C10" s="4" t="s">
        <v>90</v>
      </c>
      <c r="D10" s="1">
        <v>60</v>
      </c>
      <c r="E10" s="1"/>
      <c r="F10" s="4" t="s">
        <v>20</v>
      </c>
      <c r="G10" s="1"/>
      <c r="H10" s="1"/>
    </row>
    <row r="11" spans="1:8" ht="45" hidden="1" x14ac:dyDescent="0.25">
      <c r="A11" s="4" t="s">
        <v>83</v>
      </c>
      <c r="B11" s="4" t="s">
        <v>10</v>
      </c>
      <c r="C11" s="4" t="s">
        <v>22</v>
      </c>
      <c r="D11" s="1">
        <v>60</v>
      </c>
      <c r="E11" s="1"/>
      <c r="F11" s="4" t="s">
        <v>20</v>
      </c>
      <c r="G11" s="4" t="s">
        <v>23</v>
      </c>
      <c r="H11" s="1"/>
    </row>
    <row r="12" spans="1:8" ht="45" hidden="1" x14ac:dyDescent="0.25">
      <c r="A12" s="4" t="s">
        <v>83</v>
      </c>
      <c r="B12" s="4" t="s">
        <v>10</v>
      </c>
      <c r="C12" s="4" t="s">
        <v>91</v>
      </c>
      <c r="D12" s="1">
        <v>284</v>
      </c>
      <c r="E12" s="1"/>
      <c r="F12" s="4" t="s">
        <v>20</v>
      </c>
      <c r="G12" s="4" t="s">
        <v>92</v>
      </c>
      <c r="H12" s="1"/>
    </row>
    <row r="13" spans="1:8" ht="45" hidden="1" x14ac:dyDescent="0.25">
      <c r="A13" s="4" t="s">
        <v>83</v>
      </c>
      <c r="B13" s="4" t="s">
        <v>10</v>
      </c>
      <c r="C13" s="4" t="s">
        <v>24</v>
      </c>
      <c r="D13" s="1">
        <v>44</v>
      </c>
      <c r="E13" s="1"/>
      <c r="F13" s="4" t="s">
        <v>20</v>
      </c>
      <c r="G13" s="4" t="s">
        <v>25</v>
      </c>
      <c r="H13" s="1"/>
    </row>
    <row r="14" spans="1:8" ht="45" hidden="1" x14ac:dyDescent="0.25">
      <c r="A14" s="4" t="s">
        <v>83</v>
      </c>
      <c r="B14" s="4" t="s">
        <v>10</v>
      </c>
      <c r="C14" s="4" t="s">
        <v>93</v>
      </c>
      <c r="D14" s="1">
        <v>44</v>
      </c>
      <c r="E14" s="1"/>
      <c r="F14" s="4" t="s">
        <v>20</v>
      </c>
      <c r="G14" s="4" t="s">
        <v>94</v>
      </c>
      <c r="H14" s="1"/>
    </row>
    <row r="15" spans="1:8" ht="45" hidden="1" x14ac:dyDescent="0.25">
      <c r="A15" s="4" t="s">
        <v>83</v>
      </c>
      <c r="B15" s="4" t="s">
        <v>10</v>
      </c>
      <c r="C15" s="4" t="s">
        <v>26</v>
      </c>
      <c r="D15" s="1">
        <v>100</v>
      </c>
      <c r="E15" s="4" t="s">
        <v>27</v>
      </c>
      <c r="F15" s="1"/>
      <c r="G15" s="4" t="s">
        <v>28</v>
      </c>
    </row>
    <row r="16" spans="1:8" ht="45" hidden="1" x14ac:dyDescent="0.25">
      <c r="A16" s="4" t="s">
        <v>83</v>
      </c>
      <c r="B16" s="4" t="s">
        <v>10</v>
      </c>
      <c r="C16" s="4" t="s">
        <v>95</v>
      </c>
      <c r="D16" s="1">
        <v>60</v>
      </c>
      <c r="E16" s="1"/>
      <c r="F16" s="4" t="s">
        <v>96</v>
      </c>
      <c r="G16" s="4" t="s">
        <v>97</v>
      </c>
    </row>
    <row r="17" spans="1:7" ht="45" hidden="1" x14ac:dyDescent="0.25">
      <c r="A17" s="4" t="s">
        <v>83</v>
      </c>
      <c r="B17" s="4" t="s">
        <v>10</v>
      </c>
      <c r="C17" s="4" t="s">
        <v>29</v>
      </c>
      <c r="D17" s="1">
        <v>152</v>
      </c>
      <c r="E17" s="4" t="s">
        <v>30</v>
      </c>
      <c r="F17" s="1"/>
      <c r="G17" s="4" t="s">
        <v>30</v>
      </c>
    </row>
    <row r="18" spans="1:7" ht="45" hidden="1" x14ac:dyDescent="0.25">
      <c r="A18" s="52" t="s">
        <v>83</v>
      </c>
      <c r="B18" s="52" t="s">
        <v>98</v>
      </c>
      <c r="C18" s="52" t="s">
        <v>99</v>
      </c>
      <c r="D18" s="53">
        <v>38</v>
      </c>
      <c r="E18" s="52" t="s">
        <v>100</v>
      </c>
      <c r="F18" s="53"/>
      <c r="G18" s="52" t="s">
        <v>100</v>
      </c>
    </row>
    <row r="19" spans="1:7" ht="45" hidden="1" x14ac:dyDescent="0.25">
      <c r="A19" s="4" t="s">
        <v>83</v>
      </c>
      <c r="B19" s="4" t="s">
        <v>101</v>
      </c>
      <c r="C19" s="4" t="s">
        <v>102</v>
      </c>
      <c r="D19" s="1">
        <v>24</v>
      </c>
      <c r="E19" s="4" t="s">
        <v>103</v>
      </c>
      <c r="F19" s="1"/>
      <c r="G19" s="4" t="s">
        <v>104</v>
      </c>
    </row>
    <row r="20" spans="1:7" ht="45" hidden="1" x14ac:dyDescent="0.25">
      <c r="A20" s="4" t="s">
        <v>83</v>
      </c>
      <c r="B20" s="4" t="s">
        <v>105</v>
      </c>
      <c r="C20" s="4" t="s">
        <v>106</v>
      </c>
      <c r="D20" s="1">
        <v>72</v>
      </c>
      <c r="E20" s="1"/>
      <c r="F20" s="4" t="s">
        <v>105</v>
      </c>
      <c r="G20" s="4" t="s">
        <v>107</v>
      </c>
    </row>
    <row r="21" spans="1:7" ht="45" hidden="1" x14ac:dyDescent="0.25">
      <c r="A21" s="4" t="s">
        <v>83</v>
      </c>
      <c r="B21" s="4" t="s">
        <v>105</v>
      </c>
      <c r="C21" s="4" t="s">
        <v>108</v>
      </c>
      <c r="D21" s="1">
        <v>48</v>
      </c>
      <c r="E21" s="1"/>
      <c r="F21" s="4" t="s">
        <v>105</v>
      </c>
      <c r="G21" s="4" t="s">
        <v>109</v>
      </c>
    </row>
    <row r="22" spans="1:7" ht="45" hidden="1" x14ac:dyDescent="0.25">
      <c r="A22" s="4" t="s">
        <v>83</v>
      </c>
      <c r="B22" s="4" t="s">
        <v>105</v>
      </c>
      <c r="C22" s="4" t="s">
        <v>110</v>
      </c>
      <c r="D22" s="1">
        <v>107</v>
      </c>
      <c r="E22" s="1"/>
      <c r="F22" s="4" t="s">
        <v>105</v>
      </c>
      <c r="G22" s="4" t="s">
        <v>111</v>
      </c>
    </row>
    <row r="23" spans="1:7" ht="45" hidden="1" x14ac:dyDescent="0.25">
      <c r="A23" s="4" t="s">
        <v>83</v>
      </c>
      <c r="B23" s="4" t="s">
        <v>112</v>
      </c>
      <c r="C23" s="4" t="s">
        <v>113</v>
      </c>
      <c r="D23" s="1">
        <v>60</v>
      </c>
      <c r="E23" s="1"/>
      <c r="F23" s="4" t="s">
        <v>114</v>
      </c>
      <c r="G23" s="4" t="s">
        <v>112</v>
      </c>
    </row>
    <row r="24" spans="1:7" ht="45" hidden="1" x14ac:dyDescent="0.25">
      <c r="A24" s="4" t="s">
        <v>83</v>
      </c>
      <c r="B24" s="4" t="s">
        <v>115</v>
      </c>
      <c r="C24" s="4" t="s">
        <v>116</v>
      </c>
      <c r="D24" s="1">
        <v>72</v>
      </c>
      <c r="E24" s="1"/>
      <c r="F24" s="4" t="s">
        <v>115</v>
      </c>
      <c r="G24" s="4" t="s">
        <v>117</v>
      </c>
    </row>
    <row r="25" spans="1:7" ht="45" hidden="1" x14ac:dyDescent="0.25">
      <c r="A25" s="4" t="s">
        <v>83</v>
      </c>
      <c r="B25" s="4" t="s">
        <v>118</v>
      </c>
      <c r="C25" s="4" t="s">
        <v>119</v>
      </c>
      <c r="D25" s="1">
        <v>24</v>
      </c>
      <c r="E25" s="4" t="s">
        <v>120</v>
      </c>
      <c r="F25" s="1"/>
      <c r="G25" s="4" t="s">
        <v>121</v>
      </c>
    </row>
    <row r="26" spans="1:7" ht="45" hidden="1" x14ac:dyDescent="0.25">
      <c r="A26" s="52" t="s">
        <v>83</v>
      </c>
      <c r="B26" s="52" t="s">
        <v>122</v>
      </c>
      <c r="C26" s="52" t="s">
        <v>123</v>
      </c>
      <c r="D26" s="53">
        <v>72</v>
      </c>
      <c r="E26" s="53"/>
      <c r="F26" s="52" t="s">
        <v>122</v>
      </c>
      <c r="G26" s="52" t="s">
        <v>124</v>
      </c>
    </row>
    <row r="27" spans="1:7" ht="45" hidden="1" x14ac:dyDescent="0.25">
      <c r="A27" s="4" t="s">
        <v>83</v>
      </c>
      <c r="B27" s="4" t="s">
        <v>45</v>
      </c>
      <c r="C27" s="4" t="s">
        <v>125</v>
      </c>
      <c r="D27" s="1">
        <v>72</v>
      </c>
      <c r="E27" s="1"/>
      <c r="F27" s="4" t="s">
        <v>45</v>
      </c>
      <c r="G27" s="4" t="s">
        <v>126</v>
      </c>
    </row>
    <row r="28" spans="1:7" ht="45" hidden="1" x14ac:dyDescent="0.25">
      <c r="A28" s="4" t="s">
        <v>83</v>
      </c>
      <c r="B28" s="4" t="s">
        <v>45</v>
      </c>
      <c r="C28" s="4" t="s">
        <v>127</v>
      </c>
      <c r="D28" s="1">
        <v>84</v>
      </c>
      <c r="E28" s="1"/>
      <c r="F28" s="4" t="s">
        <v>128</v>
      </c>
      <c r="G28" s="4" t="s">
        <v>129</v>
      </c>
    </row>
    <row r="29" spans="1:7" ht="45" hidden="1" x14ac:dyDescent="0.25">
      <c r="A29" s="4" t="s">
        <v>83</v>
      </c>
      <c r="B29" s="4" t="s">
        <v>45</v>
      </c>
      <c r="C29" s="4" t="s">
        <v>130</v>
      </c>
      <c r="D29" s="1">
        <v>48</v>
      </c>
      <c r="E29" s="1"/>
      <c r="F29" s="4" t="s">
        <v>131</v>
      </c>
      <c r="G29" s="4" t="s">
        <v>132</v>
      </c>
    </row>
    <row r="30" spans="1:7" ht="45" hidden="1" x14ac:dyDescent="0.25">
      <c r="A30" s="4" t="s">
        <v>83</v>
      </c>
      <c r="B30" s="4" t="s">
        <v>45</v>
      </c>
      <c r="C30" s="4" t="s">
        <v>133</v>
      </c>
      <c r="D30" s="1">
        <v>48</v>
      </c>
      <c r="E30" s="1"/>
      <c r="F30" s="4" t="s">
        <v>134</v>
      </c>
      <c r="G30" s="4" t="s">
        <v>135</v>
      </c>
    </row>
    <row r="31" spans="1:7" ht="45" hidden="1" x14ac:dyDescent="0.25">
      <c r="A31" s="52" t="s">
        <v>83</v>
      </c>
      <c r="B31" s="52" t="s">
        <v>136</v>
      </c>
      <c r="C31" s="52" t="s">
        <v>137</v>
      </c>
      <c r="D31" s="53">
        <v>36</v>
      </c>
      <c r="E31" s="53"/>
      <c r="F31" s="52" t="s">
        <v>136</v>
      </c>
      <c r="G31" s="52" t="s">
        <v>138</v>
      </c>
    </row>
    <row r="32" spans="1:7" ht="45" hidden="1" x14ac:dyDescent="0.25">
      <c r="A32" s="52" t="s">
        <v>83</v>
      </c>
      <c r="B32" s="52" t="s">
        <v>136</v>
      </c>
      <c r="C32" s="52" t="s">
        <v>139</v>
      </c>
      <c r="D32" s="53">
        <v>36</v>
      </c>
      <c r="E32" s="53"/>
      <c r="F32" s="52" t="s">
        <v>136</v>
      </c>
      <c r="G32" s="52" t="s">
        <v>140</v>
      </c>
    </row>
    <row r="33" spans="1:8" ht="45" hidden="1" x14ac:dyDescent="0.25">
      <c r="A33" s="4" t="s">
        <v>83</v>
      </c>
      <c r="B33" s="4" t="s">
        <v>141</v>
      </c>
      <c r="C33" s="4" t="s">
        <v>142</v>
      </c>
      <c r="D33" s="1">
        <v>36</v>
      </c>
      <c r="E33" s="1"/>
      <c r="F33" s="4" t="s">
        <v>141</v>
      </c>
      <c r="G33" s="4" t="s">
        <v>143</v>
      </c>
    </row>
    <row r="34" spans="1:8" ht="45" hidden="1" x14ac:dyDescent="0.25">
      <c r="A34" s="52" t="s">
        <v>83</v>
      </c>
      <c r="B34" s="52" t="s">
        <v>76</v>
      </c>
      <c r="C34" s="52" t="s">
        <v>144</v>
      </c>
      <c r="D34" s="53">
        <v>157</v>
      </c>
      <c r="E34" s="53"/>
      <c r="F34" s="52" t="s">
        <v>76</v>
      </c>
      <c r="G34" s="52" t="s">
        <v>145</v>
      </c>
      <c r="H34" s="5"/>
    </row>
    <row r="35" spans="1:8" ht="45" hidden="1" x14ac:dyDescent="0.25">
      <c r="A35" s="52" t="s">
        <v>83</v>
      </c>
      <c r="B35" s="52" t="s">
        <v>76</v>
      </c>
      <c r="C35" s="52" t="s">
        <v>146</v>
      </c>
      <c r="D35" s="53">
        <v>48</v>
      </c>
      <c r="E35" s="52" t="s">
        <v>147</v>
      </c>
      <c r="F35" s="53"/>
      <c r="G35" s="52" t="s">
        <v>148</v>
      </c>
      <c r="H35" s="5"/>
    </row>
    <row r="36" spans="1:8" ht="45" hidden="1" x14ac:dyDescent="0.25">
      <c r="A36" s="52" t="s">
        <v>83</v>
      </c>
      <c r="B36" s="52" t="s">
        <v>76</v>
      </c>
      <c r="C36" s="52" t="s">
        <v>149</v>
      </c>
      <c r="D36" s="53">
        <v>80</v>
      </c>
      <c r="E36" s="53"/>
      <c r="F36" s="52" t="s">
        <v>76</v>
      </c>
      <c r="G36" s="52" t="s">
        <v>150</v>
      </c>
      <c r="H36" s="5"/>
    </row>
    <row r="37" spans="1:8" ht="45" hidden="1" x14ac:dyDescent="0.25">
      <c r="A37" s="52" t="s">
        <v>83</v>
      </c>
      <c r="B37" s="52" t="s">
        <v>76</v>
      </c>
      <c r="C37" s="52" t="s">
        <v>151</v>
      </c>
      <c r="D37" s="53">
        <v>100</v>
      </c>
      <c r="E37" s="53"/>
      <c r="F37" s="52" t="s">
        <v>76</v>
      </c>
      <c r="G37" s="52" t="s">
        <v>152</v>
      </c>
      <c r="H37" s="5"/>
    </row>
    <row r="38" spans="1:8" ht="45" hidden="1" x14ac:dyDescent="0.25">
      <c r="A38" s="52" t="s">
        <v>83</v>
      </c>
      <c r="B38" s="52" t="s">
        <v>76</v>
      </c>
      <c r="C38" s="52" t="s">
        <v>153</v>
      </c>
      <c r="D38" s="53">
        <v>78</v>
      </c>
      <c r="E38" s="53"/>
      <c r="F38" s="52" t="s">
        <v>76</v>
      </c>
      <c r="G38" s="52" t="s">
        <v>154</v>
      </c>
      <c r="H38" s="5"/>
    </row>
    <row r="39" spans="1:8" ht="45" hidden="1" x14ac:dyDescent="0.25">
      <c r="A39" s="52" t="s">
        <v>83</v>
      </c>
      <c r="B39" s="52" t="s">
        <v>76</v>
      </c>
      <c r="C39" s="52" t="s">
        <v>155</v>
      </c>
      <c r="D39" s="53">
        <v>36</v>
      </c>
      <c r="E39" s="53"/>
      <c r="F39" s="52" t="s">
        <v>76</v>
      </c>
      <c r="G39" s="52" t="s">
        <v>156</v>
      </c>
      <c r="H39" s="5"/>
    </row>
    <row r="40" spans="1:8" ht="45" hidden="1" x14ac:dyDescent="0.25">
      <c r="A40" s="52" t="s">
        <v>83</v>
      </c>
      <c r="B40" s="52" t="s">
        <v>76</v>
      </c>
      <c r="C40" s="52" t="s">
        <v>157</v>
      </c>
      <c r="D40" s="53">
        <v>36</v>
      </c>
      <c r="E40" s="53"/>
      <c r="F40" s="52" t="s">
        <v>158</v>
      </c>
      <c r="G40" s="52" t="s">
        <v>159</v>
      </c>
      <c r="H40" s="5"/>
    </row>
    <row r="41" spans="1:8" ht="45" hidden="1" x14ac:dyDescent="0.25">
      <c r="A41" s="52" t="s">
        <v>83</v>
      </c>
      <c r="B41" s="52" t="s">
        <v>76</v>
      </c>
      <c r="C41" s="52" t="s">
        <v>160</v>
      </c>
      <c r="D41" s="53">
        <v>36</v>
      </c>
      <c r="E41" s="52"/>
      <c r="F41" s="52" t="s">
        <v>163</v>
      </c>
      <c r="G41" s="52" t="s">
        <v>161</v>
      </c>
      <c r="H41" s="5"/>
    </row>
    <row r="42" spans="1:8" ht="45" hidden="1" x14ac:dyDescent="0.25">
      <c r="A42" s="52" t="s">
        <v>83</v>
      </c>
      <c r="B42" s="52" t="s">
        <v>76</v>
      </c>
      <c r="C42" s="52" t="s">
        <v>162</v>
      </c>
      <c r="D42" s="53">
        <v>36</v>
      </c>
      <c r="E42" s="53"/>
      <c r="F42" s="52" t="s">
        <v>163</v>
      </c>
      <c r="G42" s="52" t="s">
        <v>161</v>
      </c>
      <c r="H42" s="5"/>
    </row>
    <row r="43" spans="1:8" ht="45" hidden="1" x14ac:dyDescent="0.25">
      <c r="A43" s="4" t="s">
        <v>83</v>
      </c>
      <c r="B43" s="4" t="s">
        <v>164</v>
      </c>
      <c r="C43" s="4" t="s">
        <v>165</v>
      </c>
      <c r="D43" s="1">
        <v>24</v>
      </c>
      <c r="E43" s="1"/>
      <c r="F43" s="4" t="s">
        <v>166</v>
      </c>
      <c r="G43" s="4" t="s">
        <v>166</v>
      </c>
    </row>
    <row r="44" spans="1:8" ht="45" hidden="1" x14ac:dyDescent="0.25">
      <c r="A44" s="4" t="s">
        <v>83</v>
      </c>
      <c r="B44" s="4" t="s">
        <v>164</v>
      </c>
      <c r="C44" s="4" t="s">
        <v>116</v>
      </c>
      <c r="D44" s="1">
        <v>24</v>
      </c>
      <c r="E44" s="4" t="s">
        <v>167</v>
      </c>
      <c r="F44" s="1"/>
      <c r="G44" s="4" t="s">
        <v>168</v>
      </c>
    </row>
    <row r="45" spans="1:8" ht="45" hidden="1" x14ac:dyDescent="0.25">
      <c r="A45" s="4" t="s">
        <v>83</v>
      </c>
      <c r="B45" s="4" t="s">
        <v>169</v>
      </c>
      <c r="C45" s="4" t="s">
        <v>170</v>
      </c>
      <c r="D45" s="1">
        <v>50</v>
      </c>
      <c r="E45" s="1"/>
      <c r="F45" s="4" t="s">
        <v>169</v>
      </c>
      <c r="G45" s="4" t="s">
        <v>171</v>
      </c>
    </row>
    <row r="46" spans="1:8" ht="45" hidden="1" x14ac:dyDescent="0.25">
      <c r="A46" s="4" t="s">
        <v>83</v>
      </c>
      <c r="B46" s="4" t="s">
        <v>101</v>
      </c>
      <c r="C46" s="4" t="s">
        <v>172</v>
      </c>
      <c r="D46" s="1">
        <v>24</v>
      </c>
      <c r="E46" s="4" t="s">
        <v>173</v>
      </c>
      <c r="F46" s="1"/>
      <c r="G46" s="4" t="s">
        <v>174</v>
      </c>
    </row>
    <row r="47" spans="1:8" ht="45" hidden="1" x14ac:dyDescent="0.25">
      <c r="A47" s="4" t="s">
        <v>83</v>
      </c>
      <c r="B47" s="4" t="s">
        <v>175</v>
      </c>
      <c r="C47" s="4" t="s">
        <v>176</v>
      </c>
      <c r="D47" s="1">
        <v>24</v>
      </c>
      <c r="E47" s="4" t="s">
        <v>177</v>
      </c>
      <c r="F47" s="1"/>
      <c r="G47" s="4" t="s">
        <v>178</v>
      </c>
    </row>
    <row r="48" spans="1:8" ht="45" hidden="1" x14ac:dyDescent="0.25">
      <c r="A48" s="4" t="s">
        <v>83</v>
      </c>
      <c r="B48" s="4" t="s">
        <v>175</v>
      </c>
      <c r="C48" s="4" t="s">
        <v>179</v>
      </c>
      <c r="D48" s="1">
        <v>36</v>
      </c>
      <c r="E48" s="1"/>
      <c r="F48" s="4" t="s">
        <v>180</v>
      </c>
      <c r="G48" s="4" t="s">
        <v>181</v>
      </c>
    </row>
    <row r="49" spans="1:7" ht="45" hidden="1" x14ac:dyDescent="0.25">
      <c r="A49" s="4" t="s">
        <v>83</v>
      </c>
      <c r="B49" s="4" t="s">
        <v>175</v>
      </c>
      <c r="C49" s="4" t="s">
        <v>182</v>
      </c>
      <c r="D49" s="1">
        <v>36</v>
      </c>
      <c r="E49" s="1"/>
      <c r="F49" s="4" t="s">
        <v>180</v>
      </c>
      <c r="G49" s="4" t="s">
        <v>183</v>
      </c>
    </row>
    <row r="50" spans="1:7" ht="45" hidden="1" x14ac:dyDescent="0.25">
      <c r="A50" s="4" t="s">
        <v>83</v>
      </c>
      <c r="B50" s="4" t="s">
        <v>175</v>
      </c>
      <c r="C50" s="4" t="s">
        <v>184</v>
      </c>
      <c r="D50" s="1">
        <v>36</v>
      </c>
      <c r="E50" s="1"/>
      <c r="F50" s="4" t="s">
        <v>180</v>
      </c>
      <c r="G50" s="4" t="s">
        <v>185</v>
      </c>
    </row>
    <row r="51" spans="1:7" ht="45" hidden="1" x14ac:dyDescent="0.25">
      <c r="A51" s="4" t="s">
        <v>83</v>
      </c>
      <c r="B51" s="4" t="s">
        <v>64</v>
      </c>
      <c r="C51" s="4" t="s">
        <v>186</v>
      </c>
      <c r="D51" s="1">
        <v>212</v>
      </c>
      <c r="E51" s="4" t="s">
        <v>187</v>
      </c>
      <c r="F51" s="1"/>
      <c r="G51" s="4" t="s">
        <v>187</v>
      </c>
    </row>
    <row r="52" spans="1:7" ht="45" hidden="1" x14ac:dyDescent="0.25">
      <c r="A52" s="4" t="s">
        <v>83</v>
      </c>
      <c r="B52" s="4" t="s">
        <v>188</v>
      </c>
      <c r="C52" s="4" t="s">
        <v>189</v>
      </c>
      <c r="D52" s="1">
        <v>72</v>
      </c>
      <c r="E52" s="1"/>
      <c r="F52" s="4" t="s">
        <v>190</v>
      </c>
      <c r="G52" s="4" t="s">
        <v>191</v>
      </c>
    </row>
    <row r="53" spans="1:7" ht="45" hidden="1" x14ac:dyDescent="0.25">
      <c r="A53" s="4" t="s">
        <v>83</v>
      </c>
      <c r="B53" s="4" t="s">
        <v>188</v>
      </c>
      <c r="C53" s="4" t="s">
        <v>192</v>
      </c>
      <c r="D53" s="1">
        <v>36</v>
      </c>
      <c r="E53" s="1"/>
      <c r="F53" s="4" t="s">
        <v>193</v>
      </c>
      <c r="G53" s="4" t="s">
        <v>194</v>
      </c>
    </row>
    <row r="54" spans="1:7" ht="45" hidden="1" x14ac:dyDescent="0.25">
      <c r="A54" s="4" t="s">
        <v>83</v>
      </c>
      <c r="B54" s="4" t="s">
        <v>65</v>
      </c>
      <c r="C54" s="4" t="s">
        <v>195</v>
      </c>
      <c r="D54" s="1">
        <v>84</v>
      </c>
      <c r="E54" s="4" t="s">
        <v>196</v>
      </c>
      <c r="F54" s="1"/>
      <c r="G54" s="4" t="s">
        <v>196</v>
      </c>
    </row>
    <row r="55" spans="1:7" ht="45" hidden="1" x14ac:dyDescent="0.25">
      <c r="A55" s="52" t="s">
        <v>83</v>
      </c>
      <c r="B55" s="52" t="s">
        <v>197</v>
      </c>
      <c r="C55" s="52" t="s">
        <v>198</v>
      </c>
      <c r="D55" s="53">
        <v>60</v>
      </c>
      <c r="E55" s="53"/>
      <c r="F55" s="52" t="s">
        <v>199</v>
      </c>
      <c r="G55" s="52" t="s">
        <v>200</v>
      </c>
    </row>
    <row r="56" spans="1:7" ht="45" hidden="1" x14ac:dyDescent="0.25">
      <c r="A56" s="52" t="s">
        <v>83</v>
      </c>
      <c r="B56" s="52" t="s">
        <v>79</v>
      </c>
      <c r="C56" s="52" t="s">
        <v>201</v>
      </c>
      <c r="D56" s="53">
        <v>36</v>
      </c>
      <c r="E56" s="53"/>
      <c r="F56" s="52" t="s">
        <v>79</v>
      </c>
      <c r="G56" s="52" t="s">
        <v>202</v>
      </c>
    </row>
    <row r="57" spans="1:7" ht="45" hidden="1" x14ac:dyDescent="0.25">
      <c r="A57" s="52" t="s">
        <v>83</v>
      </c>
      <c r="B57" s="52" t="s">
        <v>203</v>
      </c>
      <c r="C57" s="52" t="s">
        <v>204</v>
      </c>
      <c r="D57" s="53">
        <v>60</v>
      </c>
      <c r="E57" s="53"/>
      <c r="F57" s="52" t="s">
        <v>203</v>
      </c>
      <c r="G57" s="52" t="s">
        <v>205</v>
      </c>
    </row>
    <row r="58" spans="1:7" ht="45" hidden="1" x14ac:dyDescent="0.25">
      <c r="A58" s="52" t="s">
        <v>83</v>
      </c>
      <c r="B58" s="52" t="s">
        <v>203</v>
      </c>
      <c r="C58" s="52" t="s">
        <v>206</v>
      </c>
      <c r="D58" s="53">
        <v>86</v>
      </c>
      <c r="E58" s="53"/>
      <c r="F58" s="52" t="s">
        <v>203</v>
      </c>
      <c r="G58" s="52" t="s">
        <v>207</v>
      </c>
    </row>
    <row r="59" spans="1:7" ht="45" hidden="1" x14ac:dyDescent="0.25">
      <c r="A59" s="4" t="s">
        <v>83</v>
      </c>
      <c r="B59" s="4" t="s">
        <v>208</v>
      </c>
      <c r="C59" s="4" t="s">
        <v>209</v>
      </c>
      <c r="D59" s="1">
        <v>48</v>
      </c>
      <c r="E59" s="4" t="s">
        <v>210</v>
      </c>
      <c r="F59" s="1"/>
      <c r="G59" s="4" t="s">
        <v>210</v>
      </c>
    </row>
    <row r="60" spans="1:7" ht="45" hidden="1" x14ac:dyDescent="0.25">
      <c r="A60" s="4" t="s">
        <v>83</v>
      </c>
      <c r="B60" s="4" t="s">
        <v>211</v>
      </c>
      <c r="C60" s="4" t="s">
        <v>212</v>
      </c>
      <c r="D60" s="1">
        <v>24</v>
      </c>
      <c r="E60" s="1"/>
      <c r="F60" s="4" t="s">
        <v>213</v>
      </c>
      <c r="G60" s="4" t="s">
        <v>214</v>
      </c>
    </row>
    <row r="61" spans="1:7" ht="45" hidden="1" x14ac:dyDescent="0.25">
      <c r="A61" s="4" t="s">
        <v>83</v>
      </c>
      <c r="B61" s="4" t="s">
        <v>211</v>
      </c>
      <c r="C61" s="4" t="s">
        <v>215</v>
      </c>
      <c r="D61" s="1">
        <v>24</v>
      </c>
      <c r="E61" s="1"/>
      <c r="F61" s="4" t="s">
        <v>216</v>
      </c>
      <c r="G61" s="1"/>
    </row>
    <row r="62" spans="1:7" ht="45" hidden="1" x14ac:dyDescent="0.25">
      <c r="A62" s="4" t="s">
        <v>83</v>
      </c>
      <c r="B62" s="4" t="s">
        <v>211</v>
      </c>
      <c r="C62" s="4" t="s">
        <v>217</v>
      </c>
      <c r="D62" s="1">
        <v>24</v>
      </c>
      <c r="E62" s="1"/>
      <c r="F62" s="4" t="s">
        <v>218</v>
      </c>
      <c r="G62" s="4" t="s">
        <v>219</v>
      </c>
    </row>
    <row r="63" spans="1:7" ht="45" hidden="1" x14ac:dyDescent="0.25">
      <c r="A63" s="4" t="s">
        <v>83</v>
      </c>
      <c r="B63" s="4" t="s">
        <v>220</v>
      </c>
      <c r="C63" s="4" t="s">
        <v>221</v>
      </c>
      <c r="D63" s="1">
        <v>48</v>
      </c>
      <c r="E63" s="1"/>
      <c r="F63" s="4" t="s">
        <v>220</v>
      </c>
      <c r="G63" s="4" t="s">
        <v>220</v>
      </c>
    </row>
    <row r="64" spans="1:7" ht="45" hidden="1" x14ac:dyDescent="0.25">
      <c r="A64" s="4" t="s">
        <v>83</v>
      </c>
      <c r="B64" s="4" t="s">
        <v>222</v>
      </c>
      <c r="C64" s="4" t="s">
        <v>223</v>
      </c>
      <c r="D64" s="1">
        <v>36</v>
      </c>
      <c r="E64" s="1"/>
      <c r="F64" s="4" t="s">
        <v>224</v>
      </c>
      <c r="G64" s="4" t="s">
        <v>225</v>
      </c>
    </row>
    <row r="65" spans="1:7" ht="45" hidden="1" x14ac:dyDescent="0.25">
      <c r="A65" s="4" t="s">
        <v>83</v>
      </c>
      <c r="B65" s="4" t="s">
        <v>142</v>
      </c>
      <c r="C65" s="4" t="s">
        <v>226</v>
      </c>
      <c r="D65" s="1">
        <v>24</v>
      </c>
      <c r="E65" s="1"/>
      <c r="F65" s="4" t="s">
        <v>227</v>
      </c>
      <c r="G65" s="4" t="s">
        <v>228</v>
      </c>
    </row>
    <row r="66" spans="1:7" ht="45" hidden="1" x14ac:dyDescent="0.25">
      <c r="A66" s="4" t="s">
        <v>83</v>
      </c>
      <c r="B66" s="4" t="s">
        <v>142</v>
      </c>
      <c r="C66" s="4" t="s">
        <v>229</v>
      </c>
      <c r="D66" s="1">
        <v>36</v>
      </c>
      <c r="E66" s="1"/>
      <c r="F66" s="4" t="s">
        <v>230</v>
      </c>
      <c r="G66" s="4" t="s">
        <v>231</v>
      </c>
    </row>
    <row r="67" spans="1:7" ht="45" hidden="1" x14ac:dyDescent="0.25">
      <c r="A67" s="4" t="s">
        <v>83</v>
      </c>
      <c r="B67" s="4" t="s">
        <v>142</v>
      </c>
      <c r="C67" s="4" t="s">
        <v>232</v>
      </c>
      <c r="D67" s="1">
        <v>24</v>
      </c>
      <c r="E67" s="1"/>
      <c r="F67" s="4" t="s">
        <v>233</v>
      </c>
      <c r="G67" s="4" t="s">
        <v>234</v>
      </c>
    </row>
    <row r="68" spans="1:7" ht="45" hidden="1" x14ac:dyDescent="0.25">
      <c r="A68" s="4" t="s">
        <v>83</v>
      </c>
      <c r="B68" s="4" t="s">
        <v>235</v>
      </c>
      <c r="C68" s="4" t="s">
        <v>236</v>
      </c>
      <c r="D68" s="1">
        <v>82</v>
      </c>
      <c r="E68" s="4" t="s">
        <v>117</v>
      </c>
      <c r="F68" s="1"/>
      <c r="G68" s="4" t="s">
        <v>117</v>
      </c>
    </row>
    <row r="69" spans="1:7" ht="45" hidden="1" x14ac:dyDescent="0.25">
      <c r="A69" s="4" t="s">
        <v>83</v>
      </c>
      <c r="B69" s="4" t="s">
        <v>235</v>
      </c>
      <c r="C69" s="4" t="s">
        <v>237</v>
      </c>
      <c r="D69" s="1">
        <v>62</v>
      </c>
      <c r="E69" s="4" t="s">
        <v>238</v>
      </c>
      <c r="F69" s="1"/>
      <c r="G69" s="4" t="s">
        <v>238</v>
      </c>
    </row>
    <row r="70" spans="1:7" ht="45" hidden="1" x14ac:dyDescent="0.25">
      <c r="A70" s="4" t="s">
        <v>83</v>
      </c>
      <c r="B70" s="4" t="s">
        <v>63</v>
      </c>
      <c r="C70" s="4" t="s">
        <v>239</v>
      </c>
      <c r="D70" s="1">
        <v>180</v>
      </c>
      <c r="E70" s="4" t="s">
        <v>240</v>
      </c>
      <c r="F70" s="1"/>
      <c r="G70" s="4" t="s">
        <v>240</v>
      </c>
    </row>
    <row r="71" spans="1:7" ht="90" hidden="1" x14ac:dyDescent="0.25">
      <c r="A71" s="4" t="s">
        <v>83</v>
      </c>
      <c r="B71" s="4" t="s">
        <v>241</v>
      </c>
      <c r="C71" s="4" t="s">
        <v>242</v>
      </c>
      <c r="D71" s="1">
        <v>168</v>
      </c>
      <c r="E71" s="1"/>
      <c r="F71" s="4" t="s">
        <v>243</v>
      </c>
      <c r="G71" s="4" t="s">
        <v>244</v>
      </c>
    </row>
    <row r="72" spans="1:7" ht="45" hidden="1" x14ac:dyDescent="0.25">
      <c r="A72" s="4" t="s">
        <v>83</v>
      </c>
      <c r="B72" s="4" t="s">
        <v>241</v>
      </c>
      <c r="C72" s="4" t="s">
        <v>245</v>
      </c>
      <c r="D72" s="1">
        <v>84</v>
      </c>
      <c r="E72" s="4" t="s">
        <v>246</v>
      </c>
      <c r="F72" s="1"/>
      <c r="G72" s="1"/>
    </row>
    <row r="73" spans="1:7" ht="45" hidden="1" x14ac:dyDescent="0.25">
      <c r="A73" s="4" t="s">
        <v>83</v>
      </c>
      <c r="B73" s="4" t="s">
        <v>241</v>
      </c>
      <c r="C73" s="4" t="s">
        <v>247</v>
      </c>
      <c r="D73" s="1">
        <v>60</v>
      </c>
      <c r="E73" s="4" t="s">
        <v>248</v>
      </c>
      <c r="F73" s="1"/>
      <c r="G73" s="1"/>
    </row>
    <row r="74" spans="1:7" ht="45" hidden="1" x14ac:dyDescent="0.25">
      <c r="A74" s="4" t="s">
        <v>83</v>
      </c>
      <c r="B74" s="4" t="s">
        <v>241</v>
      </c>
      <c r="C74" s="4" t="s">
        <v>249</v>
      </c>
      <c r="D74" s="1">
        <v>120</v>
      </c>
      <c r="E74" s="4" t="s">
        <v>250</v>
      </c>
      <c r="F74" s="1"/>
      <c r="G74" s="1"/>
    </row>
    <row r="75" spans="1:7" ht="45" hidden="1" x14ac:dyDescent="0.25">
      <c r="A75" s="4" t="s">
        <v>83</v>
      </c>
      <c r="B75" s="4" t="s">
        <v>241</v>
      </c>
      <c r="C75" s="4" t="s">
        <v>251</v>
      </c>
      <c r="D75" s="1">
        <v>84</v>
      </c>
      <c r="E75" s="4" t="s">
        <v>252</v>
      </c>
      <c r="F75" s="1"/>
      <c r="G75" s="1"/>
    </row>
    <row r="76" spans="1:7" ht="45" hidden="1" x14ac:dyDescent="0.25">
      <c r="A76" s="4" t="s">
        <v>83</v>
      </c>
      <c r="B76" s="4" t="s">
        <v>241</v>
      </c>
      <c r="C76" s="4" t="s">
        <v>209</v>
      </c>
      <c r="D76" s="1">
        <v>100</v>
      </c>
      <c r="E76" s="4" t="s">
        <v>253</v>
      </c>
      <c r="F76" s="1"/>
      <c r="G76" s="4" t="s">
        <v>253</v>
      </c>
    </row>
    <row r="77" spans="1:7" ht="45" hidden="1" x14ac:dyDescent="0.25">
      <c r="A77" s="4" t="s">
        <v>83</v>
      </c>
      <c r="B77" s="4" t="s">
        <v>241</v>
      </c>
      <c r="C77" s="4" t="s">
        <v>254</v>
      </c>
      <c r="D77" s="1">
        <v>80</v>
      </c>
      <c r="E77" s="4" t="s">
        <v>253</v>
      </c>
      <c r="F77" s="1"/>
      <c r="G77" s="4" t="s">
        <v>253</v>
      </c>
    </row>
    <row r="78" spans="1:7" ht="45" hidden="1" x14ac:dyDescent="0.25">
      <c r="A78" s="4" t="s">
        <v>83</v>
      </c>
      <c r="B78" s="4" t="s">
        <v>241</v>
      </c>
      <c r="C78" s="4" t="s">
        <v>255</v>
      </c>
      <c r="D78" s="1">
        <v>55</v>
      </c>
      <c r="E78" s="4" t="s">
        <v>256</v>
      </c>
      <c r="F78" s="1"/>
      <c r="G78" s="4" t="s">
        <v>256</v>
      </c>
    </row>
    <row r="79" spans="1:7" ht="45" hidden="1" x14ac:dyDescent="0.25">
      <c r="A79" s="4" t="s">
        <v>83</v>
      </c>
      <c r="B79" s="4" t="s">
        <v>241</v>
      </c>
      <c r="C79" s="4" t="s">
        <v>257</v>
      </c>
      <c r="D79" s="1">
        <v>111</v>
      </c>
      <c r="E79" s="4" t="s">
        <v>258</v>
      </c>
      <c r="F79" s="1"/>
      <c r="G79" s="4" t="s">
        <v>258</v>
      </c>
    </row>
    <row r="80" spans="1:7" ht="45" hidden="1" x14ac:dyDescent="0.25">
      <c r="A80" s="4" t="s">
        <v>83</v>
      </c>
      <c r="B80" s="4" t="s">
        <v>241</v>
      </c>
      <c r="C80" s="4" t="s">
        <v>259</v>
      </c>
      <c r="D80" s="1">
        <v>90</v>
      </c>
      <c r="E80" s="4" t="s">
        <v>260</v>
      </c>
      <c r="F80" s="1"/>
      <c r="G80" s="4" t="s">
        <v>260</v>
      </c>
    </row>
    <row r="81" spans="1:7" ht="45" hidden="1" x14ac:dyDescent="0.25">
      <c r="A81" s="4" t="s">
        <v>83</v>
      </c>
      <c r="B81" s="4" t="s">
        <v>241</v>
      </c>
      <c r="C81" s="4" t="s">
        <v>261</v>
      </c>
      <c r="D81" s="1">
        <v>84</v>
      </c>
      <c r="E81" s="4" t="s">
        <v>262</v>
      </c>
      <c r="F81" s="1"/>
      <c r="G81" s="4" t="s">
        <v>262</v>
      </c>
    </row>
    <row r="82" spans="1:7" ht="45" hidden="1" x14ac:dyDescent="0.25">
      <c r="A82" s="4" t="s">
        <v>83</v>
      </c>
      <c r="B82" s="4" t="s">
        <v>241</v>
      </c>
      <c r="C82" s="4" t="s">
        <v>263</v>
      </c>
      <c r="D82" s="1">
        <v>72</v>
      </c>
      <c r="E82" s="4" t="s">
        <v>262</v>
      </c>
      <c r="F82" s="1"/>
      <c r="G82" s="4" t="s">
        <v>262</v>
      </c>
    </row>
    <row r="83" spans="1:7" ht="45" hidden="1" x14ac:dyDescent="0.25">
      <c r="A83" s="4" t="s">
        <v>83</v>
      </c>
      <c r="B83" s="4" t="s">
        <v>241</v>
      </c>
      <c r="C83" s="4" t="s">
        <v>264</v>
      </c>
      <c r="D83" s="1">
        <v>48</v>
      </c>
      <c r="E83" s="4" t="s">
        <v>265</v>
      </c>
      <c r="F83" s="1"/>
      <c r="G83" s="4" t="s">
        <v>265</v>
      </c>
    </row>
    <row r="84" spans="1:7" ht="45" hidden="1" x14ac:dyDescent="0.25">
      <c r="A84" s="4" t="s">
        <v>83</v>
      </c>
      <c r="B84" s="4" t="s">
        <v>241</v>
      </c>
      <c r="C84" s="4" t="s">
        <v>266</v>
      </c>
      <c r="D84" s="1">
        <v>100</v>
      </c>
      <c r="E84" s="4" t="s">
        <v>267</v>
      </c>
      <c r="F84" s="1"/>
      <c r="G84" s="4" t="s">
        <v>267</v>
      </c>
    </row>
    <row r="85" spans="1:7" ht="45" hidden="1" x14ac:dyDescent="0.25">
      <c r="A85" s="4" t="s">
        <v>83</v>
      </c>
      <c r="B85" s="4" t="s">
        <v>241</v>
      </c>
      <c r="C85" s="4" t="s">
        <v>268</v>
      </c>
      <c r="D85" s="1">
        <v>100</v>
      </c>
      <c r="E85" s="4" t="s">
        <v>269</v>
      </c>
      <c r="F85" s="1"/>
      <c r="G85" s="4" t="s">
        <v>269</v>
      </c>
    </row>
    <row r="86" spans="1:7" ht="45" hidden="1" x14ac:dyDescent="0.25">
      <c r="A86" s="4" t="s">
        <v>83</v>
      </c>
      <c r="B86" s="4" t="s">
        <v>241</v>
      </c>
      <c r="C86" s="4" t="s">
        <v>270</v>
      </c>
      <c r="D86" s="1">
        <v>60</v>
      </c>
      <c r="E86" s="4" t="s">
        <v>271</v>
      </c>
      <c r="F86" s="1"/>
      <c r="G86" s="4" t="s">
        <v>271</v>
      </c>
    </row>
    <row r="87" spans="1:7" ht="45" hidden="1" x14ac:dyDescent="0.25">
      <c r="A87" s="4" t="s">
        <v>83</v>
      </c>
      <c r="B87" s="4" t="s">
        <v>241</v>
      </c>
      <c r="C87" s="4" t="s">
        <v>272</v>
      </c>
      <c r="D87" s="1">
        <v>60</v>
      </c>
      <c r="E87" s="4" t="s">
        <v>273</v>
      </c>
      <c r="F87" s="1"/>
      <c r="G87" s="4" t="s">
        <v>274</v>
      </c>
    </row>
    <row r="88" spans="1:7" ht="45" hidden="1" x14ac:dyDescent="0.25">
      <c r="A88" s="4" t="s">
        <v>83</v>
      </c>
      <c r="B88" s="4" t="s">
        <v>241</v>
      </c>
      <c r="C88" s="4" t="s">
        <v>275</v>
      </c>
      <c r="D88" s="1">
        <v>100</v>
      </c>
      <c r="E88" s="4" t="s">
        <v>276</v>
      </c>
      <c r="F88" s="1"/>
      <c r="G88" s="4" t="s">
        <v>276</v>
      </c>
    </row>
    <row r="89" spans="1:7" ht="45" hidden="1" x14ac:dyDescent="0.25">
      <c r="A89" s="4" t="s">
        <v>83</v>
      </c>
      <c r="B89" s="4" t="s">
        <v>71</v>
      </c>
      <c r="C89" s="4" t="s">
        <v>277</v>
      </c>
      <c r="D89" s="1">
        <v>180</v>
      </c>
      <c r="E89" s="4" t="s">
        <v>278</v>
      </c>
      <c r="F89" s="1"/>
      <c r="G89" s="4" t="s">
        <v>278</v>
      </c>
    </row>
    <row r="90" spans="1:7" hidden="1" x14ac:dyDescent="0.25">
      <c r="A90" s="43" t="s">
        <v>68</v>
      </c>
      <c r="B90" s="4"/>
      <c r="C90" s="4"/>
      <c r="D90" s="44">
        <f>SUM(D3:D89)</f>
        <v>6056</v>
      </c>
      <c r="E90" s="1"/>
      <c r="F90" s="4"/>
      <c r="G90" s="4"/>
    </row>
    <row r="91" spans="1:7" ht="45" hidden="1" x14ac:dyDescent="0.25">
      <c r="A91" s="4" t="s">
        <v>8</v>
      </c>
      <c r="B91" s="4" t="s">
        <v>279</v>
      </c>
      <c r="C91" s="4" t="s">
        <v>280</v>
      </c>
      <c r="D91" s="1">
        <v>48</v>
      </c>
      <c r="E91" s="1"/>
      <c r="F91" s="4" t="s">
        <v>281</v>
      </c>
      <c r="G91" s="4" t="s">
        <v>282</v>
      </c>
    </row>
    <row r="92" spans="1:7" ht="45" hidden="1" x14ac:dyDescent="0.25">
      <c r="A92" s="52" t="s">
        <v>8</v>
      </c>
      <c r="B92" s="52" t="s">
        <v>98</v>
      </c>
      <c r="C92" s="52" t="s">
        <v>283</v>
      </c>
      <c r="D92" s="53">
        <v>48</v>
      </c>
      <c r="E92" s="53"/>
      <c r="F92" s="52" t="s">
        <v>98</v>
      </c>
      <c r="G92" s="52" t="s">
        <v>284</v>
      </c>
    </row>
    <row r="93" spans="1:7" ht="45" hidden="1" x14ac:dyDescent="0.25">
      <c r="A93" s="4" t="s">
        <v>8</v>
      </c>
      <c r="B93" s="4" t="s">
        <v>101</v>
      </c>
      <c r="C93" s="4" t="s">
        <v>285</v>
      </c>
      <c r="D93" s="1">
        <v>36</v>
      </c>
      <c r="E93" s="4" t="s">
        <v>286</v>
      </c>
      <c r="F93" s="1"/>
      <c r="G93" s="4" t="s">
        <v>286</v>
      </c>
    </row>
    <row r="94" spans="1:7" ht="45" hidden="1" x14ac:dyDescent="0.25">
      <c r="A94" s="4" t="s">
        <v>8</v>
      </c>
      <c r="B94" s="4" t="s">
        <v>105</v>
      </c>
      <c r="C94" s="4" t="s">
        <v>287</v>
      </c>
      <c r="D94" s="1">
        <v>80</v>
      </c>
      <c r="E94" s="1"/>
      <c r="F94" s="4" t="s">
        <v>105</v>
      </c>
      <c r="G94" s="4" t="s">
        <v>288</v>
      </c>
    </row>
    <row r="95" spans="1:7" ht="45" hidden="1" x14ac:dyDescent="0.25">
      <c r="A95" s="4" t="s">
        <v>8</v>
      </c>
      <c r="B95" s="4" t="s">
        <v>105</v>
      </c>
      <c r="C95" s="4" t="s">
        <v>289</v>
      </c>
      <c r="D95" s="1">
        <v>72</v>
      </c>
      <c r="E95" s="1"/>
      <c r="F95" s="4" t="s">
        <v>105</v>
      </c>
      <c r="G95" s="4" t="s">
        <v>107</v>
      </c>
    </row>
    <row r="96" spans="1:7" ht="45" hidden="1" x14ac:dyDescent="0.25">
      <c r="A96" s="4" t="s">
        <v>8</v>
      </c>
      <c r="B96" s="4" t="s">
        <v>290</v>
      </c>
      <c r="C96" s="4" t="s">
        <v>291</v>
      </c>
      <c r="D96" s="1">
        <v>108</v>
      </c>
      <c r="E96" s="1"/>
      <c r="F96" s="4" t="s">
        <v>292</v>
      </c>
      <c r="G96" s="4" t="s">
        <v>293</v>
      </c>
    </row>
    <row r="97" spans="1:7" ht="45" hidden="1" x14ac:dyDescent="0.25">
      <c r="A97" s="4" t="s">
        <v>8</v>
      </c>
      <c r="B97" s="4" t="s">
        <v>118</v>
      </c>
      <c r="C97" s="4" t="s">
        <v>294</v>
      </c>
      <c r="D97" s="1">
        <v>36</v>
      </c>
      <c r="E97" s="4" t="s">
        <v>295</v>
      </c>
      <c r="F97" s="1"/>
      <c r="G97" s="4" t="s">
        <v>295</v>
      </c>
    </row>
    <row r="98" spans="1:7" ht="45" hidden="1" x14ac:dyDescent="0.25">
      <c r="A98" s="4" t="s">
        <v>8</v>
      </c>
      <c r="B98" s="4" t="s">
        <v>296</v>
      </c>
      <c r="C98" s="4" t="s">
        <v>297</v>
      </c>
      <c r="D98" s="1">
        <v>60</v>
      </c>
      <c r="E98" s="4" t="s">
        <v>298</v>
      </c>
      <c r="F98" s="1"/>
      <c r="G98" s="4" t="s">
        <v>298</v>
      </c>
    </row>
    <row r="99" spans="1:7" ht="45" hidden="1" x14ac:dyDescent="0.25">
      <c r="A99" s="52" t="s">
        <v>8</v>
      </c>
      <c r="B99" s="52" t="s">
        <v>299</v>
      </c>
      <c r="C99" s="52" t="s">
        <v>300</v>
      </c>
      <c r="D99" s="53">
        <v>56</v>
      </c>
      <c r="E99" s="53"/>
      <c r="F99" s="52" t="s">
        <v>299</v>
      </c>
      <c r="G99" s="52" t="s">
        <v>301</v>
      </c>
    </row>
    <row r="100" spans="1:7" ht="45" hidden="1" x14ac:dyDescent="0.25">
      <c r="A100" s="52" t="s">
        <v>8</v>
      </c>
      <c r="B100" s="52" t="s">
        <v>78</v>
      </c>
      <c r="C100" s="52" t="s">
        <v>302</v>
      </c>
      <c r="D100" s="53">
        <v>96</v>
      </c>
      <c r="E100" s="53"/>
      <c r="F100" s="52" t="s">
        <v>303</v>
      </c>
      <c r="G100" s="52" t="s">
        <v>304</v>
      </c>
    </row>
    <row r="101" spans="1:7" ht="45" hidden="1" x14ac:dyDescent="0.25">
      <c r="A101" s="52" t="s">
        <v>83</v>
      </c>
      <c r="B101" s="52" t="s">
        <v>78</v>
      </c>
      <c r="C101" s="52" t="s">
        <v>305</v>
      </c>
      <c r="D101" s="53">
        <v>60</v>
      </c>
      <c r="E101" s="53"/>
      <c r="F101" s="52" t="s">
        <v>278</v>
      </c>
      <c r="G101" s="52" t="s">
        <v>306</v>
      </c>
    </row>
    <row r="102" spans="1:7" ht="45" hidden="1" x14ac:dyDescent="0.25">
      <c r="A102" s="52" t="s">
        <v>8</v>
      </c>
      <c r="B102" s="52" t="s">
        <v>307</v>
      </c>
      <c r="C102" s="52" t="s">
        <v>308</v>
      </c>
      <c r="D102" s="53">
        <v>36</v>
      </c>
      <c r="E102" s="53"/>
      <c r="F102" s="52" t="s">
        <v>309</v>
      </c>
      <c r="G102" s="52" t="s">
        <v>310</v>
      </c>
    </row>
    <row r="103" spans="1:7" ht="45" hidden="1" x14ac:dyDescent="0.25">
      <c r="A103" s="52" t="s">
        <v>8</v>
      </c>
      <c r="B103" s="52" t="s">
        <v>122</v>
      </c>
      <c r="C103" s="52" t="s">
        <v>311</v>
      </c>
      <c r="D103" s="53">
        <v>96</v>
      </c>
      <c r="E103" s="53"/>
      <c r="F103" s="52" t="s">
        <v>122</v>
      </c>
      <c r="G103" s="52" t="s">
        <v>312</v>
      </c>
    </row>
    <row r="104" spans="1:7" ht="45" hidden="1" x14ac:dyDescent="0.25">
      <c r="A104" s="4" t="s">
        <v>8</v>
      </c>
      <c r="B104" s="4" t="s">
        <v>66</v>
      </c>
      <c r="C104" s="4" t="s">
        <v>313</v>
      </c>
      <c r="D104" s="1">
        <v>96</v>
      </c>
      <c r="E104" s="1"/>
      <c r="F104" s="4" t="s">
        <v>66</v>
      </c>
      <c r="G104" s="4" t="s">
        <v>314</v>
      </c>
    </row>
    <row r="105" spans="1:7" ht="45" hidden="1" x14ac:dyDescent="0.25">
      <c r="A105" s="4" t="s">
        <v>8</v>
      </c>
      <c r="B105" s="4" t="s">
        <v>66</v>
      </c>
      <c r="C105" s="4" t="s">
        <v>315</v>
      </c>
      <c r="D105" s="1">
        <v>156</v>
      </c>
      <c r="E105" s="4" t="s">
        <v>316</v>
      </c>
      <c r="F105" s="1"/>
      <c r="G105" s="4" t="s">
        <v>316</v>
      </c>
    </row>
    <row r="106" spans="1:7" ht="45" hidden="1" x14ac:dyDescent="0.25">
      <c r="A106" s="4" t="s">
        <v>8</v>
      </c>
      <c r="B106" s="4" t="s">
        <v>45</v>
      </c>
      <c r="C106" s="4" t="s">
        <v>317</v>
      </c>
      <c r="D106" s="1">
        <v>60</v>
      </c>
      <c r="E106" s="1"/>
      <c r="F106" s="4" t="s">
        <v>45</v>
      </c>
      <c r="G106" s="4" t="s">
        <v>318</v>
      </c>
    </row>
    <row r="107" spans="1:7" ht="45" hidden="1" x14ac:dyDescent="0.25">
      <c r="A107" s="4" t="s">
        <v>8</v>
      </c>
      <c r="B107" s="4" t="s">
        <v>45</v>
      </c>
      <c r="C107" s="4" t="s">
        <v>319</v>
      </c>
      <c r="D107" s="1">
        <v>60</v>
      </c>
      <c r="E107" s="1"/>
      <c r="F107" s="4" t="s">
        <v>45</v>
      </c>
      <c r="G107" s="4" t="s">
        <v>320</v>
      </c>
    </row>
    <row r="108" spans="1:7" ht="45" hidden="1" x14ac:dyDescent="0.25">
      <c r="A108" s="4" t="s">
        <v>8</v>
      </c>
      <c r="B108" s="4" t="s">
        <v>45</v>
      </c>
      <c r="C108" s="4" t="s">
        <v>321</v>
      </c>
      <c r="D108" s="1">
        <v>60</v>
      </c>
      <c r="E108" s="1"/>
      <c r="F108" s="4" t="s">
        <v>322</v>
      </c>
      <c r="G108" s="4" t="s">
        <v>323</v>
      </c>
    </row>
    <row r="109" spans="1:7" ht="45" hidden="1" x14ac:dyDescent="0.25">
      <c r="A109" s="4" t="s">
        <v>8</v>
      </c>
      <c r="B109" s="4" t="s">
        <v>45</v>
      </c>
      <c r="C109" s="4" t="s">
        <v>324</v>
      </c>
      <c r="D109" s="1">
        <v>48</v>
      </c>
      <c r="E109" s="1"/>
      <c r="F109" s="4" t="s">
        <v>45</v>
      </c>
      <c r="G109" s="4" t="s">
        <v>325</v>
      </c>
    </row>
    <row r="110" spans="1:7" ht="45" hidden="1" x14ac:dyDescent="0.25">
      <c r="A110" s="4" t="s">
        <v>8</v>
      </c>
      <c r="B110" s="4" t="s">
        <v>326</v>
      </c>
      <c r="C110" s="4" t="s">
        <v>327</v>
      </c>
      <c r="D110" s="1">
        <v>48</v>
      </c>
      <c r="E110" s="4" t="s">
        <v>328</v>
      </c>
      <c r="F110" s="1"/>
      <c r="G110" s="1"/>
    </row>
    <row r="111" spans="1:7" ht="45" hidden="1" x14ac:dyDescent="0.25">
      <c r="A111" s="4" t="s">
        <v>8</v>
      </c>
      <c r="B111" s="4" t="s">
        <v>329</v>
      </c>
      <c r="C111" s="4" t="s">
        <v>330</v>
      </c>
      <c r="D111" s="1">
        <v>48</v>
      </c>
      <c r="E111" s="1"/>
      <c r="F111" s="4" t="s">
        <v>331</v>
      </c>
      <c r="G111" s="4" t="s">
        <v>332</v>
      </c>
    </row>
    <row r="112" spans="1:7" ht="45" hidden="1" x14ac:dyDescent="0.25">
      <c r="A112" s="4" t="s">
        <v>8</v>
      </c>
      <c r="B112" s="4" t="s">
        <v>329</v>
      </c>
      <c r="C112" s="4" t="s">
        <v>333</v>
      </c>
      <c r="D112" s="1">
        <v>36</v>
      </c>
      <c r="E112" s="4" t="s">
        <v>334</v>
      </c>
      <c r="F112" s="1"/>
      <c r="G112" s="4" t="s">
        <v>335</v>
      </c>
    </row>
    <row r="113" spans="1:8" ht="45" hidden="1" x14ac:dyDescent="0.25">
      <c r="A113" s="4" t="s">
        <v>8</v>
      </c>
      <c r="B113" s="4" t="s">
        <v>44</v>
      </c>
      <c r="C113" s="4" t="s">
        <v>336</v>
      </c>
      <c r="D113" s="1">
        <v>48</v>
      </c>
      <c r="E113" s="1"/>
      <c r="F113" s="4" t="s">
        <v>337</v>
      </c>
      <c r="G113" s="4" t="s">
        <v>338</v>
      </c>
    </row>
    <row r="114" spans="1:8" ht="45" hidden="1" x14ac:dyDescent="0.25">
      <c r="A114" s="4" t="s">
        <v>8</v>
      </c>
      <c r="B114" s="4" t="s">
        <v>44</v>
      </c>
      <c r="C114" s="4" t="s">
        <v>339</v>
      </c>
      <c r="D114" s="1">
        <v>70</v>
      </c>
      <c r="E114" s="1"/>
      <c r="F114" s="4" t="s">
        <v>337</v>
      </c>
      <c r="G114" s="4" t="s">
        <v>340</v>
      </c>
    </row>
    <row r="115" spans="1:8" ht="45" hidden="1" x14ac:dyDescent="0.25">
      <c r="A115" s="4" t="s">
        <v>8</v>
      </c>
      <c r="B115" s="4" t="s">
        <v>341</v>
      </c>
      <c r="C115" s="4" t="s">
        <v>342</v>
      </c>
      <c r="D115" s="1">
        <v>96</v>
      </c>
      <c r="E115" s="1"/>
      <c r="F115" s="4" t="s">
        <v>341</v>
      </c>
      <c r="G115" s="4" t="s">
        <v>343</v>
      </c>
    </row>
    <row r="116" spans="1:8" ht="45" hidden="1" x14ac:dyDescent="0.25">
      <c r="A116" s="52" t="s">
        <v>8</v>
      </c>
      <c r="B116" s="52" t="s">
        <v>136</v>
      </c>
      <c r="C116" s="52" t="s">
        <v>344</v>
      </c>
      <c r="D116" s="53">
        <v>36</v>
      </c>
      <c r="E116" s="52" t="s">
        <v>345</v>
      </c>
      <c r="F116" s="53"/>
      <c r="G116" s="52" t="s">
        <v>346</v>
      </c>
    </row>
    <row r="117" spans="1:8" ht="45" hidden="1" x14ac:dyDescent="0.25">
      <c r="A117" s="52" t="s">
        <v>8</v>
      </c>
      <c r="B117" s="52" t="s">
        <v>136</v>
      </c>
      <c r="C117" s="52" t="s">
        <v>347</v>
      </c>
      <c r="D117" s="53">
        <v>36</v>
      </c>
      <c r="E117" s="52" t="s">
        <v>345</v>
      </c>
      <c r="F117" s="53"/>
      <c r="G117" s="52" t="s">
        <v>348</v>
      </c>
    </row>
    <row r="118" spans="1:8" ht="45" hidden="1" x14ac:dyDescent="0.25">
      <c r="A118" s="52" t="s">
        <v>8</v>
      </c>
      <c r="B118" s="52" t="s">
        <v>136</v>
      </c>
      <c r="C118" s="52" t="s">
        <v>349</v>
      </c>
      <c r="D118" s="53">
        <v>48</v>
      </c>
      <c r="E118" s="52" t="s">
        <v>345</v>
      </c>
      <c r="F118" s="53"/>
      <c r="G118" s="52" t="s">
        <v>350</v>
      </c>
    </row>
    <row r="119" spans="1:8" ht="45" hidden="1" x14ac:dyDescent="0.25">
      <c r="A119" s="52" t="s">
        <v>8</v>
      </c>
      <c r="B119" s="52" t="s">
        <v>351</v>
      </c>
      <c r="C119" s="52" t="s">
        <v>352</v>
      </c>
      <c r="D119" s="53">
        <v>84</v>
      </c>
      <c r="E119" s="53"/>
      <c r="F119" s="52" t="s">
        <v>353</v>
      </c>
      <c r="G119" s="52" t="s">
        <v>354</v>
      </c>
    </row>
    <row r="120" spans="1:8" ht="45" hidden="1" x14ac:dyDescent="0.25">
      <c r="A120" s="52" t="s">
        <v>8</v>
      </c>
      <c r="B120" s="52" t="s">
        <v>351</v>
      </c>
      <c r="C120" s="52" t="s">
        <v>355</v>
      </c>
      <c r="D120" s="53">
        <v>48</v>
      </c>
      <c r="E120" s="52" t="s">
        <v>356</v>
      </c>
      <c r="F120" s="53"/>
      <c r="G120" s="52" t="s">
        <v>356</v>
      </c>
    </row>
    <row r="121" spans="1:8" ht="45" hidden="1" x14ac:dyDescent="0.25">
      <c r="A121" s="52" t="s">
        <v>8</v>
      </c>
      <c r="B121" s="52" t="s">
        <v>357</v>
      </c>
      <c r="C121" s="52" t="s">
        <v>358</v>
      </c>
      <c r="D121" s="53">
        <v>60</v>
      </c>
      <c r="E121" s="53"/>
      <c r="F121" s="52" t="s">
        <v>357</v>
      </c>
      <c r="G121" s="52" t="s">
        <v>359</v>
      </c>
    </row>
    <row r="122" spans="1:8" ht="45" hidden="1" x14ac:dyDescent="0.25">
      <c r="A122" s="52" t="s">
        <v>8</v>
      </c>
      <c r="B122" s="52" t="s">
        <v>76</v>
      </c>
      <c r="C122" s="52" t="s">
        <v>360</v>
      </c>
      <c r="D122" s="53">
        <v>64</v>
      </c>
      <c r="E122" s="53"/>
      <c r="F122" s="52" t="s">
        <v>76</v>
      </c>
      <c r="G122" s="52" t="s">
        <v>361</v>
      </c>
      <c r="H122" s="5" t="s">
        <v>362</v>
      </c>
    </row>
    <row r="123" spans="1:8" ht="45" hidden="1" x14ac:dyDescent="0.25">
      <c r="A123" s="52" t="s">
        <v>8</v>
      </c>
      <c r="B123" s="52" t="s">
        <v>76</v>
      </c>
      <c r="C123" s="52" t="s">
        <v>363</v>
      </c>
      <c r="D123" s="53">
        <v>155</v>
      </c>
      <c r="E123" s="53"/>
      <c r="F123" s="52" t="s">
        <v>76</v>
      </c>
      <c r="G123" s="52" t="s">
        <v>364</v>
      </c>
      <c r="H123" s="5"/>
    </row>
    <row r="124" spans="1:8" ht="45" hidden="1" x14ac:dyDescent="0.25">
      <c r="A124" s="52" t="s">
        <v>8</v>
      </c>
      <c r="B124" s="52" t="s">
        <v>76</v>
      </c>
      <c r="C124" s="52" t="s">
        <v>365</v>
      </c>
      <c r="D124" s="53">
        <v>156</v>
      </c>
      <c r="E124" s="53"/>
      <c r="F124" s="52" t="s">
        <v>76</v>
      </c>
      <c r="G124" s="52" t="s">
        <v>366</v>
      </c>
      <c r="H124" s="5" t="s">
        <v>362</v>
      </c>
    </row>
    <row r="125" spans="1:8" ht="45" hidden="1" x14ac:dyDescent="0.25">
      <c r="A125" s="52" t="s">
        <v>8</v>
      </c>
      <c r="B125" s="52" t="s">
        <v>76</v>
      </c>
      <c r="C125" s="52" t="s">
        <v>367</v>
      </c>
      <c r="D125" s="53">
        <v>36</v>
      </c>
      <c r="E125" s="53"/>
      <c r="F125" s="52" t="s">
        <v>76</v>
      </c>
      <c r="G125" s="52" t="s">
        <v>368</v>
      </c>
      <c r="H125" s="5"/>
    </row>
    <row r="126" spans="1:8" ht="45" hidden="1" x14ac:dyDescent="0.25">
      <c r="A126" s="52" t="s">
        <v>8</v>
      </c>
      <c r="B126" s="52" t="s">
        <v>76</v>
      </c>
      <c r="C126" s="52" t="s">
        <v>369</v>
      </c>
      <c r="D126" s="53">
        <v>60</v>
      </c>
      <c r="E126" s="53"/>
      <c r="F126" s="52" t="s">
        <v>76</v>
      </c>
      <c r="G126" s="52" t="s">
        <v>370</v>
      </c>
      <c r="H126" s="5"/>
    </row>
    <row r="127" spans="1:8" ht="45" hidden="1" x14ac:dyDescent="0.25">
      <c r="A127" s="52" t="s">
        <v>8</v>
      </c>
      <c r="B127" s="52" t="s">
        <v>76</v>
      </c>
      <c r="C127" s="52" t="s">
        <v>371</v>
      </c>
      <c r="D127" s="53">
        <v>80</v>
      </c>
      <c r="E127" s="53"/>
      <c r="F127" s="52" t="s">
        <v>372</v>
      </c>
      <c r="G127" s="52" t="s">
        <v>373</v>
      </c>
      <c r="H127" s="5"/>
    </row>
    <row r="128" spans="1:8" ht="45" hidden="1" x14ac:dyDescent="0.25">
      <c r="A128" s="4" t="s">
        <v>8</v>
      </c>
      <c r="B128" s="4" t="s">
        <v>374</v>
      </c>
      <c r="C128" s="4" t="s">
        <v>375</v>
      </c>
      <c r="D128" s="1">
        <v>20</v>
      </c>
      <c r="E128" s="4" t="s">
        <v>376</v>
      </c>
      <c r="F128" s="1"/>
      <c r="G128" s="4" t="s">
        <v>376</v>
      </c>
    </row>
    <row r="129" spans="1:7" ht="45" hidden="1" x14ac:dyDescent="0.25">
      <c r="A129" s="4" t="s">
        <v>8</v>
      </c>
      <c r="B129" s="4" t="s">
        <v>377</v>
      </c>
      <c r="C129" s="4" t="s">
        <v>378</v>
      </c>
      <c r="D129" s="1">
        <v>72</v>
      </c>
      <c r="E129" s="1"/>
      <c r="F129" s="4" t="s">
        <v>377</v>
      </c>
      <c r="G129" s="4" t="s">
        <v>379</v>
      </c>
    </row>
    <row r="130" spans="1:7" ht="45" hidden="1" x14ac:dyDescent="0.25">
      <c r="A130" s="4" t="s">
        <v>8</v>
      </c>
      <c r="B130" s="4" t="s">
        <v>169</v>
      </c>
      <c r="C130" s="4" t="s">
        <v>336</v>
      </c>
      <c r="D130" s="1">
        <v>60</v>
      </c>
      <c r="E130" s="1"/>
      <c r="F130" s="4" t="s">
        <v>169</v>
      </c>
      <c r="G130" s="4" t="s">
        <v>380</v>
      </c>
    </row>
    <row r="131" spans="1:7" ht="45" hidden="1" x14ac:dyDescent="0.25">
      <c r="A131" s="4" t="s">
        <v>8</v>
      </c>
      <c r="B131" s="4" t="s">
        <v>175</v>
      </c>
      <c r="C131" s="4" t="s">
        <v>381</v>
      </c>
      <c r="D131" s="1">
        <v>36</v>
      </c>
      <c r="E131" s="4" t="s">
        <v>278</v>
      </c>
      <c r="F131" s="1"/>
      <c r="G131" s="4" t="s">
        <v>278</v>
      </c>
    </row>
    <row r="132" spans="1:7" ht="45" hidden="1" x14ac:dyDescent="0.25">
      <c r="A132" s="4" t="s">
        <v>8</v>
      </c>
      <c r="B132" s="4" t="s">
        <v>64</v>
      </c>
      <c r="C132" s="4" t="s">
        <v>382</v>
      </c>
      <c r="D132" s="1">
        <v>50</v>
      </c>
      <c r="E132" s="1"/>
      <c r="F132" s="4" t="s">
        <v>64</v>
      </c>
      <c r="G132" s="4" t="s">
        <v>383</v>
      </c>
    </row>
    <row r="133" spans="1:7" ht="45" hidden="1" x14ac:dyDescent="0.25">
      <c r="A133" s="4" t="s">
        <v>8</v>
      </c>
      <c r="B133" s="4" t="s">
        <v>384</v>
      </c>
      <c r="C133" s="4" t="s">
        <v>385</v>
      </c>
      <c r="D133" s="1">
        <v>36</v>
      </c>
      <c r="E133" s="4" t="s">
        <v>384</v>
      </c>
      <c r="F133" s="1"/>
      <c r="G133" s="4" t="s">
        <v>384</v>
      </c>
    </row>
    <row r="134" spans="1:7" ht="45" hidden="1" x14ac:dyDescent="0.25">
      <c r="A134" s="4" t="s">
        <v>8</v>
      </c>
      <c r="B134" s="4" t="s">
        <v>386</v>
      </c>
      <c r="C134" s="4" t="s">
        <v>387</v>
      </c>
      <c r="D134" s="1">
        <v>72</v>
      </c>
      <c r="E134" s="4" t="s">
        <v>388</v>
      </c>
      <c r="F134" s="1"/>
      <c r="G134" s="4" t="s">
        <v>388</v>
      </c>
    </row>
    <row r="135" spans="1:7" ht="45" hidden="1" x14ac:dyDescent="0.25">
      <c r="A135" s="4" t="s">
        <v>8</v>
      </c>
      <c r="B135" s="4" t="s">
        <v>389</v>
      </c>
      <c r="C135" s="4" t="s">
        <v>390</v>
      </c>
      <c r="D135" s="1">
        <v>72</v>
      </c>
      <c r="E135" s="1"/>
      <c r="F135" s="4" t="s">
        <v>391</v>
      </c>
      <c r="G135" s="4" t="s">
        <v>107</v>
      </c>
    </row>
    <row r="136" spans="1:7" ht="45" hidden="1" x14ac:dyDescent="0.25">
      <c r="A136" s="4" t="s">
        <v>8</v>
      </c>
      <c r="B136" s="4" t="s">
        <v>392</v>
      </c>
      <c r="C136" s="4" t="s">
        <v>393</v>
      </c>
      <c r="D136" s="1">
        <v>36</v>
      </c>
      <c r="E136" s="1"/>
      <c r="F136" s="4" t="s">
        <v>394</v>
      </c>
      <c r="G136" s="4" t="s">
        <v>395</v>
      </c>
    </row>
    <row r="137" spans="1:7" ht="45" hidden="1" x14ac:dyDescent="0.25">
      <c r="A137" s="4" t="s">
        <v>8</v>
      </c>
      <c r="B137" s="4" t="s">
        <v>396</v>
      </c>
      <c r="C137" s="4" t="s">
        <v>397</v>
      </c>
      <c r="D137" s="1">
        <v>60</v>
      </c>
      <c r="E137" s="1"/>
      <c r="F137" s="4" t="s">
        <v>396</v>
      </c>
      <c r="G137" s="4" t="s">
        <v>398</v>
      </c>
    </row>
    <row r="138" spans="1:7" ht="45" hidden="1" x14ac:dyDescent="0.25">
      <c r="A138" s="4" t="s">
        <v>8</v>
      </c>
      <c r="B138" s="4" t="s">
        <v>188</v>
      </c>
      <c r="C138" s="4" t="s">
        <v>399</v>
      </c>
      <c r="D138" s="1">
        <v>48</v>
      </c>
      <c r="E138" s="1"/>
      <c r="F138" s="4" t="s">
        <v>190</v>
      </c>
      <c r="G138" s="4" t="s">
        <v>400</v>
      </c>
    </row>
    <row r="139" spans="1:7" ht="45" hidden="1" x14ac:dyDescent="0.25">
      <c r="A139" s="4" t="s">
        <v>8</v>
      </c>
      <c r="B139" s="4" t="s">
        <v>188</v>
      </c>
      <c r="C139" s="4" t="s">
        <v>401</v>
      </c>
      <c r="D139" s="1">
        <v>24</v>
      </c>
      <c r="E139" s="1"/>
      <c r="F139" s="4" t="s">
        <v>402</v>
      </c>
      <c r="G139" s="4" t="s">
        <v>403</v>
      </c>
    </row>
    <row r="140" spans="1:7" ht="45" hidden="1" x14ac:dyDescent="0.25">
      <c r="A140" s="4" t="s">
        <v>8</v>
      </c>
      <c r="B140" s="4" t="s">
        <v>188</v>
      </c>
      <c r="C140" s="4" t="s">
        <v>404</v>
      </c>
      <c r="D140" s="1">
        <v>36</v>
      </c>
      <c r="E140" s="1"/>
      <c r="F140" s="4" t="s">
        <v>405</v>
      </c>
      <c r="G140" s="4" t="s">
        <v>406</v>
      </c>
    </row>
    <row r="141" spans="1:7" ht="45" hidden="1" x14ac:dyDescent="0.25">
      <c r="A141" s="4" t="s">
        <v>8</v>
      </c>
      <c r="B141" s="4" t="s">
        <v>188</v>
      </c>
      <c r="C141" s="4" t="s">
        <v>319</v>
      </c>
      <c r="D141" s="1">
        <v>60</v>
      </c>
      <c r="E141" s="1"/>
      <c r="F141" s="4" t="s">
        <v>190</v>
      </c>
      <c r="G141" s="4" t="s">
        <v>407</v>
      </c>
    </row>
    <row r="142" spans="1:7" ht="45" hidden="1" x14ac:dyDescent="0.25">
      <c r="A142" s="4" t="s">
        <v>8</v>
      </c>
      <c r="B142" s="4" t="s">
        <v>188</v>
      </c>
      <c r="C142" s="4" t="s">
        <v>408</v>
      </c>
      <c r="D142" s="1">
        <v>60</v>
      </c>
      <c r="E142" s="1"/>
      <c r="F142" s="4" t="s">
        <v>409</v>
      </c>
      <c r="G142" s="4" t="s">
        <v>410</v>
      </c>
    </row>
    <row r="143" spans="1:7" ht="45" hidden="1" x14ac:dyDescent="0.25">
      <c r="A143" s="4" t="s">
        <v>8</v>
      </c>
      <c r="B143" s="4" t="s">
        <v>188</v>
      </c>
      <c r="C143" s="4" t="s">
        <v>411</v>
      </c>
      <c r="D143" s="1">
        <v>36</v>
      </c>
      <c r="E143" s="1"/>
      <c r="F143" s="4" t="s">
        <v>412</v>
      </c>
      <c r="G143" s="4" t="s">
        <v>413</v>
      </c>
    </row>
    <row r="144" spans="1:7" ht="45" hidden="1" x14ac:dyDescent="0.25">
      <c r="A144" s="4" t="s">
        <v>8</v>
      </c>
      <c r="B144" s="4" t="s">
        <v>188</v>
      </c>
      <c r="C144" s="4" t="s">
        <v>414</v>
      </c>
      <c r="D144" s="1">
        <v>48</v>
      </c>
      <c r="E144" s="1"/>
      <c r="F144" s="4" t="s">
        <v>415</v>
      </c>
      <c r="G144" s="4" t="s">
        <v>416</v>
      </c>
    </row>
    <row r="145" spans="1:8" ht="45" hidden="1" x14ac:dyDescent="0.25">
      <c r="A145" s="4" t="s">
        <v>8</v>
      </c>
      <c r="B145" s="4" t="s">
        <v>417</v>
      </c>
      <c r="C145" s="4" t="s">
        <v>291</v>
      </c>
      <c r="D145" s="1">
        <v>36</v>
      </c>
      <c r="E145" s="1"/>
      <c r="F145" s="4" t="s">
        <v>417</v>
      </c>
      <c r="G145" s="4" t="s">
        <v>418</v>
      </c>
    </row>
    <row r="146" spans="1:8" ht="45" x14ac:dyDescent="0.25">
      <c r="A146" s="4" t="s">
        <v>8</v>
      </c>
      <c r="B146" s="4" t="s">
        <v>10</v>
      </c>
      <c r="C146" s="4" t="s">
        <v>419</v>
      </c>
      <c r="D146" s="1">
        <v>84</v>
      </c>
      <c r="E146" s="1"/>
      <c r="F146" s="4" t="s">
        <v>20</v>
      </c>
      <c r="G146" s="4" t="s">
        <v>420</v>
      </c>
      <c r="H146" s="5" t="s">
        <v>421</v>
      </c>
    </row>
    <row r="147" spans="1:8" ht="45" x14ac:dyDescent="0.25">
      <c r="A147" s="4" t="s">
        <v>8</v>
      </c>
      <c r="B147" s="4" t="s">
        <v>10</v>
      </c>
      <c r="C147" s="4" t="s">
        <v>422</v>
      </c>
      <c r="D147" s="1">
        <v>140</v>
      </c>
      <c r="E147" s="1"/>
      <c r="F147" s="4" t="s">
        <v>20</v>
      </c>
      <c r="G147" s="4" t="s">
        <v>423</v>
      </c>
      <c r="H147" s="5" t="s">
        <v>424</v>
      </c>
    </row>
    <row r="148" spans="1:8" ht="45" x14ac:dyDescent="0.25">
      <c r="A148" s="4" t="s">
        <v>8</v>
      </c>
      <c r="B148" s="4" t="s">
        <v>10</v>
      </c>
      <c r="C148" s="4" t="s">
        <v>425</v>
      </c>
      <c r="D148" s="1">
        <v>48</v>
      </c>
      <c r="E148" s="1"/>
      <c r="F148" s="4" t="s">
        <v>20</v>
      </c>
      <c r="G148" s="4" t="s">
        <v>426</v>
      </c>
      <c r="H148" s="5" t="s">
        <v>421</v>
      </c>
    </row>
    <row r="149" spans="1:8" ht="45" x14ac:dyDescent="0.25">
      <c r="A149" s="4" t="s">
        <v>8</v>
      </c>
      <c r="B149" s="4" t="s">
        <v>10</v>
      </c>
      <c r="C149" s="4" t="s">
        <v>427</v>
      </c>
      <c r="D149" s="1">
        <v>80</v>
      </c>
      <c r="E149" s="1"/>
      <c r="F149" s="4" t="s">
        <v>20</v>
      </c>
      <c r="G149" s="4" t="s">
        <v>428</v>
      </c>
      <c r="H149" s="5"/>
    </row>
    <row r="150" spans="1:8" ht="45" x14ac:dyDescent="0.25">
      <c r="A150" s="4" t="s">
        <v>8</v>
      </c>
      <c r="B150" s="4" t="s">
        <v>10</v>
      </c>
      <c r="C150" s="4" t="s">
        <v>429</v>
      </c>
      <c r="D150" s="1">
        <v>60</v>
      </c>
      <c r="E150" s="1"/>
      <c r="F150" s="4" t="s">
        <v>20</v>
      </c>
      <c r="G150" s="4" t="s">
        <v>430</v>
      </c>
      <c r="H150" s="5" t="s">
        <v>421</v>
      </c>
    </row>
    <row r="151" spans="1:8" ht="45" x14ac:dyDescent="0.25">
      <c r="A151" s="4" t="s">
        <v>8</v>
      </c>
      <c r="B151" s="4" t="s">
        <v>10</v>
      </c>
      <c r="C151" s="4" t="s">
        <v>431</v>
      </c>
      <c r="D151" s="1">
        <v>84</v>
      </c>
      <c r="E151" s="1"/>
      <c r="F151" s="4" t="s">
        <v>20</v>
      </c>
      <c r="G151" s="4" t="s">
        <v>432</v>
      </c>
      <c r="H151" s="5" t="s">
        <v>421</v>
      </c>
    </row>
    <row r="152" spans="1:8" ht="45" x14ac:dyDescent="0.25">
      <c r="A152" s="4" t="s">
        <v>8</v>
      </c>
      <c r="B152" s="4" t="s">
        <v>10</v>
      </c>
      <c r="C152" s="4" t="s">
        <v>433</v>
      </c>
      <c r="D152" s="1">
        <v>80</v>
      </c>
      <c r="E152" s="1"/>
      <c r="F152" s="4" t="s">
        <v>20</v>
      </c>
      <c r="G152" s="4" t="s">
        <v>434</v>
      </c>
      <c r="H152" s="5"/>
    </row>
    <row r="153" spans="1:8" ht="45" x14ac:dyDescent="0.25">
      <c r="A153" s="4" t="s">
        <v>8</v>
      </c>
      <c r="B153" s="4" t="s">
        <v>10</v>
      </c>
      <c r="C153" s="4" t="s">
        <v>30</v>
      </c>
      <c r="D153" s="1">
        <v>60</v>
      </c>
      <c r="E153" s="1"/>
      <c r="F153" s="4" t="s">
        <v>20</v>
      </c>
      <c r="G153" s="4" t="s">
        <v>435</v>
      </c>
      <c r="H153" s="5"/>
    </row>
    <row r="154" spans="1:8" ht="45" x14ac:dyDescent="0.25">
      <c r="A154" s="4" t="s">
        <v>8</v>
      </c>
      <c r="B154" s="4" t="s">
        <v>10</v>
      </c>
      <c r="C154" s="4" t="s">
        <v>436</v>
      </c>
      <c r="D154" s="1">
        <v>160</v>
      </c>
      <c r="E154" s="1"/>
      <c r="F154" s="4" t="s">
        <v>20</v>
      </c>
      <c r="G154" s="4" t="s">
        <v>437</v>
      </c>
      <c r="H154" s="5" t="s">
        <v>424</v>
      </c>
    </row>
    <row r="155" spans="1:8" ht="45" x14ac:dyDescent="0.25">
      <c r="A155" s="4" t="s">
        <v>8</v>
      </c>
      <c r="B155" s="4" t="s">
        <v>10</v>
      </c>
      <c r="C155" s="4" t="s">
        <v>438</v>
      </c>
      <c r="D155" s="1">
        <v>170</v>
      </c>
      <c r="E155" s="1"/>
      <c r="F155" s="4" t="s">
        <v>20</v>
      </c>
      <c r="G155" s="4" t="s">
        <v>439</v>
      </c>
      <c r="H155" s="5" t="s">
        <v>440</v>
      </c>
    </row>
    <row r="156" spans="1:8" ht="45" x14ac:dyDescent="0.25">
      <c r="A156" s="4" t="s">
        <v>8</v>
      </c>
      <c r="B156" s="4" t="s">
        <v>10</v>
      </c>
      <c r="C156" s="4" t="s">
        <v>441</v>
      </c>
      <c r="D156" s="1">
        <v>100</v>
      </c>
      <c r="E156" s="1"/>
      <c r="F156" s="4" t="s">
        <v>20</v>
      </c>
      <c r="G156" s="4" t="s">
        <v>442</v>
      </c>
      <c r="H156" s="5"/>
    </row>
    <row r="157" spans="1:8" ht="45" x14ac:dyDescent="0.25">
      <c r="A157" s="4" t="s">
        <v>8</v>
      </c>
      <c r="B157" s="4" t="s">
        <v>10</v>
      </c>
      <c r="C157" s="4" t="s">
        <v>443</v>
      </c>
      <c r="D157" s="1">
        <v>120</v>
      </c>
      <c r="E157" s="1"/>
      <c r="F157" s="4" t="s">
        <v>444</v>
      </c>
      <c r="G157" s="4" t="s">
        <v>445</v>
      </c>
      <c r="H157" s="5" t="s">
        <v>446</v>
      </c>
    </row>
    <row r="158" spans="1:8" ht="45" hidden="1" x14ac:dyDescent="0.25">
      <c r="A158" s="4" t="s">
        <v>8</v>
      </c>
      <c r="B158" s="4" t="s">
        <v>65</v>
      </c>
      <c r="C158" s="4" t="s">
        <v>447</v>
      </c>
      <c r="D158" s="1">
        <v>24</v>
      </c>
      <c r="E158" s="1"/>
      <c r="F158" s="4" t="s">
        <v>65</v>
      </c>
      <c r="G158" s="1"/>
    </row>
    <row r="159" spans="1:8" ht="45" hidden="1" x14ac:dyDescent="0.25">
      <c r="A159" s="52" t="s">
        <v>8</v>
      </c>
      <c r="B159" s="52" t="s">
        <v>197</v>
      </c>
      <c r="C159" s="52" t="s">
        <v>448</v>
      </c>
      <c r="D159" s="53">
        <v>48</v>
      </c>
      <c r="E159" s="53"/>
      <c r="F159" s="52" t="s">
        <v>199</v>
      </c>
      <c r="G159" s="52" t="s">
        <v>449</v>
      </c>
    </row>
    <row r="160" spans="1:8" ht="45" hidden="1" x14ac:dyDescent="0.25">
      <c r="A160" s="52" t="s">
        <v>8</v>
      </c>
      <c r="B160" s="52" t="s">
        <v>197</v>
      </c>
      <c r="C160" s="52" t="s">
        <v>450</v>
      </c>
      <c r="D160" s="53">
        <v>24</v>
      </c>
      <c r="E160" s="53"/>
      <c r="F160" s="52" t="s">
        <v>199</v>
      </c>
      <c r="G160" s="52" t="s">
        <v>451</v>
      </c>
    </row>
    <row r="161" spans="1:7" ht="45" hidden="1" x14ac:dyDescent="0.25">
      <c r="A161" s="52" t="s">
        <v>8</v>
      </c>
      <c r="B161" s="52" t="s">
        <v>79</v>
      </c>
      <c r="C161" s="52" t="s">
        <v>452</v>
      </c>
      <c r="D161" s="53">
        <v>72</v>
      </c>
      <c r="E161" s="53"/>
      <c r="F161" s="52" t="s">
        <v>79</v>
      </c>
      <c r="G161" s="52" t="s">
        <v>453</v>
      </c>
    </row>
    <row r="162" spans="1:7" ht="45" hidden="1" x14ac:dyDescent="0.25">
      <c r="A162" s="52" t="s">
        <v>8</v>
      </c>
      <c r="B162" s="52" t="s">
        <v>203</v>
      </c>
      <c r="C162" s="52" t="s">
        <v>454</v>
      </c>
      <c r="D162" s="53">
        <v>84</v>
      </c>
      <c r="E162" s="53"/>
      <c r="F162" s="52" t="s">
        <v>203</v>
      </c>
      <c r="G162" s="52" t="s">
        <v>455</v>
      </c>
    </row>
    <row r="163" spans="1:7" ht="45" hidden="1" x14ac:dyDescent="0.25">
      <c r="A163" s="52" t="s">
        <v>8</v>
      </c>
      <c r="B163" s="52" t="s">
        <v>203</v>
      </c>
      <c r="C163" s="52" t="s">
        <v>456</v>
      </c>
      <c r="D163" s="53">
        <v>72</v>
      </c>
      <c r="E163" s="53"/>
      <c r="F163" s="52" t="s">
        <v>457</v>
      </c>
      <c r="G163" s="52" t="s">
        <v>458</v>
      </c>
    </row>
    <row r="164" spans="1:7" ht="45" hidden="1" x14ac:dyDescent="0.25">
      <c r="A164" s="4" t="s">
        <v>8</v>
      </c>
      <c r="B164" s="4" t="s">
        <v>208</v>
      </c>
      <c r="C164" s="4" t="s">
        <v>459</v>
      </c>
      <c r="D164" s="1">
        <v>60</v>
      </c>
      <c r="E164" s="4" t="s">
        <v>210</v>
      </c>
      <c r="F164" s="1"/>
      <c r="G164" s="4" t="s">
        <v>210</v>
      </c>
    </row>
    <row r="165" spans="1:7" ht="45" hidden="1" x14ac:dyDescent="0.25">
      <c r="A165" s="4" t="s">
        <v>8</v>
      </c>
      <c r="B165" s="4" t="s">
        <v>460</v>
      </c>
      <c r="C165" s="4" t="s">
        <v>461</v>
      </c>
      <c r="D165" s="1">
        <v>36</v>
      </c>
      <c r="E165" s="1"/>
      <c r="F165" s="4" t="s">
        <v>462</v>
      </c>
      <c r="G165" s="4" t="s">
        <v>463</v>
      </c>
    </row>
    <row r="166" spans="1:7" ht="45" hidden="1" x14ac:dyDescent="0.25">
      <c r="A166" s="4" t="s">
        <v>8</v>
      </c>
      <c r="B166" s="4" t="s">
        <v>460</v>
      </c>
      <c r="C166" s="4" t="s">
        <v>29</v>
      </c>
      <c r="D166" s="1">
        <v>72</v>
      </c>
      <c r="E166" s="1"/>
      <c r="F166" s="4" t="s">
        <v>281</v>
      </c>
      <c r="G166" s="4" t="s">
        <v>464</v>
      </c>
    </row>
    <row r="167" spans="1:7" ht="45" hidden="1" x14ac:dyDescent="0.25">
      <c r="A167" s="4" t="s">
        <v>8</v>
      </c>
      <c r="B167" s="4" t="s">
        <v>460</v>
      </c>
      <c r="C167" s="4" t="s">
        <v>465</v>
      </c>
      <c r="D167" s="1">
        <v>48</v>
      </c>
      <c r="E167" s="1"/>
      <c r="F167" s="4" t="s">
        <v>466</v>
      </c>
      <c r="G167" s="4" t="s">
        <v>467</v>
      </c>
    </row>
    <row r="168" spans="1:7" ht="45" hidden="1" x14ac:dyDescent="0.25">
      <c r="A168" s="4" t="s">
        <v>8</v>
      </c>
      <c r="B168" s="4" t="s">
        <v>468</v>
      </c>
      <c r="C168" s="4" t="s">
        <v>469</v>
      </c>
      <c r="D168" s="1">
        <v>24</v>
      </c>
      <c r="E168" s="4" t="s">
        <v>470</v>
      </c>
      <c r="F168" s="1"/>
      <c r="G168" s="4" t="s">
        <v>471</v>
      </c>
    </row>
    <row r="169" spans="1:7" ht="45" hidden="1" x14ac:dyDescent="0.25">
      <c r="A169" s="4" t="s">
        <v>8</v>
      </c>
      <c r="B169" s="4" t="s">
        <v>468</v>
      </c>
      <c r="C169" s="4" t="s">
        <v>472</v>
      </c>
      <c r="D169" s="1">
        <v>24</v>
      </c>
      <c r="E169" s="4" t="s">
        <v>473</v>
      </c>
      <c r="F169" s="1"/>
      <c r="G169" s="4" t="s">
        <v>474</v>
      </c>
    </row>
    <row r="170" spans="1:7" ht="45" hidden="1" x14ac:dyDescent="0.25">
      <c r="A170" s="4" t="s">
        <v>8</v>
      </c>
      <c r="B170" s="4" t="s">
        <v>468</v>
      </c>
      <c r="C170" s="4" t="s">
        <v>475</v>
      </c>
      <c r="D170" s="1">
        <v>24</v>
      </c>
      <c r="E170" s="4" t="s">
        <v>476</v>
      </c>
      <c r="F170" s="1"/>
      <c r="G170" s="4" t="s">
        <v>477</v>
      </c>
    </row>
    <row r="171" spans="1:7" ht="45" hidden="1" x14ac:dyDescent="0.25">
      <c r="A171" s="4" t="s">
        <v>8</v>
      </c>
      <c r="B171" s="4" t="s">
        <v>478</v>
      </c>
      <c r="C171" s="4" t="s">
        <v>479</v>
      </c>
      <c r="D171" s="1">
        <v>60</v>
      </c>
      <c r="E171" s="1"/>
      <c r="F171" s="4" t="s">
        <v>478</v>
      </c>
      <c r="G171" s="4" t="s">
        <v>480</v>
      </c>
    </row>
    <row r="172" spans="1:7" ht="45" hidden="1" x14ac:dyDescent="0.25">
      <c r="A172" s="4" t="s">
        <v>8</v>
      </c>
      <c r="B172" s="4" t="s">
        <v>211</v>
      </c>
      <c r="C172" s="4" t="s">
        <v>481</v>
      </c>
      <c r="D172" s="1">
        <v>60</v>
      </c>
      <c r="E172" s="1"/>
      <c r="F172" s="4" t="s">
        <v>211</v>
      </c>
      <c r="G172" s="4" t="s">
        <v>482</v>
      </c>
    </row>
    <row r="173" spans="1:7" ht="45" hidden="1" x14ac:dyDescent="0.25">
      <c r="A173" s="4" t="s">
        <v>8</v>
      </c>
      <c r="B173" s="4" t="s">
        <v>222</v>
      </c>
      <c r="C173" s="4" t="s">
        <v>483</v>
      </c>
      <c r="D173" s="1">
        <v>24</v>
      </c>
      <c r="E173" s="4" t="s">
        <v>484</v>
      </c>
      <c r="F173" s="1"/>
      <c r="G173" s="4" t="s">
        <v>485</v>
      </c>
    </row>
    <row r="174" spans="1:7" ht="45" hidden="1" x14ac:dyDescent="0.25">
      <c r="A174" s="4" t="s">
        <v>8</v>
      </c>
      <c r="B174" s="4" t="s">
        <v>222</v>
      </c>
      <c r="C174" s="4" t="s">
        <v>486</v>
      </c>
      <c r="D174" s="1">
        <v>24</v>
      </c>
      <c r="E174" s="1"/>
      <c r="F174" s="4" t="s">
        <v>222</v>
      </c>
      <c r="G174" s="4" t="s">
        <v>487</v>
      </c>
    </row>
    <row r="175" spans="1:7" ht="45" hidden="1" x14ac:dyDescent="0.25">
      <c r="A175" s="4" t="s">
        <v>8</v>
      </c>
      <c r="B175" s="4" t="s">
        <v>488</v>
      </c>
      <c r="C175" s="4" t="s">
        <v>489</v>
      </c>
      <c r="D175" s="1">
        <v>60</v>
      </c>
      <c r="E175" s="4" t="s">
        <v>490</v>
      </c>
      <c r="F175" s="1"/>
      <c r="G175" s="4" t="s">
        <v>490</v>
      </c>
    </row>
    <row r="176" spans="1:7" ht="45" hidden="1" x14ac:dyDescent="0.25">
      <c r="A176" s="4" t="s">
        <v>8</v>
      </c>
      <c r="B176" s="4" t="s">
        <v>488</v>
      </c>
      <c r="C176" s="4" t="s">
        <v>491</v>
      </c>
      <c r="D176" s="1">
        <v>50</v>
      </c>
      <c r="E176" s="4" t="s">
        <v>488</v>
      </c>
      <c r="F176" s="1"/>
      <c r="G176" s="4" t="s">
        <v>488</v>
      </c>
    </row>
    <row r="177" spans="1:7" ht="45" hidden="1" x14ac:dyDescent="0.25">
      <c r="A177" s="4" t="s">
        <v>8</v>
      </c>
      <c r="B177" s="4" t="s">
        <v>142</v>
      </c>
      <c r="C177" s="4" t="s">
        <v>492</v>
      </c>
      <c r="D177" s="1">
        <v>48</v>
      </c>
      <c r="E177" s="1"/>
      <c r="F177" s="4" t="s">
        <v>233</v>
      </c>
      <c r="G177" s="4" t="s">
        <v>493</v>
      </c>
    </row>
    <row r="178" spans="1:7" ht="45" hidden="1" x14ac:dyDescent="0.25">
      <c r="A178" s="4" t="s">
        <v>8</v>
      </c>
      <c r="B178" s="4" t="s">
        <v>494</v>
      </c>
      <c r="C178" s="4" t="s">
        <v>495</v>
      </c>
      <c r="D178" s="1">
        <v>60</v>
      </c>
      <c r="E178" s="1"/>
      <c r="F178" s="4" t="s">
        <v>496</v>
      </c>
      <c r="G178" s="4" t="s">
        <v>497</v>
      </c>
    </row>
    <row r="179" spans="1:7" ht="45" hidden="1" x14ac:dyDescent="0.25">
      <c r="A179" s="4" t="s">
        <v>8</v>
      </c>
      <c r="B179" s="4" t="s">
        <v>494</v>
      </c>
      <c r="C179" s="4" t="s">
        <v>498</v>
      </c>
      <c r="D179" s="1">
        <v>36</v>
      </c>
      <c r="E179" s="4" t="s">
        <v>499</v>
      </c>
      <c r="F179" s="1"/>
      <c r="G179" s="4" t="s">
        <v>499</v>
      </c>
    </row>
    <row r="180" spans="1:7" ht="45" hidden="1" x14ac:dyDescent="0.25">
      <c r="A180" s="4" t="s">
        <v>8</v>
      </c>
      <c r="B180" s="4" t="s">
        <v>494</v>
      </c>
      <c r="C180" s="4" t="s">
        <v>153</v>
      </c>
      <c r="D180" s="1">
        <v>36</v>
      </c>
      <c r="E180" s="4" t="s">
        <v>500</v>
      </c>
      <c r="F180" s="1"/>
      <c r="G180" s="4" t="s">
        <v>500</v>
      </c>
    </row>
    <row r="181" spans="1:7" ht="45" hidden="1" x14ac:dyDescent="0.25">
      <c r="A181" s="4" t="s">
        <v>8</v>
      </c>
      <c r="B181" s="4" t="s">
        <v>63</v>
      </c>
      <c r="C181" s="4" t="s">
        <v>501</v>
      </c>
      <c r="D181" s="1">
        <v>48</v>
      </c>
      <c r="E181" s="1"/>
      <c r="F181" s="4" t="s">
        <v>502</v>
      </c>
      <c r="G181" s="4" t="s">
        <v>503</v>
      </c>
    </row>
    <row r="182" spans="1:7" ht="45" hidden="1" x14ac:dyDescent="0.25">
      <c r="A182" s="4" t="s">
        <v>8</v>
      </c>
      <c r="B182" s="4" t="s">
        <v>504</v>
      </c>
      <c r="C182" s="4" t="s">
        <v>505</v>
      </c>
      <c r="D182" s="1">
        <v>36</v>
      </c>
      <c r="E182" s="1"/>
      <c r="F182" s="4" t="s">
        <v>504</v>
      </c>
      <c r="G182" s="4" t="s">
        <v>506</v>
      </c>
    </row>
    <row r="183" spans="1:7" ht="90" hidden="1" x14ac:dyDescent="0.25">
      <c r="A183" s="4" t="s">
        <v>8</v>
      </c>
      <c r="B183" s="4" t="s">
        <v>241</v>
      </c>
      <c r="C183" s="4" t="s">
        <v>507</v>
      </c>
      <c r="D183" s="1">
        <v>108</v>
      </c>
      <c r="E183" s="1"/>
      <c r="F183" s="4" t="s">
        <v>243</v>
      </c>
      <c r="G183" s="4" t="s">
        <v>508</v>
      </c>
    </row>
    <row r="184" spans="1:7" ht="90" hidden="1" x14ac:dyDescent="0.25">
      <c r="A184" s="4" t="s">
        <v>8</v>
      </c>
      <c r="B184" s="4" t="s">
        <v>241</v>
      </c>
      <c r="C184" s="4" t="s">
        <v>509</v>
      </c>
      <c r="D184" s="1">
        <v>54</v>
      </c>
      <c r="E184" s="1"/>
      <c r="F184" s="4" t="s">
        <v>243</v>
      </c>
      <c r="G184" s="4" t="s">
        <v>510</v>
      </c>
    </row>
    <row r="185" spans="1:7" ht="90" hidden="1" x14ac:dyDescent="0.25">
      <c r="A185" s="4" t="s">
        <v>8</v>
      </c>
      <c r="B185" s="4" t="s">
        <v>241</v>
      </c>
      <c r="C185" s="4" t="s">
        <v>511</v>
      </c>
      <c r="D185" s="1">
        <v>72</v>
      </c>
      <c r="E185" s="1"/>
      <c r="F185" s="4" t="s">
        <v>243</v>
      </c>
      <c r="G185" s="4" t="s">
        <v>508</v>
      </c>
    </row>
    <row r="186" spans="1:7" ht="90" hidden="1" x14ac:dyDescent="0.25">
      <c r="A186" s="4" t="s">
        <v>8</v>
      </c>
      <c r="B186" s="4" t="s">
        <v>241</v>
      </c>
      <c r="C186" s="4" t="s">
        <v>512</v>
      </c>
      <c r="D186" s="1">
        <v>54</v>
      </c>
      <c r="E186" s="1"/>
      <c r="F186" s="4" t="s">
        <v>243</v>
      </c>
      <c r="G186" s="4" t="s">
        <v>508</v>
      </c>
    </row>
    <row r="187" spans="1:7" ht="90" hidden="1" x14ac:dyDescent="0.25">
      <c r="A187" s="4" t="s">
        <v>8</v>
      </c>
      <c r="B187" s="4" t="s">
        <v>241</v>
      </c>
      <c r="C187" s="4" t="s">
        <v>513</v>
      </c>
      <c r="D187" s="1">
        <v>36</v>
      </c>
      <c r="E187" s="1"/>
      <c r="F187" s="4" t="s">
        <v>243</v>
      </c>
      <c r="G187" s="4" t="s">
        <v>514</v>
      </c>
    </row>
    <row r="188" spans="1:7" ht="45" hidden="1" x14ac:dyDescent="0.25">
      <c r="A188" s="4" t="s">
        <v>8</v>
      </c>
      <c r="B188" s="4" t="s">
        <v>241</v>
      </c>
      <c r="C188" s="4" t="s">
        <v>515</v>
      </c>
      <c r="D188" s="1">
        <v>50</v>
      </c>
      <c r="E188" s="1"/>
      <c r="F188" s="4" t="s">
        <v>516</v>
      </c>
      <c r="G188" s="4" t="s">
        <v>517</v>
      </c>
    </row>
    <row r="189" spans="1:7" ht="45" hidden="1" x14ac:dyDescent="0.25">
      <c r="A189" s="4" t="s">
        <v>8</v>
      </c>
      <c r="B189" s="4" t="s">
        <v>241</v>
      </c>
      <c r="C189" s="4" t="s">
        <v>518</v>
      </c>
      <c r="D189" s="1">
        <v>48</v>
      </c>
      <c r="E189" s="1"/>
      <c r="F189" s="4" t="s">
        <v>519</v>
      </c>
      <c r="G189" s="4" t="s">
        <v>520</v>
      </c>
    </row>
    <row r="190" spans="1:7" ht="45" hidden="1" x14ac:dyDescent="0.25">
      <c r="A190" s="4" t="s">
        <v>8</v>
      </c>
      <c r="B190" s="4" t="s">
        <v>241</v>
      </c>
      <c r="C190" s="4" t="s">
        <v>521</v>
      </c>
      <c r="D190" s="1">
        <v>36</v>
      </c>
      <c r="E190" s="1"/>
      <c r="F190" s="4" t="s">
        <v>522</v>
      </c>
      <c r="G190" s="4" t="s">
        <v>523</v>
      </c>
    </row>
    <row r="191" spans="1:7" ht="90" hidden="1" x14ac:dyDescent="0.25">
      <c r="A191" s="4" t="s">
        <v>8</v>
      </c>
      <c r="B191" s="4" t="s">
        <v>241</v>
      </c>
      <c r="C191" s="4" t="s">
        <v>524</v>
      </c>
      <c r="D191" s="1">
        <v>80</v>
      </c>
      <c r="E191" s="1"/>
      <c r="F191" s="4" t="s">
        <v>243</v>
      </c>
      <c r="G191" s="4" t="s">
        <v>525</v>
      </c>
    </row>
    <row r="192" spans="1:7" ht="90" hidden="1" x14ac:dyDescent="0.25">
      <c r="A192" s="4" t="s">
        <v>8</v>
      </c>
      <c r="B192" s="4" t="s">
        <v>241</v>
      </c>
      <c r="C192" s="4" t="s">
        <v>526</v>
      </c>
      <c r="D192" s="1">
        <v>90</v>
      </c>
      <c r="E192" s="1"/>
      <c r="F192" s="4" t="s">
        <v>243</v>
      </c>
      <c r="G192" s="4" t="s">
        <v>527</v>
      </c>
    </row>
    <row r="193" spans="1:7" ht="90" hidden="1" x14ac:dyDescent="0.25">
      <c r="A193" s="4" t="s">
        <v>8</v>
      </c>
      <c r="B193" s="4" t="s">
        <v>241</v>
      </c>
      <c r="C193" s="4" t="s">
        <v>528</v>
      </c>
      <c r="D193" s="1">
        <v>60</v>
      </c>
      <c r="E193" s="1"/>
      <c r="F193" s="4" t="s">
        <v>243</v>
      </c>
      <c r="G193" s="4" t="s">
        <v>529</v>
      </c>
    </row>
    <row r="194" spans="1:7" ht="90" hidden="1" x14ac:dyDescent="0.25">
      <c r="A194" s="4" t="s">
        <v>8</v>
      </c>
      <c r="B194" s="4" t="s">
        <v>241</v>
      </c>
      <c r="C194" s="4" t="s">
        <v>530</v>
      </c>
      <c r="D194" s="1">
        <v>60</v>
      </c>
      <c r="E194" s="1"/>
      <c r="F194" s="4" t="s">
        <v>243</v>
      </c>
      <c r="G194" s="4" t="s">
        <v>531</v>
      </c>
    </row>
    <row r="195" spans="1:7" ht="90" hidden="1" x14ac:dyDescent="0.25">
      <c r="A195" s="4" t="s">
        <v>8</v>
      </c>
      <c r="B195" s="4" t="s">
        <v>241</v>
      </c>
      <c r="C195" s="4" t="s">
        <v>532</v>
      </c>
      <c r="D195" s="1">
        <v>90</v>
      </c>
      <c r="E195" s="1"/>
      <c r="F195" s="4" t="s">
        <v>243</v>
      </c>
      <c r="G195" s="4" t="s">
        <v>533</v>
      </c>
    </row>
    <row r="196" spans="1:7" ht="90" hidden="1" x14ac:dyDescent="0.25">
      <c r="A196" s="4" t="s">
        <v>8</v>
      </c>
      <c r="B196" s="4" t="s">
        <v>241</v>
      </c>
      <c r="C196" s="4" t="s">
        <v>534</v>
      </c>
      <c r="D196" s="1">
        <v>144</v>
      </c>
      <c r="E196" s="1"/>
      <c r="F196" s="4" t="s">
        <v>243</v>
      </c>
      <c r="G196" s="4" t="s">
        <v>535</v>
      </c>
    </row>
    <row r="197" spans="1:7" ht="90" hidden="1" x14ac:dyDescent="0.25">
      <c r="A197" s="4" t="s">
        <v>8</v>
      </c>
      <c r="B197" s="4" t="s">
        <v>241</v>
      </c>
      <c r="C197" s="4" t="s">
        <v>536</v>
      </c>
      <c r="D197" s="1">
        <v>48</v>
      </c>
      <c r="E197" s="1"/>
      <c r="F197" s="4" t="s">
        <v>243</v>
      </c>
      <c r="G197" s="4" t="s">
        <v>537</v>
      </c>
    </row>
    <row r="198" spans="1:7" ht="90" hidden="1" x14ac:dyDescent="0.25">
      <c r="A198" s="4" t="s">
        <v>8</v>
      </c>
      <c r="B198" s="4" t="s">
        <v>241</v>
      </c>
      <c r="C198" s="4" t="s">
        <v>538</v>
      </c>
      <c r="D198" s="1">
        <v>110</v>
      </c>
      <c r="E198" s="1"/>
      <c r="F198" s="4" t="s">
        <v>243</v>
      </c>
      <c r="G198" s="4" t="s">
        <v>539</v>
      </c>
    </row>
    <row r="199" spans="1:7" ht="90" hidden="1" x14ac:dyDescent="0.25">
      <c r="A199" s="4" t="s">
        <v>8</v>
      </c>
      <c r="B199" s="4" t="s">
        <v>241</v>
      </c>
      <c r="C199" s="4" t="s">
        <v>540</v>
      </c>
      <c r="D199" s="1">
        <v>48</v>
      </c>
      <c r="E199" s="1"/>
      <c r="F199" s="4" t="s">
        <v>243</v>
      </c>
      <c r="G199" s="4" t="s">
        <v>541</v>
      </c>
    </row>
    <row r="200" spans="1:7" ht="45" hidden="1" x14ac:dyDescent="0.25">
      <c r="A200" s="4" t="s">
        <v>8</v>
      </c>
      <c r="B200" s="4" t="s">
        <v>241</v>
      </c>
      <c r="C200" s="4" t="s">
        <v>542</v>
      </c>
      <c r="D200" s="1">
        <v>60</v>
      </c>
      <c r="E200" s="1"/>
      <c r="F200" s="4" t="s">
        <v>543</v>
      </c>
      <c r="G200" s="4" t="s">
        <v>544</v>
      </c>
    </row>
    <row r="201" spans="1:7" hidden="1" x14ac:dyDescent="0.25">
      <c r="A201" s="43" t="s">
        <v>68</v>
      </c>
      <c r="B201" s="4"/>
      <c r="C201" s="4"/>
      <c r="D201" s="44">
        <f>SUM(D91:D200)</f>
        <v>6971</v>
      </c>
      <c r="E201" s="1"/>
      <c r="F201" s="4"/>
      <c r="G201" s="4"/>
    </row>
    <row r="202" spans="1:7" ht="45" hidden="1" x14ac:dyDescent="0.25">
      <c r="A202" s="4" t="s">
        <v>545</v>
      </c>
      <c r="B202" s="4" t="s">
        <v>10</v>
      </c>
      <c r="C202" s="4" t="s">
        <v>546</v>
      </c>
      <c r="D202" s="1">
        <v>300</v>
      </c>
      <c r="E202" s="4" t="s">
        <v>547</v>
      </c>
      <c r="F202" s="1"/>
      <c r="G202" s="4" t="s">
        <v>547</v>
      </c>
    </row>
    <row r="203" spans="1:7" ht="45" hidden="1" x14ac:dyDescent="0.25">
      <c r="A203" s="4" t="s">
        <v>545</v>
      </c>
      <c r="B203" s="4" t="s">
        <v>10</v>
      </c>
      <c r="C203" s="4" t="s">
        <v>548</v>
      </c>
      <c r="D203" s="1">
        <v>200</v>
      </c>
      <c r="E203" s="4" t="s">
        <v>142</v>
      </c>
      <c r="F203" s="1"/>
      <c r="G203" s="4" t="s">
        <v>142</v>
      </c>
    </row>
    <row r="204" spans="1:7" ht="45" hidden="1" x14ac:dyDescent="0.25">
      <c r="A204" s="4" t="s">
        <v>545</v>
      </c>
      <c r="B204" s="4" t="s">
        <v>10</v>
      </c>
      <c r="C204" s="4" t="s">
        <v>549</v>
      </c>
      <c r="D204" s="1">
        <v>435</v>
      </c>
      <c r="E204" s="4" t="s">
        <v>10</v>
      </c>
      <c r="F204" s="1"/>
      <c r="G204" s="4" t="s">
        <v>10</v>
      </c>
    </row>
    <row r="205" spans="1:7" ht="45" hidden="1" x14ac:dyDescent="0.25">
      <c r="A205" s="4" t="s">
        <v>545</v>
      </c>
      <c r="B205" s="4" t="s">
        <v>279</v>
      </c>
      <c r="C205" s="4" t="s">
        <v>550</v>
      </c>
      <c r="D205" s="1">
        <v>200</v>
      </c>
      <c r="E205" s="4" t="s">
        <v>551</v>
      </c>
      <c r="F205" s="1"/>
      <c r="G205" s="4" t="s">
        <v>551</v>
      </c>
    </row>
    <row r="206" spans="1:7" ht="45" hidden="1" x14ac:dyDescent="0.25">
      <c r="A206" s="4" t="s">
        <v>545</v>
      </c>
      <c r="B206" s="4" t="s">
        <v>105</v>
      </c>
      <c r="C206" s="4" t="s">
        <v>552</v>
      </c>
      <c r="D206" s="1">
        <v>450</v>
      </c>
      <c r="E206" s="4" t="s">
        <v>553</v>
      </c>
      <c r="F206" s="1"/>
      <c r="G206" s="1"/>
    </row>
    <row r="207" spans="1:7" ht="45" hidden="1" x14ac:dyDescent="0.25">
      <c r="A207" s="4" t="s">
        <v>545</v>
      </c>
      <c r="B207" s="4" t="s">
        <v>105</v>
      </c>
      <c r="C207" s="4" t="s">
        <v>554</v>
      </c>
      <c r="D207" s="1">
        <v>500</v>
      </c>
      <c r="E207" s="4" t="s">
        <v>553</v>
      </c>
      <c r="F207" s="1"/>
      <c r="G207" s="1"/>
    </row>
    <row r="208" spans="1:7" ht="45" hidden="1" x14ac:dyDescent="0.25">
      <c r="A208" s="4" t="s">
        <v>545</v>
      </c>
      <c r="B208" s="4" t="s">
        <v>460</v>
      </c>
      <c r="C208" s="4" t="s">
        <v>555</v>
      </c>
      <c r="D208" s="1">
        <v>200</v>
      </c>
      <c r="E208" s="4" t="s">
        <v>553</v>
      </c>
      <c r="F208" s="1"/>
      <c r="G208" s="1"/>
    </row>
    <row r="209" spans="1:7" ht="45" hidden="1" x14ac:dyDescent="0.25">
      <c r="A209" s="4" t="s">
        <v>545</v>
      </c>
      <c r="B209" s="4" t="s">
        <v>115</v>
      </c>
      <c r="C209" s="4" t="s">
        <v>556</v>
      </c>
      <c r="D209" s="1">
        <v>200</v>
      </c>
      <c r="E209" s="4" t="s">
        <v>115</v>
      </c>
      <c r="F209" s="1"/>
      <c r="G209" s="4" t="s">
        <v>115</v>
      </c>
    </row>
    <row r="210" spans="1:7" ht="45" hidden="1" x14ac:dyDescent="0.25">
      <c r="A210" s="4" t="s">
        <v>545</v>
      </c>
      <c r="B210" s="4" t="s">
        <v>78</v>
      </c>
      <c r="C210" s="4" t="s">
        <v>557</v>
      </c>
      <c r="D210" s="1">
        <v>50</v>
      </c>
      <c r="E210" s="1"/>
      <c r="F210" s="4" t="s">
        <v>303</v>
      </c>
      <c r="G210" s="4" t="s">
        <v>558</v>
      </c>
    </row>
    <row r="211" spans="1:7" ht="45" hidden="1" x14ac:dyDescent="0.25">
      <c r="A211" s="4" t="s">
        <v>545</v>
      </c>
      <c r="B211" s="4" t="s">
        <v>78</v>
      </c>
      <c r="C211" s="4" t="s">
        <v>559</v>
      </c>
      <c r="D211" s="1">
        <v>50</v>
      </c>
      <c r="E211" s="4" t="s">
        <v>560</v>
      </c>
      <c r="F211" s="1"/>
      <c r="G211" s="4" t="s">
        <v>560</v>
      </c>
    </row>
    <row r="212" spans="1:7" ht="45" hidden="1" x14ac:dyDescent="0.25">
      <c r="A212" s="4" t="s">
        <v>545</v>
      </c>
      <c r="B212" s="4" t="s">
        <v>78</v>
      </c>
      <c r="C212" s="4" t="s">
        <v>561</v>
      </c>
      <c r="D212" s="1">
        <v>50</v>
      </c>
      <c r="E212" s="4" t="s">
        <v>562</v>
      </c>
      <c r="F212" s="1"/>
      <c r="G212" s="4" t="s">
        <v>562</v>
      </c>
    </row>
    <row r="213" spans="1:7" ht="45" hidden="1" x14ac:dyDescent="0.25">
      <c r="A213" s="4" t="s">
        <v>545</v>
      </c>
      <c r="B213" s="4" t="s">
        <v>307</v>
      </c>
      <c r="C213" s="4" t="s">
        <v>563</v>
      </c>
      <c r="D213" s="1">
        <v>419</v>
      </c>
      <c r="E213" s="1"/>
      <c r="F213" s="4" t="s">
        <v>309</v>
      </c>
      <c r="G213" s="4" t="s">
        <v>564</v>
      </c>
    </row>
    <row r="214" spans="1:7" ht="45" hidden="1" x14ac:dyDescent="0.25">
      <c r="A214" s="4" t="s">
        <v>545</v>
      </c>
      <c r="B214" s="4" t="s">
        <v>122</v>
      </c>
      <c r="C214" s="4" t="s">
        <v>565</v>
      </c>
      <c r="D214" s="1">
        <v>50</v>
      </c>
      <c r="E214" s="4" t="s">
        <v>566</v>
      </c>
      <c r="F214" s="1"/>
      <c r="G214" s="4" t="s">
        <v>566</v>
      </c>
    </row>
    <row r="215" spans="1:7" ht="45" hidden="1" x14ac:dyDescent="0.25">
      <c r="A215" s="4" t="s">
        <v>545</v>
      </c>
      <c r="B215" s="4" t="s">
        <v>122</v>
      </c>
      <c r="C215" s="4" t="s">
        <v>567</v>
      </c>
      <c r="D215" s="1">
        <v>50</v>
      </c>
      <c r="E215" s="4" t="s">
        <v>568</v>
      </c>
      <c r="F215" s="1"/>
      <c r="G215" s="4" t="s">
        <v>569</v>
      </c>
    </row>
    <row r="216" spans="1:7" ht="45" hidden="1" x14ac:dyDescent="0.25">
      <c r="A216" s="4" t="s">
        <v>545</v>
      </c>
      <c r="B216" s="4" t="s">
        <v>122</v>
      </c>
      <c r="C216" s="4" t="s">
        <v>570</v>
      </c>
      <c r="D216" s="1">
        <v>50</v>
      </c>
      <c r="E216" s="4" t="s">
        <v>566</v>
      </c>
      <c r="F216" s="1"/>
      <c r="G216" s="4" t="s">
        <v>571</v>
      </c>
    </row>
    <row r="217" spans="1:7" ht="45" hidden="1" x14ac:dyDescent="0.25">
      <c r="A217" s="4" t="s">
        <v>545</v>
      </c>
      <c r="B217" s="4" t="s">
        <v>122</v>
      </c>
      <c r="C217" s="4" t="s">
        <v>572</v>
      </c>
      <c r="D217" s="1">
        <v>50</v>
      </c>
      <c r="E217" s="4" t="s">
        <v>573</v>
      </c>
      <c r="F217" s="1"/>
      <c r="G217" s="4" t="s">
        <v>574</v>
      </c>
    </row>
    <row r="218" spans="1:7" ht="45" hidden="1" x14ac:dyDescent="0.25">
      <c r="A218" s="4" t="s">
        <v>545</v>
      </c>
      <c r="B218" s="4" t="s">
        <v>122</v>
      </c>
      <c r="C218" s="4" t="s">
        <v>575</v>
      </c>
      <c r="D218" s="1">
        <v>50</v>
      </c>
      <c r="E218" s="4" t="s">
        <v>576</v>
      </c>
      <c r="F218" s="1"/>
      <c r="G218" s="4" t="s">
        <v>577</v>
      </c>
    </row>
    <row r="219" spans="1:7" ht="45" hidden="1" x14ac:dyDescent="0.25">
      <c r="A219" s="4" t="s">
        <v>545</v>
      </c>
      <c r="B219" s="4" t="s">
        <v>122</v>
      </c>
      <c r="C219" s="4" t="s">
        <v>578</v>
      </c>
      <c r="D219" s="1">
        <v>50</v>
      </c>
      <c r="E219" s="4" t="s">
        <v>566</v>
      </c>
      <c r="F219" s="1"/>
      <c r="G219" s="4" t="s">
        <v>579</v>
      </c>
    </row>
    <row r="220" spans="1:7" ht="45" hidden="1" x14ac:dyDescent="0.25">
      <c r="A220" s="4" t="s">
        <v>545</v>
      </c>
      <c r="B220" s="4" t="s">
        <v>122</v>
      </c>
      <c r="C220" s="4" t="s">
        <v>580</v>
      </c>
      <c r="D220" s="1">
        <v>50</v>
      </c>
      <c r="E220" s="4" t="s">
        <v>576</v>
      </c>
      <c r="F220" s="1"/>
      <c r="G220" s="4" t="s">
        <v>569</v>
      </c>
    </row>
    <row r="221" spans="1:7" ht="45" hidden="1" x14ac:dyDescent="0.25">
      <c r="A221" s="4" t="s">
        <v>545</v>
      </c>
      <c r="B221" s="4" t="s">
        <v>122</v>
      </c>
      <c r="C221" s="4" t="s">
        <v>581</v>
      </c>
      <c r="D221" s="1">
        <v>50</v>
      </c>
      <c r="E221" s="4" t="s">
        <v>576</v>
      </c>
      <c r="F221" s="1"/>
      <c r="G221" s="4" t="s">
        <v>582</v>
      </c>
    </row>
    <row r="222" spans="1:7" ht="45" hidden="1" x14ac:dyDescent="0.25">
      <c r="A222" s="4" t="s">
        <v>545</v>
      </c>
      <c r="B222" s="4" t="s">
        <v>66</v>
      </c>
      <c r="C222" s="4" t="s">
        <v>583</v>
      </c>
      <c r="D222" s="1">
        <v>450</v>
      </c>
      <c r="E222" s="4" t="s">
        <v>584</v>
      </c>
      <c r="F222" s="1"/>
      <c r="G222" s="4" t="s">
        <v>584</v>
      </c>
    </row>
    <row r="223" spans="1:7" ht="45" hidden="1" x14ac:dyDescent="0.25">
      <c r="A223" s="4" t="s">
        <v>545</v>
      </c>
      <c r="B223" s="4" t="s">
        <v>45</v>
      </c>
      <c r="C223" s="4" t="s">
        <v>585</v>
      </c>
      <c r="D223" s="1">
        <v>50</v>
      </c>
      <c r="E223" s="4" t="s">
        <v>586</v>
      </c>
      <c r="F223" s="1"/>
      <c r="G223" s="1"/>
    </row>
    <row r="224" spans="1:7" ht="45" hidden="1" x14ac:dyDescent="0.25">
      <c r="A224" s="4" t="s">
        <v>545</v>
      </c>
      <c r="B224" s="4" t="s">
        <v>45</v>
      </c>
      <c r="C224" s="4" t="s">
        <v>587</v>
      </c>
      <c r="D224" s="1">
        <v>50</v>
      </c>
      <c r="E224" s="4" t="s">
        <v>588</v>
      </c>
      <c r="F224" s="1"/>
      <c r="G224" s="1"/>
    </row>
    <row r="225" spans="1:8" ht="45" hidden="1" x14ac:dyDescent="0.25">
      <c r="A225" s="4" t="s">
        <v>545</v>
      </c>
      <c r="B225" s="4" t="s">
        <v>45</v>
      </c>
      <c r="C225" s="4" t="s">
        <v>589</v>
      </c>
      <c r="D225" s="1">
        <v>50</v>
      </c>
      <c r="E225" s="4" t="s">
        <v>590</v>
      </c>
      <c r="F225" s="1"/>
      <c r="G225" s="1"/>
    </row>
    <row r="226" spans="1:8" ht="45" hidden="1" x14ac:dyDescent="0.25">
      <c r="A226" s="4" t="s">
        <v>545</v>
      </c>
      <c r="B226" s="4" t="s">
        <v>45</v>
      </c>
      <c r="C226" s="4" t="s">
        <v>591</v>
      </c>
      <c r="D226" s="1">
        <v>50</v>
      </c>
      <c r="E226" s="4" t="s">
        <v>321</v>
      </c>
      <c r="F226" s="1"/>
      <c r="G226" s="1"/>
    </row>
    <row r="227" spans="1:8" ht="45" hidden="1" x14ac:dyDescent="0.25">
      <c r="A227" s="4" t="s">
        <v>545</v>
      </c>
      <c r="B227" s="4" t="s">
        <v>45</v>
      </c>
      <c r="C227" s="4" t="s">
        <v>592</v>
      </c>
      <c r="D227" s="1">
        <v>50</v>
      </c>
      <c r="E227" s="4" t="s">
        <v>593</v>
      </c>
      <c r="F227" s="1"/>
      <c r="G227" s="1"/>
    </row>
    <row r="228" spans="1:8" ht="45" hidden="1" x14ac:dyDescent="0.25">
      <c r="A228" s="4" t="s">
        <v>545</v>
      </c>
      <c r="B228" s="4" t="s">
        <v>45</v>
      </c>
      <c r="C228" s="4" t="s">
        <v>226</v>
      </c>
      <c r="D228" s="1">
        <v>200</v>
      </c>
      <c r="E228" s="1"/>
      <c r="F228" s="4" t="s">
        <v>45</v>
      </c>
      <c r="G228" s="4" t="s">
        <v>594</v>
      </c>
    </row>
    <row r="229" spans="1:8" ht="45" hidden="1" x14ac:dyDescent="0.25">
      <c r="A229" s="4" t="s">
        <v>545</v>
      </c>
      <c r="B229" s="4" t="s">
        <v>326</v>
      </c>
      <c r="C229" s="4" t="s">
        <v>67</v>
      </c>
      <c r="D229" s="1">
        <v>226</v>
      </c>
      <c r="E229" s="4" t="s">
        <v>595</v>
      </c>
      <c r="F229" s="1"/>
      <c r="G229" s="4" t="s">
        <v>595</v>
      </c>
    </row>
    <row r="230" spans="1:8" ht="45" hidden="1" x14ac:dyDescent="0.25">
      <c r="A230" s="4" t="s">
        <v>545</v>
      </c>
      <c r="B230" s="4" t="s">
        <v>341</v>
      </c>
      <c r="C230" s="4" t="s">
        <v>596</v>
      </c>
      <c r="D230" s="1">
        <v>50</v>
      </c>
      <c r="E230" s="4" t="s">
        <v>597</v>
      </c>
      <c r="F230" s="1"/>
      <c r="G230" s="4" t="s">
        <v>597</v>
      </c>
    </row>
    <row r="231" spans="1:8" ht="45" hidden="1" x14ac:dyDescent="0.25">
      <c r="A231" s="4" t="s">
        <v>545</v>
      </c>
      <c r="B231" s="4" t="s">
        <v>341</v>
      </c>
      <c r="C231" s="4" t="s">
        <v>598</v>
      </c>
      <c r="D231" s="1">
        <v>100</v>
      </c>
      <c r="E231" s="4" t="s">
        <v>341</v>
      </c>
      <c r="F231" s="1"/>
      <c r="G231" s="4" t="s">
        <v>341</v>
      </c>
    </row>
    <row r="232" spans="1:8" ht="45" hidden="1" x14ac:dyDescent="0.25">
      <c r="A232" s="4" t="s">
        <v>545</v>
      </c>
      <c r="B232" s="4" t="s">
        <v>136</v>
      </c>
      <c r="C232" s="4" t="s">
        <v>599</v>
      </c>
      <c r="D232" s="1">
        <v>50</v>
      </c>
      <c r="E232" s="4" t="s">
        <v>600</v>
      </c>
      <c r="F232" s="1"/>
      <c r="G232" s="4" t="s">
        <v>601</v>
      </c>
    </row>
    <row r="233" spans="1:8" ht="45" hidden="1" x14ac:dyDescent="0.25">
      <c r="A233" s="4" t="s">
        <v>545</v>
      </c>
      <c r="B233" s="4" t="s">
        <v>136</v>
      </c>
      <c r="C233" s="4" t="s">
        <v>602</v>
      </c>
      <c r="D233" s="1">
        <v>150</v>
      </c>
      <c r="E233" s="4" t="s">
        <v>603</v>
      </c>
      <c r="F233" s="1"/>
      <c r="G233" s="4" t="s">
        <v>603</v>
      </c>
    </row>
    <row r="234" spans="1:8" ht="45" hidden="1" x14ac:dyDescent="0.25">
      <c r="A234" s="4" t="s">
        <v>545</v>
      </c>
      <c r="B234" s="4" t="s">
        <v>141</v>
      </c>
      <c r="C234" s="4" t="s">
        <v>604</v>
      </c>
      <c r="D234" s="1">
        <v>300</v>
      </c>
      <c r="E234" s="4" t="s">
        <v>605</v>
      </c>
      <c r="F234" s="1"/>
      <c r="G234" s="4" t="s">
        <v>605</v>
      </c>
    </row>
    <row r="235" spans="1:8" ht="45" hidden="1" x14ac:dyDescent="0.25">
      <c r="A235" s="4" t="s">
        <v>545</v>
      </c>
      <c r="B235" s="4" t="s">
        <v>141</v>
      </c>
      <c r="C235" s="4" t="s">
        <v>606</v>
      </c>
      <c r="D235" s="1">
        <v>135</v>
      </c>
      <c r="E235" s="4" t="s">
        <v>141</v>
      </c>
      <c r="F235" s="1"/>
      <c r="G235" s="4" t="s">
        <v>141</v>
      </c>
    </row>
    <row r="236" spans="1:8" ht="45" hidden="1" x14ac:dyDescent="0.25">
      <c r="A236" s="4" t="s">
        <v>545</v>
      </c>
      <c r="B236" s="4" t="s">
        <v>357</v>
      </c>
      <c r="C236" s="4" t="s">
        <v>607</v>
      </c>
      <c r="D236" s="1">
        <v>50</v>
      </c>
      <c r="E236" s="4" t="s">
        <v>608</v>
      </c>
      <c r="F236" s="1"/>
      <c r="G236" s="4" t="s">
        <v>609</v>
      </c>
    </row>
    <row r="237" spans="1:8" ht="45" hidden="1" x14ac:dyDescent="0.25">
      <c r="A237" s="4" t="s">
        <v>545</v>
      </c>
      <c r="B237" s="4" t="s">
        <v>357</v>
      </c>
      <c r="C237" s="4" t="s">
        <v>610</v>
      </c>
      <c r="D237" s="1">
        <v>50</v>
      </c>
      <c r="E237" s="4" t="s">
        <v>611</v>
      </c>
      <c r="F237" s="1"/>
      <c r="G237" s="4" t="s">
        <v>611</v>
      </c>
    </row>
    <row r="238" spans="1:8" ht="45" hidden="1" x14ac:dyDescent="0.25">
      <c r="A238" s="4" t="s">
        <v>545</v>
      </c>
      <c r="B238" s="4" t="s">
        <v>76</v>
      </c>
      <c r="C238" s="4" t="s">
        <v>612</v>
      </c>
      <c r="D238" s="1">
        <v>50</v>
      </c>
      <c r="E238" s="4" t="s">
        <v>613</v>
      </c>
      <c r="F238" s="1"/>
      <c r="G238" s="4" t="s">
        <v>613</v>
      </c>
      <c r="H238" s="5"/>
    </row>
    <row r="239" spans="1:8" ht="45" hidden="1" x14ac:dyDescent="0.25">
      <c r="A239" s="4" t="s">
        <v>545</v>
      </c>
      <c r="B239" s="4" t="s">
        <v>76</v>
      </c>
      <c r="C239" s="4" t="s">
        <v>614</v>
      </c>
      <c r="D239" s="1">
        <v>50</v>
      </c>
      <c r="E239" s="4" t="s">
        <v>615</v>
      </c>
      <c r="F239" s="1"/>
      <c r="G239" s="4" t="s">
        <v>616</v>
      </c>
      <c r="H239" s="5"/>
    </row>
    <row r="240" spans="1:8" ht="45" hidden="1" x14ac:dyDescent="0.25">
      <c r="A240" s="4" t="s">
        <v>545</v>
      </c>
      <c r="B240" s="4" t="s">
        <v>76</v>
      </c>
      <c r="C240" s="4" t="s">
        <v>617</v>
      </c>
      <c r="D240" s="1">
        <v>50</v>
      </c>
      <c r="E240" s="4" t="s">
        <v>618</v>
      </c>
      <c r="F240" s="1"/>
      <c r="G240" s="4" t="s">
        <v>618</v>
      </c>
      <c r="H240" s="5"/>
    </row>
    <row r="241" spans="1:8" ht="45" hidden="1" x14ac:dyDescent="0.25">
      <c r="A241" s="4" t="s">
        <v>545</v>
      </c>
      <c r="B241" s="4" t="s">
        <v>76</v>
      </c>
      <c r="C241" s="4" t="s">
        <v>619</v>
      </c>
      <c r="D241" s="1">
        <v>50</v>
      </c>
      <c r="E241" s="4" t="s">
        <v>620</v>
      </c>
      <c r="F241" s="1"/>
      <c r="G241" s="4" t="s">
        <v>620</v>
      </c>
      <c r="H241" s="5"/>
    </row>
    <row r="242" spans="1:8" ht="45" hidden="1" x14ac:dyDescent="0.25">
      <c r="A242" s="4" t="s">
        <v>545</v>
      </c>
      <c r="B242" s="4" t="s">
        <v>76</v>
      </c>
      <c r="C242" s="4" t="s">
        <v>621</v>
      </c>
      <c r="D242" s="1">
        <v>50</v>
      </c>
      <c r="E242" s="4" t="s">
        <v>622</v>
      </c>
      <c r="F242" s="1"/>
      <c r="G242" s="4" t="s">
        <v>622</v>
      </c>
      <c r="H242" s="5"/>
    </row>
    <row r="243" spans="1:8" ht="45" hidden="1" x14ac:dyDescent="0.25">
      <c r="A243" s="4" t="s">
        <v>545</v>
      </c>
      <c r="B243" s="4" t="s">
        <v>76</v>
      </c>
      <c r="C243" s="4" t="s">
        <v>623</v>
      </c>
      <c r="D243" s="1">
        <v>50</v>
      </c>
      <c r="E243" s="4" t="s">
        <v>624</v>
      </c>
      <c r="F243" s="1"/>
      <c r="G243" s="4" t="s">
        <v>624</v>
      </c>
      <c r="H243" s="5"/>
    </row>
    <row r="244" spans="1:8" ht="45" hidden="1" x14ac:dyDescent="0.25">
      <c r="A244" s="4" t="s">
        <v>545</v>
      </c>
      <c r="B244" s="4" t="s">
        <v>197</v>
      </c>
      <c r="C244" s="4" t="s">
        <v>625</v>
      </c>
      <c r="D244" s="1">
        <v>50</v>
      </c>
      <c r="E244" s="4" t="s">
        <v>626</v>
      </c>
      <c r="F244" s="1"/>
      <c r="G244" s="4" t="s">
        <v>626</v>
      </c>
    </row>
    <row r="245" spans="1:8" ht="45" hidden="1" x14ac:dyDescent="0.25">
      <c r="A245" s="4" t="s">
        <v>545</v>
      </c>
      <c r="B245" s="4" t="s">
        <v>76</v>
      </c>
      <c r="C245" s="4" t="s">
        <v>627</v>
      </c>
      <c r="D245" s="1">
        <v>50</v>
      </c>
      <c r="E245" s="4" t="s">
        <v>628</v>
      </c>
      <c r="F245" s="1"/>
      <c r="G245" s="4" t="s">
        <v>629</v>
      </c>
      <c r="H245" s="5"/>
    </row>
    <row r="246" spans="1:8" ht="45" hidden="1" x14ac:dyDescent="0.25">
      <c r="A246" s="4" t="s">
        <v>545</v>
      </c>
      <c r="B246" s="4" t="s">
        <v>76</v>
      </c>
      <c r="C246" s="4" t="s">
        <v>630</v>
      </c>
      <c r="D246" s="1">
        <v>50</v>
      </c>
      <c r="E246" s="4" t="s">
        <v>628</v>
      </c>
      <c r="F246" s="1"/>
      <c r="G246" s="4" t="s">
        <v>631</v>
      </c>
      <c r="H246" s="5"/>
    </row>
    <row r="247" spans="1:8" ht="45" hidden="1" x14ac:dyDescent="0.25">
      <c r="A247" s="4" t="s">
        <v>545</v>
      </c>
      <c r="B247" s="4" t="s">
        <v>76</v>
      </c>
      <c r="C247" s="4" t="s">
        <v>632</v>
      </c>
      <c r="D247" s="1">
        <v>200</v>
      </c>
      <c r="E247" s="4" t="s">
        <v>633</v>
      </c>
      <c r="F247" s="1"/>
      <c r="G247" s="1"/>
      <c r="H247" s="5"/>
    </row>
    <row r="248" spans="1:8" ht="45" hidden="1" x14ac:dyDescent="0.25">
      <c r="A248" s="4" t="s">
        <v>545</v>
      </c>
      <c r="B248" s="4" t="s">
        <v>76</v>
      </c>
      <c r="C248" s="4" t="s">
        <v>634</v>
      </c>
      <c r="D248" s="1">
        <v>155</v>
      </c>
      <c r="E248" s="4" t="s">
        <v>633</v>
      </c>
      <c r="F248" s="1"/>
      <c r="G248" s="1"/>
      <c r="H248" s="5"/>
    </row>
    <row r="249" spans="1:8" ht="45" hidden="1" x14ac:dyDescent="0.25">
      <c r="A249" s="4" t="s">
        <v>545</v>
      </c>
      <c r="B249" s="4" t="s">
        <v>76</v>
      </c>
      <c r="C249" s="4" t="s">
        <v>635</v>
      </c>
      <c r="D249" s="1">
        <v>50</v>
      </c>
      <c r="E249" s="1"/>
      <c r="F249" s="4" t="s">
        <v>76</v>
      </c>
      <c r="G249" s="4" t="s">
        <v>636</v>
      </c>
      <c r="H249" s="5"/>
    </row>
    <row r="250" spans="1:8" ht="45" hidden="1" x14ac:dyDescent="0.25">
      <c r="A250" s="4" t="s">
        <v>545</v>
      </c>
      <c r="B250" s="4" t="s">
        <v>76</v>
      </c>
      <c r="C250" s="4" t="s">
        <v>637</v>
      </c>
      <c r="D250" s="1">
        <v>53</v>
      </c>
      <c r="E250" s="1"/>
      <c r="F250" s="4" t="s">
        <v>76</v>
      </c>
      <c r="G250" s="4" t="s">
        <v>207</v>
      </c>
      <c r="H250" s="5"/>
    </row>
    <row r="251" spans="1:8" ht="45" hidden="1" x14ac:dyDescent="0.25">
      <c r="A251" s="4" t="s">
        <v>545</v>
      </c>
      <c r="B251" s="4" t="s">
        <v>76</v>
      </c>
      <c r="C251" s="4" t="s">
        <v>456</v>
      </c>
      <c r="D251" s="1">
        <v>54</v>
      </c>
      <c r="E251" s="1"/>
      <c r="F251" s="4" t="s">
        <v>76</v>
      </c>
      <c r="G251" s="4" t="s">
        <v>638</v>
      </c>
      <c r="H251" s="5"/>
    </row>
    <row r="252" spans="1:8" ht="45" hidden="1" x14ac:dyDescent="0.25">
      <c r="A252" s="4" t="s">
        <v>545</v>
      </c>
      <c r="B252" s="4" t="s">
        <v>76</v>
      </c>
      <c r="C252" s="4" t="s">
        <v>639</v>
      </c>
      <c r="D252" s="1">
        <v>53</v>
      </c>
      <c r="E252" s="1"/>
      <c r="F252" s="4" t="s">
        <v>76</v>
      </c>
      <c r="G252" s="4" t="s">
        <v>640</v>
      </c>
      <c r="H252" s="5"/>
    </row>
    <row r="253" spans="1:8" ht="45" hidden="1" x14ac:dyDescent="0.25">
      <c r="A253" s="4" t="s">
        <v>545</v>
      </c>
      <c r="B253" s="4" t="s">
        <v>76</v>
      </c>
      <c r="C253" s="4" t="s">
        <v>641</v>
      </c>
      <c r="D253" s="1">
        <v>50</v>
      </c>
      <c r="E253" s="4" t="s">
        <v>628</v>
      </c>
      <c r="F253" s="1"/>
      <c r="G253" s="4" t="s">
        <v>148</v>
      </c>
      <c r="H253" s="5"/>
    </row>
    <row r="254" spans="1:8" ht="45" hidden="1" x14ac:dyDescent="0.25">
      <c r="A254" s="4" t="s">
        <v>545</v>
      </c>
      <c r="B254" s="4" t="s">
        <v>76</v>
      </c>
      <c r="C254" s="4" t="s">
        <v>642</v>
      </c>
      <c r="D254" s="1">
        <v>50</v>
      </c>
      <c r="E254" s="4" t="s">
        <v>628</v>
      </c>
      <c r="F254" s="1"/>
      <c r="G254" s="4" t="s">
        <v>628</v>
      </c>
      <c r="H254" s="5"/>
    </row>
    <row r="255" spans="1:8" ht="45" hidden="1" x14ac:dyDescent="0.25">
      <c r="A255" s="4" t="s">
        <v>545</v>
      </c>
      <c r="B255" s="4" t="s">
        <v>76</v>
      </c>
      <c r="C255" s="4" t="s">
        <v>643</v>
      </c>
      <c r="D255" s="1">
        <v>50</v>
      </c>
      <c r="E255" s="4" t="s">
        <v>628</v>
      </c>
      <c r="F255" s="1"/>
      <c r="G255" s="4" t="s">
        <v>644</v>
      </c>
      <c r="H255" s="5"/>
    </row>
    <row r="256" spans="1:8" ht="45" hidden="1" x14ac:dyDescent="0.25">
      <c r="A256" s="4" t="s">
        <v>545</v>
      </c>
      <c r="B256" s="4" t="s">
        <v>76</v>
      </c>
      <c r="C256" s="4" t="s">
        <v>645</v>
      </c>
      <c r="D256" s="1">
        <v>50</v>
      </c>
      <c r="E256" s="4" t="s">
        <v>628</v>
      </c>
      <c r="F256" s="1"/>
      <c r="G256" s="4" t="s">
        <v>628</v>
      </c>
      <c r="H256" s="5"/>
    </row>
    <row r="257" spans="1:7" ht="45" hidden="1" x14ac:dyDescent="0.25">
      <c r="A257" s="4" t="s">
        <v>545</v>
      </c>
      <c r="B257" s="4" t="s">
        <v>164</v>
      </c>
      <c r="C257" s="4" t="s">
        <v>646</v>
      </c>
      <c r="D257" s="1">
        <v>250</v>
      </c>
      <c r="E257" s="4" t="s">
        <v>647</v>
      </c>
      <c r="F257" s="1"/>
      <c r="G257" s="4" t="s">
        <v>647</v>
      </c>
    </row>
    <row r="258" spans="1:7" ht="45" hidden="1" x14ac:dyDescent="0.25">
      <c r="A258" s="4" t="s">
        <v>545</v>
      </c>
      <c r="B258" s="4" t="s">
        <v>374</v>
      </c>
      <c r="C258" s="4" t="s">
        <v>648</v>
      </c>
      <c r="D258" s="1">
        <v>50</v>
      </c>
      <c r="E258" s="4" t="s">
        <v>649</v>
      </c>
      <c r="F258" s="1"/>
      <c r="G258" s="4" t="s">
        <v>649</v>
      </c>
    </row>
    <row r="259" spans="1:7" ht="45" hidden="1" x14ac:dyDescent="0.25">
      <c r="A259" s="4" t="s">
        <v>545</v>
      </c>
      <c r="B259" s="4" t="s">
        <v>169</v>
      </c>
      <c r="C259" s="4" t="s">
        <v>169</v>
      </c>
      <c r="D259" s="1">
        <v>100</v>
      </c>
      <c r="E259" s="4" t="s">
        <v>553</v>
      </c>
      <c r="F259" s="1"/>
      <c r="G259" s="1"/>
    </row>
    <row r="260" spans="1:7" ht="45" hidden="1" x14ac:dyDescent="0.25">
      <c r="A260" s="4" t="s">
        <v>545</v>
      </c>
      <c r="B260" s="4" t="s">
        <v>169</v>
      </c>
      <c r="C260" s="4" t="s">
        <v>650</v>
      </c>
      <c r="D260" s="1">
        <v>150</v>
      </c>
      <c r="E260" s="1"/>
      <c r="F260" s="4" t="s">
        <v>169</v>
      </c>
      <c r="G260" s="4" t="s">
        <v>651</v>
      </c>
    </row>
    <row r="261" spans="1:7" ht="45" hidden="1" x14ac:dyDescent="0.25">
      <c r="A261" s="4" t="s">
        <v>545</v>
      </c>
      <c r="B261" s="4" t="s">
        <v>169</v>
      </c>
      <c r="C261" s="4" t="s">
        <v>652</v>
      </c>
      <c r="D261" s="1">
        <v>53</v>
      </c>
      <c r="E261" s="4" t="s">
        <v>652</v>
      </c>
      <c r="F261" s="1"/>
      <c r="G261" s="1"/>
    </row>
    <row r="262" spans="1:7" ht="45" hidden="1" x14ac:dyDescent="0.25">
      <c r="A262" s="4" t="s">
        <v>545</v>
      </c>
      <c r="B262" s="4" t="s">
        <v>169</v>
      </c>
      <c r="C262" s="4" t="s">
        <v>653</v>
      </c>
      <c r="D262" s="1">
        <v>53</v>
      </c>
      <c r="E262" s="4" t="s">
        <v>220</v>
      </c>
      <c r="F262" s="1"/>
      <c r="G262" s="1"/>
    </row>
    <row r="263" spans="1:7" ht="45" hidden="1" x14ac:dyDescent="0.25">
      <c r="A263" s="4" t="s">
        <v>545</v>
      </c>
      <c r="B263" s="4" t="s">
        <v>169</v>
      </c>
      <c r="C263" s="4" t="s">
        <v>654</v>
      </c>
      <c r="D263" s="1">
        <v>50</v>
      </c>
      <c r="E263" s="4" t="s">
        <v>655</v>
      </c>
      <c r="F263" s="1"/>
      <c r="G263" s="1"/>
    </row>
    <row r="264" spans="1:7" ht="45" hidden="1" x14ac:dyDescent="0.25">
      <c r="A264" s="4" t="s">
        <v>545</v>
      </c>
      <c r="B264" s="4" t="s">
        <v>169</v>
      </c>
      <c r="C264" s="4" t="s">
        <v>656</v>
      </c>
      <c r="D264" s="1">
        <v>50</v>
      </c>
      <c r="E264" s="4" t="s">
        <v>656</v>
      </c>
      <c r="F264" s="1"/>
      <c r="G264" s="1"/>
    </row>
    <row r="265" spans="1:7" ht="45" hidden="1" x14ac:dyDescent="0.25">
      <c r="A265" s="4" t="s">
        <v>545</v>
      </c>
      <c r="B265" s="4" t="s">
        <v>169</v>
      </c>
      <c r="C265" s="4" t="s">
        <v>657</v>
      </c>
      <c r="D265" s="1">
        <v>50</v>
      </c>
      <c r="E265" s="4" t="s">
        <v>658</v>
      </c>
      <c r="F265" s="1"/>
      <c r="G265" s="1"/>
    </row>
    <row r="266" spans="1:7" ht="45" hidden="1" x14ac:dyDescent="0.25">
      <c r="A266" s="4" t="s">
        <v>545</v>
      </c>
      <c r="B266" s="4" t="s">
        <v>169</v>
      </c>
      <c r="C266" s="4" t="s">
        <v>659</v>
      </c>
      <c r="D266" s="1">
        <v>54</v>
      </c>
      <c r="E266" s="4" t="s">
        <v>220</v>
      </c>
      <c r="F266" s="1"/>
      <c r="G266" s="1"/>
    </row>
    <row r="267" spans="1:7" ht="45" hidden="1" x14ac:dyDescent="0.25">
      <c r="A267" s="4" t="s">
        <v>545</v>
      </c>
      <c r="B267" s="4" t="s">
        <v>175</v>
      </c>
      <c r="C267" s="4" t="s">
        <v>175</v>
      </c>
      <c r="D267" s="1">
        <v>400</v>
      </c>
      <c r="E267" s="4" t="s">
        <v>660</v>
      </c>
      <c r="F267" s="1"/>
      <c r="G267" s="4" t="s">
        <v>660</v>
      </c>
    </row>
    <row r="268" spans="1:7" ht="45" hidden="1" x14ac:dyDescent="0.25">
      <c r="A268" s="4" t="s">
        <v>545</v>
      </c>
      <c r="B268" s="4" t="s">
        <v>175</v>
      </c>
      <c r="C268" s="4" t="s">
        <v>661</v>
      </c>
      <c r="D268" s="1">
        <v>300</v>
      </c>
      <c r="E268" s="4" t="s">
        <v>662</v>
      </c>
      <c r="F268" s="1"/>
      <c r="G268" s="4" t="s">
        <v>662</v>
      </c>
    </row>
    <row r="269" spans="1:7" ht="45" hidden="1" x14ac:dyDescent="0.25">
      <c r="A269" s="4" t="s">
        <v>545</v>
      </c>
      <c r="B269" s="4" t="s">
        <v>64</v>
      </c>
      <c r="C269" s="4" t="s">
        <v>663</v>
      </c>
      <c r="D269" s="1">
        <v>454</v>
      </c>
      <c r="E269" s="4" t="s">
        <v>664</v>
      </c>
      <c r="F269" s="1"/>
      <c r="G269" s="4" t="s">
        <v>664</v>
      </c>
    </row>
    <row r="270" spans="1:7" ht="45" hidden="1" x14ac:dyDescent="0.25">
      <c r="A270" s="4" t="s">
        <v>545</v>
      </c>
      <c r="B270" s="4" t="s">
        <v>396</v>
      </c>
      <c r="C270" s="4" t="s">
        <v>665</v>
      </c>
      <c r="D270" s="1">
        <v>50</v>
      </c>
      <c r="E270" s="4" t="s">
        <v>666</v>
      </c>
      <c r="F270" s="1"/>
      <c r="G270" s="1"/>
    </row>
    <row r="271" spans="1:7" ht="45" hidden="1" x14ac:dyDescent="0.25">
      <c r="A271" s="4" t="s">
        <v>545</v>
      </c>
      <c r="B271" s="4" t="s">
        <v>396</v>
      </c>
      <c r="C271" s="4" t="s">
        <v>667</v>
      </c>
      <c r="D271" s="1">
        <v>50</v>
      </c>
      <c r="E271" s="1"/>
      <c r="F271" s="4" t="s">
        <v>396</v>
      </c>
      <c r="G271" s="1"/>
    </row>
    <row r="272" spans="1:7" ht="45" hidden="1" x14ac:dyDescent="0.25">
      <c r="A272" s="4" t="s">
        <v>545</v>
      </c>
      <c r="B272" s="4" t="s">
        <v>396</v>
      </c>
      <c r="C272" s="4" t="s">
        <v>668</v>
      </c>
      <c r="D272" s="1">
        <v>50</v>
      </c>
      <c r="E272" s="4" t="s">
        <v>669</v>
      </c>
      <c r="F272" s="1"/>
      <c r="G272" s="4" t="s">
        <v>670</v>
      </c>
    </row>
    <row r="273" spans="1:7" ht="45" hidden="1" x14ac:dyDescent="0.25">
      <c r="A273" s="4" t="s">
        <v>545</v>
      </c>
      <c r="B273" s="4" t="s">
        <v>396</v>
      </c>
      <c r="C273" s="4" t="s">
        <v>671</v>
      </c>
      <c r="D273" s="1">
        <v>50</v>
      </c>
      <c r="E273" s="4" t="s">
        <v>672</v>
      </c>
      <c r="F273" s="1"/>
      <c r="G273" s="4" t="s">
        <v>673</v>
      </c>
    </row>
    <row r="274" spans="1:7" ht="45" hidden="1" x14ac:dyDescent="0.25">
      <c r="A274" s="4" t="s">
        <v>545</v>
      </c>
      <c r="B274" s="4" t="s">
        <v>396</v>
      </c>
      <c r="C274" s="4" t="s">
        <v>674</v>
      </c>
      <c r="D274" s="1">
        <v>50</v>
      </c>
      <c r="E274" s="4" t="s">
        <v>675</v>
      </c>
      <c r="F274" s="1"/>
      <c r="G274" s="4" t="s">
        <v>676</v>
      </c>
    </row>
    <row r="275" spans="1:7" ht="45" hidden="1" x14ac:dyDescent="0.25">
      <c r="A275" s="4" t="s">
        <v>545</v>
      </c>
      <c r="B275" s="4" t="s">
        <v>396</v>
      </c>
      <c r="C275" s="4" t="s">
        <v>677</v>
      </c>
      <c r="D275" s="1">
        <v>50</v>
      </c>
      <c r="E275" s="4" t="s">
        <v>678</v>
      </c>
      <c r="F275" s="1"/>
      <c r="G275" s="4" t="s">
        <v>679</v>
      </c>
    </row>
    <row r="276" spans="1:7" ht="45" hidden="1" x14ac:dyDescent="0.25">
      <c r="A276" s="4" t="s">
        <v>545</v>
      </c>
      <c r="B276" s="4" t="s">
        <v>396</v>
      </c>
      <c r="C276" s="4" t="s">
        <v>680</v>
      </c>
      <c r="D276" s="1">
        <v>50</v>
      </c>
      <c r="E276" s="4" t="s">
        <v>681</v>
      </c>
      <c r="F276" s="1"/>
      <c r="G276" s="4" t="s">
        <v>682</v>
      </c>
    </row>
    <row r="277" spans="1:7" ht="45" hidden="1" x14ac:dyDescent="0.25">
      <c r="A277" s="4" t="s">
        <v>545</v>
      </c>
      <c r="B277" s="4" t="s">
        <v>396</v>
      </c>
      <c r="C277" s="4" t="s">
        <v>683</v>
      </c>
      <c r="D277" s="1">
        <v>50</v>
      </c>
      <c r="E277" s="4" t="s">
        <v>608</v>
      </c>
      <c r="F277" s="1"/>
      <c r="G277" s="4" t="s">
        <v>684</v>
      </c>
    </row>
    <row r="278" spans="1:7" ht="45" hidden="1" x14ac:dyDescent="0.25">
      <c r="A278" s="4" t="s">
        <v>545</v>
      </c>
      <c r="B278" s="4" t="s">
        <v>45</v>
      </c>
      <c r="C278" s="4" t="s">
        <v>685</v>
      </c>
      <c r="D278" s="1">
        <v>50</v>
      </c>
      <c r="E278" s="4" t="s">
        <v>49</v>
      </c>
      <c r="F278" s="1"/>
      <c r="G278" s="4" t="s">
        <v>684</v>
      </c>
    </row>
    <row r="279" spans="1:7" ht="45" hidden="1" x14ac:dyDescent="0.25">
      <c r="A279" s="4" t="s">
        <v>545</v>
      </c>
      <c r="B279" s="4" t="s">
        <v>396</v>
      </c>
      <c r="C279" s="4" t="s">
        <v>686</v>
      </c>
      <c r="D279" s="1">
        <v>470</v>
      </c>
      <c r="E279" s="4" t="s">
        <v>49</v>
      </c>
      <c r="F279" s="1"/>
      <c r="G279" s="1"/>
    </row>
    <row r="280" spans="1:7" ht="45" hidden="1" x14ac:dyDescent="0.25">
      <c r="A280" s="4" t="s">
        <v>545</v>
      </c>
      <c r="B280" s="4" t="s">
        <v>396</v>
      </c>
      <c r="C280" s="4" t="s">
        <v>687</v>
      </c>
      <c r="D280" s="1">
        <v>50</v>
      </c>
      <c r="E280" s="4" t="s">
        <v>688</v>
      </c>
      <c r="F280" s="1"/>
      <c r="G280" s="1"/>
    </row>
    <row r="281" spans="1:7" ht="45" hidden="1" x14ac:dyDescent="0.25">
      <c r="A281" s="4" t="s">
        <v>545</v>
      </c>
      <c r="B281" s="4" t="s">
        <v>396</v>
      </c>
      <c r="C281" s="4" t="s">
        <v>689</v>
      </c>
      <c r="D281" s="1">
        <v>50</v>
      </c>
      <c r="E281" s="4" t="s">
        <v>690</v>
      </c>
      <c r="F281" s="1"/>
      <c r="G281" s="1"/>
    </row>
    <row r="282" spans="1:7" ht="45" hidden="1" x14ac:dyDescent="0.25">
      <c r="A282" s="4" t="s">
        <v>545</v>
      </c>
      <c r="B282" s="4" t="s">
        <v>396</v>
      </c>
      <c r="C282" s="4" t="s">
        <v>691</v>
      </c>
      <c r="D282" s="1">
        <v>50</v>
      </c>
      <c r="E282" s="4" t="s">
        <v>692</v>
      </c>
      <c r="F282" s="1"/>
      <c r="G282" s="1"/>
    </row>
    <row r="283" spans="1:7" ht="45" hidden="1" x14ac:dyDescent="0.25">
      <c r="A283" s="4" t="s">
        <v>545</v>
      </c>
      <c r="B283" s="4" t="s">
        <v>396</v>
      </c>
      <c r="C283" s="4" t="s">
        <v>693</v>
      </c>
      <c r="D283" s="1">
        <v>58</v>
      </c>
      <c r="E283" s="4" t="s">
        <v>49</v>
      </c>
      <c r="F283" s="1"/>
      <c r="G283" s="1"/>
    </row>
    <row r="284" spans="1:7" ht="45" hidden="1" x14ac:dyDescent="0.25">
      <c r="A284" s="4" t="s">
        <v>545</v>
      </c>
      <c r="B284" s="4" t="s">
        <v>396</v>
      </c>
      <c r="C284" s="4" t="s">
        <v>694</v>
      </c>
      <c r="D284" s="1">
        <v>50</v>
      </c>
      <c r="E284" s="4" t="s">
        <v>695</v>
      </c>
      <c r="F284" s="1"/>
      <c r="G284" s="1"/>
    </row>
    <row r="285" spans="1:7" ht="45" hidden="1" x14ac:dyDescent="0.25">
      <c r="A285" s="4" t="s">
        <v>545</v>
      </c>
      <c r="B285" s="4" t="s">
        <v>396</v>
      </c>
      <c r="C285" s="4" t="s">
        <v>696</v>
      </c>
      <c r="D285" s="1">
        <v>52</v>
      </c>
      <c r="E285" s="4" t="s">
        <v>213</v>
      </c>
      <c r="F285" s="1"/>
      <c r="G285" s="1"/>
    </row>
    <row r="286" spans="1:7" ht="45" hidden="1" x14ac:dyDescent="0.25">
      <c r="A286" s="4" t="s">
        <v>545</v>
      </c>
      <c r="B286" s="4" t="s">
        <v>396</v>
      </c>
      <c r="C286" s="4" t="s">
        <v>690</v>
      </c>
      <c r="D286" s="1">
        <v>53</v>
      </c>
      <c r="E286" s="4" t="s">
        <v>49</v>
      </c>
      <c r="F286" s="1"/>
      <c r="G286" s="1"/>
    </row>
    <row r="287" spans="1:7" ht="45" hidden="1" x14ac:dyDescent="0.25">
      <c r="A287" s="4" t="s">
        <v>545</v>
      </c>
      <c r="B287" s="4" t="s">
        <v>396</v>
      </c>
      <c r="C287" s="4" t="s">
        <v>697</v>
      </c>
      <c r="D287" s="1">
        <v>53</v>
      </c>
      <c r="E287" s="4" t="s">
        <v>49</v>
      </c>
      <c r="F287" s="1"/>
      <c r="G287" s="1"/>
    </row>
    <row r="288" spans="1:7" ht="45" hidden="1" x14ac:dyDescent="0.25">
      <c r="A288" s="4" t="s">
        <v>545</v>
      </c>
      <c r="B288" s="4" t="s">
        <v>396</v>
      </c>
      <c r="C288" s="4" t="s">
        <v>698</v>
      </c>
      <c r="D288" s="1">
        <v>52</v>
      </c>
      <c r="E288" s="4" t="s">
        <v>49</v>
      </c>
      <c r="F288" s="1"/>
      <c r="G288" s="1"/>
    </row>
    <row r="289" spans="1:7" ht="45" hidden="1" x14ac:dyDescent="0.25">
      <c r="A289" s="4" t="s">
        <v>545</v>
      </c>
      <c r="B289" s="4" t="s">
        <v>389</v>
      </c>
      <c r="C289" s="4" t="s">
        <v>699</v>
      </c>
      <c r="D289" s="1">
        <v>200</v>
      </c>
      <c r="E289" s="4" t="s">
        <v>553</v>
      </c>
      <c r="F289" s="1"/>
      <c r="G289" s="1"/>
    </row>
    <row r="290" spans="1:7" ht="45" hidden="1" x14ac:dyDescent="0.25">
      <c r="A290" s="4" t="s">
        <v>545</v>
      </c>
      <c r="B290" s="4" t="s">
        <v>188</v>
      </c>
      <c r="C290" s="4" t="s">
        <v>700</v>
      </c>
      <c r="D290" s="1">
        <v>300</v>
      </c>
      <c r="E290" s="4" t="s">
        <v>553</v>
      </c>
      <c r="F290" s="1"/>
      <c r="G290" s="1"/>
    </row>
    <row r="291" spans="1:7" ht="45" hidden="1" x14ac:dyDescent="0.25">
      <c r="A291" s="4" t="s">
        <v>545</v>
      </c>
      <c r="B291" s="4" t="s">
        <v>188</v>
      </c>
      <c r="C291" s="4" t="s">
        <v>701</v>
      </c>
      <c r="D291" s="1">
        <v>200</v>
      </c>
      <c r="E291" s="4" t="s">
        <v>553</v>
      </c>
      <c r="F291" s="1"/>
      <c r="G291" s="1"/>
    </row>
    <row r="292" spans="1:7" ht="45" hidden="1" x14ac:dyDescent="0.25">
      <c r="A292" s="4" t="s">
        <v>545</v>
      </c>
      <c r="B292" s="4" t="s">
        <v>188</v>
      </c>
      <c r="C292" s="4" t="s">
        <v>702</v>
      </c>
      <c r="D292" s="1">
        <v>300</v>
      </c>
      <c r="E292" s="4" t="s">
        <v>553</v>
      </c>
      <c r="F292" s="1"/>
      <c r="G292" s="1"/>
    </row>
    <row r="293" spans="1:7" ht="45" hidden="1" x14ac:dyDescent="0.25">
      <c r="A293" s="4" t="s">
        <v>545</v>
      </c>
      <c r="B293" s="4" t="s">
        <v>188</v>
      </c>
      <c r="C293" s="4" t="s">
        <v>703</v>
      </c>
      <c r="D293" s="1">
        <v>200</v>
      </c>
      <c r="E293" s="1"/>
      <c r="F293" s="4" t="s">
        <v>190</v>
      </c>
      <c r="G293" s="4" t="s">
        <v>704</v>
      </c>
    </row>
    <row r="294" spans="1:7" ht="45" hidden="1" x14ac:dyDescent="0.25">
      <c r="A294" s="4" t="s">
        <v>545</v>
      </c>
      <c r="B294" s="4" t="s">
        <v>188</v>
      </c>
      <c r="C294" s="4" t="s">
        <v>705</v>
      </c>
      <c r="D294" s="1">
        <v>200</v>
      </c>
      <c r="E294" s="4" t="s">
        <v>188</v>
      </c>
      <c r="F294" s="1"/>
      <c r="G294" s="4" t="s">
        <v>188</v>
      </c>
    </row>
    <row r="295" spans="1:7" ht="45" hidden="1" x14ac:dyDescent="0.25">
      <c r="A295" s="4" t="s">
        <v>545</v>
      </c>
      <c r="B295" s="4" t="s">
        <v>44</v>
      </c>
      <c r="C295" s="4" t="s">
        <v>706</v>
      </c>
      <c r="D295" s="1">
        <v>50</v>
      </c>
      <c r="E295" s="4" t="s">
        <v>707</v>
      </c>
      <c r="F295" s="1"/>
      <c r="G295" s="1"/>
    </row>
    <row r="296" spans="1:7" ht="45" hidden="1" x14ac:dyDescent="0.25">
      <c r="A296" s="4" t="s">
        <v>545</v>
      </c>
      <c r="B296" s="4" t="s">
        <v>44</v>
      </c>
      <c r="C296" s="4" t="s">
        <v>708</v>
      </c>
      <c r="D296" s="1">
        <v>50</v>
      </c>
      <c r="E296" s="4" t="s">
        <v>709</v>
      </c>
      <c r="F296" s="1"/>
      <c r="G296" s="1"/>
    </row>
    <row r="297" spans="1:7" ht="45" hidden="1" x14ac:dyDescent="0.25">
      <c r="A297" s="4" t="s">
        <v>545</v>
      </c>
      <c r="B297" s="4" t="s">
        <v>44</v>
      </c>
      <c r="C297" s="4" t="s">
        <v>710</v>
      </c>
      <c r="D297" s="1">
        <v>50</v>
      </c>
      <c r="E297" s="4" t="s">
        <v>711</v>
      </c>
      <c r="F297" s="1"/>
      <c r="G297" s="1"/>
    </row>
    <row r="298" spans="1:7" ht="45" hidden="1" x14ac:dyDescent="0.25">
      <c r="A298" s="4" t="s">
        <v>545</v>
      </c>
      <c r="B298" s="4" t="s">
        <v>44</v>
      </c>
      <c r="C298" s="4" t="s">
        <v>712</v>
      </c>
      <c r="D298" s="1">
        <v>50</v>
      </c>
      <c r="E298" s="4" t="s">
        <v>712</v>
      </c>
      <c r="F298" s="1"/>
      <c r="G298" s="1"/>
    </row>
    <row r="299" spans="1:7" ht="45" hidden="1" x14ac:dyDescent="0.25">
      <c r="A299" s="4" t="s">
        <v>545</v>
      </c>
      <c r="B299" s="4" t="s">
        <v>44</v>
      </c>
      <c r="C299" s="4" t="s">
        <v>713</v>
      </c>
      <c r="D299" s="1">
        <v>50</v>
      </c>
      <c r="E299" s="4" t="s">
        <v>713</v>
      </c>
      <c r="F299" s="1"/>
      <c r="G299" s="1"/>
    </row>
    <row r="300" spans="1:7" ht="45" hidden="1" x14ac:dyDescent="0.25">
      <c r="A300" s="4" t="s">
        <v>545</v>
      </c>
      <c r="B300" s="4" t="s">
        <v>44</v>
      </c>
      <c r="C300" s="4" t="s">
        <v>714</v>
      </c>
      <c r="D300" s="1">
        <v>50</v>
      </c>
      <c r="E300" s="4" t="s">
        <v>714</v>
      </c>
      <c r="F300" s="1"/>
      <c r="G300" s="1"/>
    </row>
    <row r="301" spans="1:7" ht="45" hidden="1" x14ac:dyDescent="0.25">
      <c r="A301" s="4" t="s">
        <v>545</v>
      </c>
      <c r="B301" s="4" t="s">
        <v>44</v>
      </c>
      <c r="C301" s="4" t="s">
        <v>715</v>
      </c>
      <c r="D301" s="1">
        <v>50</v>
      </c>
      <c r="E301" s="4" t="s">
        <v>715</v>
      </c>
      <c r="F301" s="1"/>
      <c r="G301" s="1"/>
    </row>
    <row r="302" spans="1:7" ht="45" hidden="1" x14ac:dyDescent="0.25">
      <c r="A302" s="4" t="s">
        <v>545</v>
      </c>
      <c r="B302" s="4" t="s">
        <v>44</v>
      </c>
      <c r="C302" s="4" t="s">
        <v>716</v>
      </c>
      <c r="D302" s="1">
        <v>50</v>
      </c>
      <c r="E302" s="4" t="s">
        <v>499</v>
      </c>
      <c r="F302" s="1"/>
      <c r="G302" s="1"/>
    </row>
    <row r="303" spans="1:7" ht="45" hidden="1" x14ac:dyDescent="0.25">
      <c r="A303" s="4" t="s">
        <v>545</v>
      </c>
      <c r="B303" s="4" t="s">
        <v>44</v>
      </c>
      <c r="C303" s="4" t="s">
        <v>717</v>
      </c>
      <c r="D303" s="1">
        <v>50</v>
      </c>
      <c r="E303" s="4" t="s">
        <v>718</v>
      </c>
      <c r="F303" s="1"/>
      <c r="G303" s="1"/>
    </row>
    <row r="304" spans="1:7" ht="45" hidden="1" x14ac:dyDescent="0.25">
      <c r="A304" s="4" t="s">
        <v>545</v>
      </c>
      <c r="B304" s="4" t="s">
        <v>44</v>
      </c>
      <c r="C304" s="4" t="s">
        <v>397</v>
      </c>
      <c r="D304" s="1">
        <v>50</v>
      </c>
      <c r="E304" s="4" t="s">
        <v>652</v>
      </c>
      <c r="F304" s="1"/>
      <c r="G304" s="1"/>
    </row>
    <row r="305" spans="1:7" ht="45" hidden="1" x14ac:dyDescent="0.25">
      <c r="A305" s="4" t="s">
        <v>545</v>
      </c>
      <c r="B305" s="4" t="s">
        <v>44</v>
      </c>
      <c r="C305" s="4" t="s">
        <v>160</v>
      </c>
      <c r="D305" s="1">
        <v>50</v>
      </c>
      <c r="E305" s="4" t="s">
        <v>709</v>
      </c>
      <c r="F305" s="1"/>
      <c r="G305" s="1"/>
    </row>
    <row r="306" spans="1:7" ht="45" hidden="1" x14ac:dyDescent="0.25">
      <c r="A306" s="4" t="s">
        <v>545</v>
      </c>
      <c r="B306" s="4" t="s">
        <v>65</v>
      </c>
      <c r="C306" s="4" t="s">
        <v>65</v>
      </c>
      <c r="D306" s="1">
        <v>250</v>
      </c>
      <c r="E306" s="4" t="s">
        <v>719</v>
      </c>
      <c r="F306" s="1"/>
      <c r="G306" s="4" t="s">
        <v>719</v>
      </c>
    </row>
    <row r="307" spans="1:7" ht="45" hidden="1" x14ac:dyDescent="0.25">
      <c r="A307" s="4" t="s">
        <v>545</v>
      </c>
      <c r="B307" s="4" t="s">
        <v>65</v>
      </c>
      <c r="C307" s="4" t="s">
        <v>720</v>
      </c>
      <c r="D307" s="1">
        <v>290</v>
      </c>
      <c r="E307" s="4" t="s">
        <v>719</v>
      </c>
      <c r="F307" s="1"/>
      <c r="G307" s="4" t="s">
        <v>719</v>
      </c>
    </row>
    <row r="308" spans="1:7" ht="45" hidden="1" x14ac:dyDescent="0.25">
      <c r="A308" s="4" t="s">
        <v>545</v>
      </c>
      <c r="B308" s="4" t="s">
        <v>197</v>
      </c>
      <c r="C308" s="4" t="s">
        <v>721</v>
      </c>
      <c r="D308" s="1">
        <v>50</v>
      </c>
      <c r="E308" s="4" t="s">
        <v>722</v>
      </c>
      <c r="F308" s="1"/>
      <c r="G308" s="4" t="s">
        <v>722</v>
      </c>
    </row>
    <row r="309" spans="1:7" ht="45" hidden="1" x14ac:dyDescent="0.25">
      <c r="A309" s="4" t="s">
        <v>545</v>
      </c>
      <c r="B309" s="4" t="s">
        <v>197</v>
      </c>
      <c r="C309" s="4" t="s">
        <v>723</v>
      </c>
      <c r="D309" s="1">
        <v>50</v>
      </c>
      <c r="E309" s="4" t="s">
        <v>724</v>
      </c>
      <c r="F309" s="1"/>
      <c r="G309" s="4" t="s">
        <v>724</v>
      </c>
    </row>
    <row r="310" spans="1:7" ht="45" hidden="1" x14ac:dyDescent="0.25">
      <c r="A310" s="4" t="s">
        <v>545</v>
      </c>
      <c r="B310" s="4" t="s">
        <v>76</v>
      </c>
      <c r="C310" s="4" t="s">
        <v>725</v>
      </c>
      <c r="D310" s="1">
        <v>50</v>
      </c>
      <c r="E310" s="4" t="s">
        <v>937</v>
      </c>
      <c r="F310" s="1"/>
      <c r="G310" s="4" t="s">
        <v>937</v>
      </c>
    </row>
    <row r="311" spans="1:7" ht="45" hidden="1" x14ac:dyDescent="0.25">
      <c r="A311" s="4" t="s">
        <v>545</v>
      </c>
      <c r="B311" s="4" t="s">
        <v>79</v>
      </c>
      <c r="C311" s="4" t="s">
        <v>726</v>
      </c>
      <c r="D311" s="1">
        <v>50</v>
      </c>
      <c r="E311" s="4" t="s">
        <v>727</v>
      </c>
      <c r="F311" s="1"/>
      <c r="G311" s="4" t="s">
        <v>727</v>
      </c>
    </row>
    <row r="312" spans="1:7" ht="45" hidden="1" x14ac:dyDescent="0.25">
      <c r="A312" s="4" t="s">
        <v>545</v>
      </c>
      <c r="B312" s="4" t="s">
        <v>79</v>
      </c>
      <c r="C312" s="4" t="s">
        <v>728</v>
      </c>
      <c r="D312" s="1">
        <v>50</v>
      </c>
      <c r="E312" s="4" t="s">
        <v>729</v>
      </c>
      <c r="F312" s="1"/>
      <c r="G312" s="4" t="s">
        <v>729</v>
      </c>
    </row>
    <row r="313" spans="1:7" ht="45" hidden="1" x14ac:dyDescent="0.25">
      <c r="A313" s="4" t="s">
        <v>545</v>
      </c>
      <c r="B313" s="4" t="s">
        <v>79</v>
      </c>
      <c r="C313" s="4" t="s">
        <v>730</v>
      </c>
      <c r="D313" s="1">
        <v>190</v>
      </c>
      <c r="E313" s="4" t="s">
        <v>731</v>
      </c>
      <c r="F313" s="1"/>
      <c r="G313" s="4" t="s">
        <v>731</v>
      </c>
    </row>
    <row r="314" spans="1:7" ht="45" hidden="1" x14ac:dyDescent="0.25">
      <c r="A314" s="4" t="s">
        <v>545</v>
      </c>
      <c r="B314" s="4" t="s">
        <v>208</v>
      </c>
      <c r="C314" s="4" t="s">
        <v>732</v>
      </c>
      <c r="D314" s="1">
        <v>43</v>
      </c>
      <c r="E314" s="4" t="s">
        <v>733</v>
      </c>
      <c r="F314" s="1"/>
      <c r="G314" s="1"/>
    </row>
    <row r="315" spans="1:7" ht="45" hidden="1" x14ac:dyDescent="0.25">
      <c r="A315" s="4" t="s">
        <v>545</v>
      </c>
      <c r="B315" s="4" t="s">
        <v>208</v>
      </c>
      <c r="C315" s="4" t="s">
        <v>734</v>
      </c>
      <c r="D315" s="1">
        <v>53</v>
      </c>
      <c r="E315" s="4" t="s">
        <v>735</v>
      </c>
      <c r="F315" s="1"/>
      <c r="G315" s="1"/>
    </row>
    <row r="316" spans="1:7" ht="45" hidden="1" x14ac:dyDescent="0.25">
      <c r="A316" s="4" t="s">
        <v>545</v>
      </c>
      <c r="B316" s="4" t="s">
        <v>208</v>
      </c>
      <c r="C316" s="4" t="s">
        <v>736</v>
      </c>
      <c r="D316" s="1">
        <v>52</v>
      </c>
      <c r="E316" s="4" t="s">
        <v>737</v>
      </c>
      <c r="F316" s="1"/>
      <c r="G316" s="1"/>
    </row>
    <row r="317" spans="1:7" ht="45" hidden="1" x14ac:dyDescent="0.25">
      <c r="A317" s="4" t="s">
        <v>545</v>
      </c>
      <c r="B317" s="4" t="s">
        <v>208</v>
      </c>
      <c r="C317" s="4" t="s">
        <v>738</v>
      </c>
      <c r="D317" s="1">
        <v>52</v>
      </c>
      <c r="E317" s="4" t="s">
        <v>739</v>
      </c>
      <c r="F317" s="1"/>
      <c r="G317" s="1"/>
    </row>
    <row r="318" spans="1:7" ht="45" hidden="1" x14ac:dyDescent="0.25">
      <c r="A318" s="4" t="s">
        <v>545</v>
      </c>
      <c r="B318" s="4" t="s">
        <v>208</v>
      </c>
      <c r="C318" s="4" t="s">
        <v>740</v>
      </c>
      <c r="D318" s="1">
        <v>50</v>
      </c>
      <c r="E318" s="4" t="s">
        <v>741</v>
      </c>
      <c r="F318" s="1"/>
      <c r="G318" s="1"/>
    </row>
    <row r="319" spans="1:7" ht="45" hidden="1" x14ac:dyDescent="0.25">
      <c r="A319" s="4" t="s">
        <v>545</v>
      </c>
      <c r="B319" s="4" t="s">
        <v>208</v>
      </c>
      <c r="C319" s="4" t="s">
        <v>742</v>
      </c>
      <c r="D319" s="1">
        <v>135</v>
      </c>
      <c r="E319" s="4" t="s">
        <v>73</v>
      </c>
      <c r="F319" s="1"/>
      <c r="G319" s="4" t="s">
        <v>73</v>
      </c>
    </row>
    <row r="320" spans="1:7" ht="45" hidden="1" x14ac:dyDescent="0.25">
      <c r="A320" s="4" t="s">
        <v>545</v>
      </c>
      <c r="B320" s="4" t="s">
        <v>488</v>
      </c>
      <c r="C320" s="4" t="s">
        <v>743</v>
      </c>
      <c r="D320" s="1">
        <v>100</v>
      </c>
      <c r="E320" s="4" t="s">
        <v>488</v>
      </c>
      <c r="F320" s="1"/>
      <c r="G320" s="4" t="s">
        <v>488</v>
      </c>
    </row>
    <row r="321" spans="1:7" ht="45" hidden="1" x14ac:dyDescent="0.25">
      <c r="A321" s="4" t="s">
        <v>545</v>
      </c>
      <c r="B321" s="4" t="s">
        <v>478</v>
      </c>
      <c r="C321" s="4" t="s">
        <v>744</v>
      </c>
      <c r="D321" s="1">
        <v>150</v>
      </c>
      <c r="E321" s="4" t="s">
        <v>745</v>
      </c>
      <c r="F321" s="1"/>
      <c r="G321" s="4" t="s">
        <v>745</v>
      </c>
    </row>
    <row r="322" spans="1:7" ht="45" hidden="1" x14ac:dyDescent="0.25">
      <c r="A322" s="4" t="s">
        <v>545</v>
      </c>
      <c r="B322" s="4" t="s">
        <v>211</v>
      </c>
      <c r="C322" s="4" t="s">
        <v>746</v>
      </c>
      <c r="D322" s="1">
        <v>250</v>
      </c>
      <c r="E322" s="4" t="s">
        <v>747</v>
      </c>
      <c r="F322" s="1"/>
      <c r="G322" s="4" t="s">
        <v>747</v>
      </c>
    </row>
    <row r="323" spans="1:7" ht="45" hidden="1" x14ac:dyDescent="0.25">
      <c r="A323" s="4" t="s">
        <v>545</v>
      </c>
      <c r="B323" s="4" t="s">
        <v>220</v>
      </c>
      <c r="C323" s="4" t="s">
        <v>748</v>
      </c>
      <c r="D323" s="1">
        <v>200</v>
      </c>
      <c r="E323" s="4" t="s">
        <v>749</v>
      </c>
      <c r="F323" s="1"/>
      <c r="G323" s="4" t="s">
        <v>750</v>
      </c>
    </row>
    <row r="324" spans="1:7" ht="45" hidden="1" x14ac:dyDescent="0.25">
      <c r="A324" s="4" t="s">
        <v>545</v>
      </c>
      <c r="B324" s="4" t="s">
        <v>222</v>
      </c>
      <c r="C324" s="4" t="s">
        <v>751</v>
      </c>
      <c r="D324" s="1">
        <v>150</v>
      </c>
      <c r="E324" s="4" t="s">
        <v>752</v>
      </c>
      <c r="F324" s="1"/>
      <c r="G324" s="4" t="s">
        <v>752</v>
      </c>
    </row>
    <row r="325" spans="1:7" ht="45" hidden="1" x14ac:dyDescent="0.25">
      <c r="A325" s="4" t="s">
        <v>545</v>
      </c>
      <c r="B325" s="4" t="s">
        <v>142</v>
      </c>
      <c r="C325" s="4" t="s">
        <v>753</v>
      </c>
      <c r="D325" s="1">
        <v>300</v>
      </c>
      <c r="E325" s="4" t="s">
        <v>553</v>
      </c>
      <c r="F325" s="1"/>
      <c r="G325" s="1"/>
    </row>
    <row r="326" spans="1:7" ht="45" hidden="1" x14ac:dyDescent="0.25">
      <c r="A326" s="4" t="s">
        <v>545</v>
      </c>
      <c r="B326" s="4" t="s">
        <v>142</v>
      </c>
      <c r="C326" s="4" t="s">
        <v>754</v>
      </c>
      <c r="D326" s="1">
        <v>200</v>
      </c>
      <c r="E326" s="4" t="s">
        <v>553</v>
      </c>
      <c r="F326" s="1"/>
      <c r="G326" s="1"/>
    </row>
    <row r="327" spans="1:7" ht="45" hidden="1" x14ac:dyDescent="0.25">
      <c r="A327" s="4" t="s">
        <v>545</v>
      </c>
      <c r="B327" s="4" t="s">
        <v>142</v>
      </c>
      <c r="C327" s="4" t="s">
        <v>319</v>
      </c>
      <c r="D327" s="1">
        <v>150</v>
      </c>
      <c r="E327" s="1"/>
      <c r="F327" s="4" t="s">
        <v>233</v>
      </c>
      <c r="G327" s="4" t="s">
        <v>755</v>
      </c>
    </row>
    <row r="328" spans="1:7" ht="45" hidden="1" x14ac:dyDescent="0.25">
      <c r="A328" s="4" t="s">
        <v>545</v>
      </c>
      <c r="B328" s="4" t="s">
        <v>142</v>
      </c>
      <c r="C328" s="4" t="s">
        <v>319</v>
      </c>
      <c r="D328" s="1">
        <v>50</v>
      </c>
      <c r="E328" s="4" t="s">
        <v>319</v>
      </c>
      <c r="F328" s="1"/>
      <c r="G328" s="1"/>
    </row>
    <row r="329" spans="1:7" ht="45" hidden="1" x14ac:dyDescent="0.25">
      <c r="A329" s="4" t="s">
        <v>545</v>
      </c>
      <c r="B329" s="4" t="s">
        <v>142</v>
      </c>
      <c r="C329" s="4" t="s">
        <v>756</v>
      </c>
      <c r="D329" s="1">
        <v>50</v>
      </c>
      <c r="E329" s="4" t="s">
        <v>756</v>
      </c>
      <c r="F329" s="1"/>
      <c r="G329" s="1"/>
    </row>
    <row r="330" spans="1:7" ht="45" hidden="1" x14ac:dyDescent="0.25">
      <c r="A330" s="4" t="s">
        <v>545</v>
      </c>
      <c r="B330" s="4" t="s">
        <v>142</v>
      </c>
      <c r="C330" s="4" t="s">
        <v>757</v>
      </c>
      <c r="D330" s="1">
        <v>50</v>
      </c>
      <c r="E330" s="4" t="s">
        <v>757</v>
      </c>
      <c r="F330" s="1"/>
      <c r="G330" s="1"/>
    </row>
    <row r="331" spans="1:7" ht="45" hidden="1" x14ac:dyDescent="0.25">
      <c r="A331" s="4" t="s">
        <v>545</v>
      </c>
      <c r="B331" s="4" t="s">
        <v>142</v>
      </c>
      <c r="C331" s="4" t="s">
        <v>758</v>
      </c>
      <c r="D331" s="1">
        <v>50</v>
      </c>
      <c r="E331" s="4" t="s">
        <v>758</v>
      </c>
      <c r="F331" s="1"/>
      <c r="G331" s="1"/>
    </row>
    <row r="332" spans="1:7" ht="45" hidden="1" x14ac:dyDescent="0.25">
      <c r="A332" s="4" t="s">
        <v>545</v>
      </c>
      <c r="B332" s="4" t="s">
        <v>142</v>
      </c>
      <c r="C332" s="4" t="s">
        <v>759</v>
      </c>
      <c r="D332" s="1">
        <v>50</v>
      </c>
      <c r="E332" s="4" t="s">
        <v>759</v>
      </c>
      <c r="F332" s="1"/>
      <c r="G332" s="1"/>
    </row>
    <row r="333" spans="1:7" ht="45" hidden="1" x14ac:dyDescent="0.25">
      <c r="A333" s="4" t="s">
        <v>545</v>
      </c>
      <c r="B333" s="4" t="s">
        <v>142</v>
      </c>
      <c r="C333" s="4" t="s">
        <v>760</v>
      </c>
      <c r="D333" s="1">
        <v>50</v>
      </c>
      <c r="E333" s="4" t="s">
        <v>760</v>
      </c>
      <c r="F333" s="1"/>
      <c r="G333" s="1"/>
    </row>
    <row r="334" spans="1:7" ht="45" hidden="1" x14ac:dyDescent="0.25">
      <c r="A334" s="4" t="s">
        <v>545</v>
      </c>
      <c r="B334" s="4" t="s">
        <v>142</v>
      </c>
      <c r="C334" s="4" t="s">
        <v>189</v>
      </c>
      <c r="D334" s="1">
        <v>50</v>
      </c>
      <c r="E334" s="4" t="s">
        <v>189</v>
      </c>
      <c r="F334" s="1"/>
      <c r="G334" s="1"/>
    </row>
    <row r="335" spans="1:7" ht="45" hidden="1" x14ac:dyDescent="0.25">
      <c r="A335" s="4" t="s">
        <v>545</v>
      </c>
      <c r="B335" s="4" t="s">
        <v>142</v>
      </c>
      <c r="C335" s="4" t="s">
        <v>761</v>
      </c>
      <c r="D335" s="1">
        <v>50</v>
      </c>
      <c r="E335" s="4" t="s">
        <v>761</v>
      </c>
      <c r="F335" s="1"/>
      <c r="G335" s="1"/>
    </row>
    <row r="336" spans="1:7" ht="45" hidden="1" x14ac:dyDescent="0.25">
      <c r="A336" s="4" t="s">
        <v>545</v>
      </c>
      <c r="B336" s="4" t="s">
        <v>142</v>
      </c>
      <c r="C336" s="4" t="s">
        <v>762</v>
      </c>
      <c r="D336" s="1">
        <v>50</v>
      </c>
      <c r="E336" s="4" t="s">
        <v>762</v>
      </c>
      <c r="F336" s="1"/>
      <c r="G336" s="1"/>
    </row>
    <row r="337" spans="1:7" ht="45" hidden="1" x14ac:dyDescent="0.25">
      <c r="A337" s="4" t="s">
        <v>545</v>
      </c>
      <c r="B337" s="4" t="s">
        <v>142</v>
      </c>
      <c r="C337" s="4" t="s">
        <v>464</v>
      </c>
      <c r="D337" s="1">
        <v>50</v>
      </c>
      <c r="E337" s="4" t="s">
        <v>464</v>
      </c>
      <c r="F337" s="1"/>
      <c r="G337" s="1"/>
    </row>
    <row r="338" spans="1:7" ht="45" hidden="1" x14ac:dyDescent="0.25">
      <c r="A338" s="4" t="s">
        <v>545</v>
      </c>
      <c r="B338" s="4" t="s">
        <v>142</v>
      </c>
      <c r="C338" s="4" t="s">
        <v>763</v>
      </c>
      <c r="D338" s="1">
        <v>50</v>
      </c>
      <c r="E338" s="4" t="s">
        <v>763</v>
      </c>
      <c r="F338" s="1"/>
      <c r="G338" s="1"/>
    </row>
    <row r="339" spans="1:7" ht="45" hidden="1" x14ac:dyDescent="0.25">
      <c r="A339" s="4" t="s">
        <v>545</v>
      </c>
      <c r="B339" s="4" t="s">
        <v>142</v>
      </c>
      <c r="C339" s="4" t="s">
        <v>764</v>
      </c>
      <c r="D339" s="1">
        <v>50</v>
      </c>
      <c r="E339" s="4" t="s">
        <v>764</v>
      </c>
      <c r="F339" s="1"/>
      <c r="G339" s="1"/>
    </row>
    <row r="340" spans="1:7" ht="45" hidden="1" x14ac:dyDescent="0.25">
      <c r="A340" s="4" t="s">
        <v>545</v>
      </c>
      <c r="B340" s="4" t="s">
        <v>142</v>
      </c>
      <c r="C340" s="4" t="s">
        <v>765</v>
      </c>
      <c r="D340" s="1">
        <v>50</v>
      </c>
      <c r="E340" s="4" t="s">
        <v>765</v>
      </c>
      <c r="F340" s="1"/>
      <c r="G340" s="1"/>
    </row>
    <row r="341" spans="1:7" ht="45" hidden="1" x14ac:dyDescent="0.25">
      <c r="A341" s="4" t="s">
        <v>545</v>
      </c>
      <c r="B341" s="4" t="s">
        <v>235</v>
      </c>
      <c r="C341" s="4" t="s">
        <v>766</v>
      </c>
      <c r="D341" s="1">
        <v>200</v>
      </c>
      <c r="E341" s="4" t="s">
        <v>767</v>
      </c>
      <c r="F341" s="1"/>
      <c r="G341" s="4" t="s">
        <v>767</v>
      </c>
    </row>
    <row r="342" spans="1:7" ht="45" hidden="1" x14ac:dyDescent="0.25">
      <c r="A342" s="4" t="s">
        <v>545</v>
      </c>
      <c r="B342" s="4" t="s">
        <v>63</v>
      </c>
      <c r="C342" s="4" t="s">
        <v>768</v>
      </c>
      <c r="D342" s="1">
        <v>330</v>
      </c>
      <c r="E342" s="4" t="s">
        <v>769</v>
      </c>
      <c r="F342" s="1"/>
      <c r="G342" s="4" t="s">
        <v>769</v>
      </c>
    </row>
    <row r="343" spans="1:7" ht="45" hidden="1" x14ac:dyDescent="0.25">
      <c r="A343" s="4" t="s">
        <v>545</v>
      </c>
      <c r="B343" s="4" t="s">
        <v>504</v>
      </c>
      <c r="C343" s="4" t="s">
        <v>770</v>
      </c>
      <c r="D343" s="1">
        <v>100</v>
      </c>
      <c r="E343" s="4" t="s">
        <v>771</v>
      </c>
      <c r="F343" s="1"/>
      <c r="G343" s="4" t="s">
        <v>771</v>
      </c>
    </row>
    <row r="344" spans="1:7" ht="90" hidden="1" x14ac:dyDescent="0.25">
      <c r="A344" s="4" t="s">
        <v>545</v>
      </c>
      <c r="B344" s="4" t="s">
        <v>241</v>
      </c>
      <c r="C344" s="4" t="s">
        <v>772</v>
      </c>
      <c r="D344" s="1">
        <v>300</v>
      </c>
      <c r="E344" s="1"/>
      <c r="F344" s="4" t="s">
        <v>243</v>
      </c>
      <c r="G344" s="4" t="s">
        <v>773</v>
      </c>
    </row>
    <row r="345" spans="1:7" ht="90" hidden="1" x14ac:dyDescent="0.25">
      <c r="A345" s="4" t="s">
        <v>545</v>
      </c>
      <c r="B345" s="4" t="s">
        <v>241</v>
      </c>
      <c r="C345" s="4" t="s">
        <v>774</v>
      </c>
      <c r="D345" s="1">
        <v>300</v>
      </c>
      <c r="E345" s="1"/>
      <c r="F345" s="4" t="s">
        <v>243</v>
      </c>
      <c r="G345" s="4" t="s">
        <v>775</v>
      </c>
    </row>
    <row r="346" spans="1:7" ht="45" hidden="1" x14ac:dyDescent="0.25">
      <c r="A346" s="4" t="s">
        <v>545</v>
      </c>
      <c r="B346" s="4" t="s">
        <v>241</v>
      </c>
      <c r="C346" s="4" t="s">
        <v>776</v>
      </c>
      <c r="D346" s="1">
        <v>300</v>
      </c>
      <c r="E346" s="1"/>
      <c r="F346" s="4" t="s">
        <v>777</v>
      </c>
      <c r="G346" s="4" t="s">
        <v>778</v>
      </c>
    </row>
    <row r="347" spans="1:7" ht="45" hidden="1" x14ac:dyDescent="0.25">
      <c r="A347" s="4" t="s">
        <v>545</v>
      </c>
      <c r="B347" s="4" t="s">
        <v>44</v>
      </c>
      <c r="C347" s="4" t="s">
        <v>779</v>
      </c>
      <c r="D347" s="1">
        <v>100</v>
      </c>
      <c r="E347" s="1"/>
      <c r="F347" s="4" t="s">
        <v>337</v>
      </c>
      <c r="G347" s="1"/>
    </row>
    <row r="348" spans="1:7" ht="45" hidden="1" x14ac:dyDescent="0.25">
      <c r="A348" s="4" t="s">
        <v>545</v>
      </c>
      <c r="B348" s="4" t="s">
        <v>45</v>
      </c>
      <c r="C348" s="4" t="s">
        <v>780</v>
      </c>
      <c r="D348" s="1">
        <v>280</v>
      </c>
      <c r="E348" s="4" t="s">
        <v>781</v>
      </c>
      <c r="F348" s="1"/>
      <c r="G348" s="1"/>
    </row>
    <row r="349" spans="1:7" ht="45" hidden="1" x14ac:dyDescent="0.25">
      <c r="A349" s="4" t="s">
        <v>545</v>
      </c>
      <c r="B349" s="4" t="s">
        <v>45</v>
      </c>
      <c r="C349" s="4" t="s">
        <v>782</v>
      </c>
      <c r="D349" s="1">
        <v>300</v>
      </c>
      <c r="E349" s="4" t="s">
        <v>783</v>
      </c>
      <c r="F349" s="1"/>
      <c r="G349" s="1"/>
    </row>
    <row r="350" spans="1:7" ht="45" hidden="1" x14ac:dyDescent="0.25">
      <c r="A350" s="4" t="s">
        <v>545</v>
      </c>
      <c r="B350" s="4" t="s">
        <v>241</v>
      </c>
      <c r="C350" s="4" t="s">
        <v>784</v>
      </c>
      <c r="D350" s="1">
        <v>300</v>
      </c>
      <c r="E350" s="1"/>
      <c r="F350" s="4" t="s">
        <v>785</v>
      </c>
      <c r="G350" s="4" t="s">
        <v>785</v>
      </c>
    </row>
    <row r="351" spans="1:7" ht="45" hidden="1" x14ac:dyDescent="0.25">
      <c r="A351" s="4" t="s">
        <v>545</v>
      </c>
      <c r="B351" s="4" t="s">
        <v>188</v>
      </c>
      <c r="C351" s="4" t="s">
        <v>786</v>
      </c>
      <c r="D351" s="1">
        <v>300</v>
      </c>
      <c r="E351" s="4" t="s">
        <v>718</v>
      </c>
      <c r="F351" s="1"/>
      <c r="G351" s="4" t="s">
        <v>718</v>
      </c>
    </row>
    <row r="352" spans="1:7" ht="45" hidden="1" x14ac:dyDescent="0.25">
      <c r="A352" s="4" t="s">
        <v>545</v>
      </c>
      <c r="B352" s="4" t="s">
        <v>188</v>
      </c>
      <c r="C352" s="4" t="s">
        <v>787</v>
      </c>
      <c r="D352" s="1">
        <v>300</v>
      </c>
      <c r="E352" s="4" t="s">
        <v>788</v>
      </c>
      <c r="F352" s="1"/>
      <c r="G352" s="4" t="s">
        <v>788</v>
      </c>
    </row>
    <row r="353" spans="1:7" ht="45" hidden="1" x14ac:dyDescent="0.25">
      <c r="A353" s="4" t="s">
        <v>545</v>
      </c>
      <c r="B353" s="4" t="s">
        <v>188</v>
      </c>
      <c r="C353" s="4" t="s">
        <v>789</v>
      </c>
      <c r="D353" s="1">
        <v>300</v>
      </c>
      <c r="E353" s="4" t="s">
        <v>790</v>
      </c>
      <c r="F353" s="1"/>
      <c r="G353" s="4" t="s">
        <v>790</v>
      </c>
    </row>
    <row r="354" spans="1:7" ht="45" hidden="1" x14ac:dyDescent="0.25">
      <c r="A354" s="4" t="s">
        <v>545</v>
      </c>
      <c r="B354" s="4" t="s">
        <v>241</v>
      </c>
      <c r="C354" s="4" t="s">
        <v>791</v>
      </c>
      <c r="D354" s="1">
        <v>300</v>
      </c>
      <c r="E354" s="1"/>
      <c r="F354" s="4" t="s">
        <v>792</v>
      </c>
      <c r="G354" s="4" t="s">
        <v>793</v>
      </c>
    </row>
    <row r="355" spans="1:7" ht="45" hidden="1" x14ac:dyDescent="0.25">
      <c r="A355" s="4" t="s">
        <v>545</v>
      </c>
      <c r="B355" s="4" t="s">
        <v>241</v>
      </c>
      <c r="C355" s="4" t="s">
        <v>794</v>
      </c>
      <c r="D355" s="1">
        <v>300</v>
      </c>
      <c r="E355" s="1"/>
      <c r="F355" s="4" t="s">
        <v>795</v>
      </c>
      <c r="G355" s="4" t="s">
        <v>795</v>
      </c>
    </row>
    <row r="356" spans="1:7" ht="45" hidden="1" x14ac:dyDescent="0.25">
      <c r="A356" s="4" t="s">
        <v>545</v>
      </c>
      <c r="B356" s="4" t="s">
        <v>169</v>
      </c>
      <c r="C356" s="4" t="s">
        <v>796</v>
      </c>
      <c r="D356" s="1">
        <v>160</v>
      </c>
      <c r="E356" s="4" t="s">
        <v>220</v>
      </c>
      <c r="F356" s="1"/>
      <c r="G356" s="1"/>
    </row>
    <row r="357" spans="1:7" ht="45" hidden="1" x14ac:dyDescent="0.25">
      <c r="A357" s="4" t="s">
        <v>545</v>
      </c>
      <c r="B357" s="4" t="s">
        <v>241</v>
      </c>
      <c r="C357" s="4" t="s">
        <v>797</v>
      </c>
      <c r="D357" s="1">
        <v>300</v>
      </c>
      <c r="E357" s="4" t="s">
        <v>798</v>
      </c>
      <c r="F357" s="1"/>
      <c r="G357" s="1"/>
    </row>
    <row r="358" spans="1:7" ht="45" hidden="1" x14ac:dyDescent="0.25">
      <c r="A358" s="4" t="s">
        <v>545</v>
      </c>
      <c r="B358" s="4" t="s">
        <v>241</v>
      </c>
      <c r="C358" s="4" t="s">
        <v>799</v>
      </c>
      <c r="D358" s="1">
        <v>300</v>
      </c>
      <c r="E358" s="4" t="s">
        <v>800</v>
      </c>
      <c r="F358" s="1"/>
      <c r="G358" s="1"/>
    </row>
    <row r="359" spans="1:7" ht="45" hidden="1" x14ac:dyDescent="0.25">
      <c r="A359" s="4" t="s">
        <v>545</v>
      </c>
      <c r="B359" s="4" t="s">
        <v>241</v>
      </c>
      <c r="C359" s="4" t="s">
        <v>801</v>
      </c>
      <c r="D359" s="1">
        <v>300</v>
      </c>
      <c r="E359" s="4" t="s">
        <v>794</v>
      </c>
      <c r="F359" s="1"/>
      <c r="G359" s="1"/>
    </row>
    <row r="360" spans="1:7" ht="45" hidden="1" x14ac:dyDescent="0.25">
      <c r="A360" s="4" t="s">
        <v>545</v>
      </c>
      <c r="B360" s="4" t="s">
        <v>241</v>
      </c>
      <c r="C360" s="4" t="s">
        <v>802</v>
      </c>
      <c r="D360" s="1">
        <v>350</v>
      </c>
      <c r="E360" s="4" t="s">
        <v>803</v>
      </c>
      <c r="F360" s="1"/>
      <c r="G360" s="1"/>
    </row>
    <row r="361" spans="1:7" ht="45" hidden="1" x14ac:dyDescent="0.25">
      <c r="A361" s="4" t="s">
        <v>545</v>
      </c>
      <c r="B361" s="4" t="s">
        <v>241</v>
      </c>
      <c r="C361" s="4" t="s">
        <v>804</v>
      </c>
      <c r="D361" s="1">
        <v>50</v>
      </c>
      <c r="E361" s="4" t="s">
        <v>805</v>
      </c>
      <c r="F361" s="1"/>
      <c r="G361" s="4" t="s">
        <v>806</v>
      </c>
    </row>
    <row r="362" spans="1:7" ht="45" hidden="1" x14ac:dyDescent="0.25">
      <c r="A362" s="4" t="s">
        <v>545</v>
      </c>
      <c r="B362" s="4" t="s">
        <v>241</v>
      </c>
      <c r="C362" s="4" t="s">
        <v>807</v>
      </c>
      <c r="D362" s="1">
        <v>50</v>
      </c>
      <c r="E362" s="4" t="s">
        <v>808</v>
      </c>
      <c r="F362" s="1"/>
      <c r="G362" s="4" t="s">
        <v>809</v>
      </c>
    </row>
    <row r="363" spans="1:7" ht="45" hidden="1" x14ac:dyDescent="0.25">
      <c r="A363" s="4" t="s">
        <v>545</v>
      </c>
      <c r="B363" s="4" t="s">
        <v>241</v>
      </c>
      <c r="C363" s="4" t="s">
        <v>810</v>
      </c>
      <c r="D363" s="1">
        <v>50</v>
      </c>
      <c r="E363" s="4" t="s">
        <v>811</v>
      </c>
      <c r="F363" s="1"/>
      <c r="G363" s="4" t="s">
        <v>812</v>
      </c>
    </row>
    <row r="364" spans="1:7" ht="45" hidden="1" x14ac:dyDescent="0.25">
      <c r="A364" s="4" t="s">
        <v>545</v>
      </c>
      <c r="B364" s="4" t="s">
        <v>241</v>
      </c>
      <c r="C364" s="4" t="s">
        <v>813</v>
      </c>
      <c r="D364" s="1">
        <v>50</v>
      </c>
      <c r="E364" s="4" t="s">
        <v>814</v>
      </c>
      <c r="F364" s="1"/>
      <c r="G364" s="4" t="s">
        <v>815</v>
      </c>
    </row>
    <row r="365" spans="1:7" ht="45" hidden="1" x14ac:dyDescent="0.25">
      <c r="A365" s="4" t="s">
        <v>545</v>
      </c>
      <c r="B365" s="4" t="s">
        <v>241</v>
      </c>
      <c r="C365" s="4" t="s">
        <v>816</v>
      </c>
      <c r="D365" s="1">
        <v>50</v>
      </c>
      <c r="E365" s="4" t="s">
        <v>817</v>
      </c>
      <c r="F365" s="1"/>
      <c r="G365" s="4" t="s">
        <v>818</v>
      </c>
    </row>
    <row r="366" spans="1:7" ht="45" hidden="1" x14ac:dyDescent="0.25">
      <c r="A366" s="4" t="s">
        <v>545</v>
      </c>
      <c r="B366" s="4" t="s">
        <v>241</v>
      </c>
      <c r="C366" s="4" t="s">
        <v>819</v>
      </c>
      <c r="D366" s="1">
        <v>50</v>
      </c>
      <c r="E366" s="4" t="s">
        <v>652</v>
      </c>
      <c r="F366" s="1"/>
      <c r="G366" s="4" t="s">
        <v>820</v>
      </c>
    </row>
    <row r="367" spans="1:7" ht="45" hidden="1" x14ac:dyDescent="0.25">
      <c r="A367" s="4" t="s">
        <v>545</v>
      </c>
      <c r="B367" s="4" t="s">
        <v>241</v>
      </c>
      <c r="C367" s="4" t="s">
        <v>821</v>
      </c>
      <c r="D367" s="1">
        <v>50</v>
      </c>
      <c r="E367" s="4" t="s">
        <v>822</v>
      </c>
      <c r="F367" s="1"/>
      <c r="G367" s="4" t="s">
        <v>823</v>
      </c>
    </row>
    <row r="368" spans="1:7" ht="45" hidden="1" x14ac:dyDescent="0.25">
      <c r="A368" s="4" t="s">
        <v>545</v>
      </c>
      <c r="B368" s="4" t="s">
        <v>241</v>
      </c>
      <c r="C368" s="4" t="s">
        <v>824</v>
      </c>
      <c r="D368" s="1">
        <v>50</v>
      </c>
      <c r="E368" s="4" t="s">
        <v>825</v>
      </c>
      <c r="F368" s="1"/>
      <c r="G368" s="4" t="s">
        <v>826</v>
      </c>
    </row>
    <row r="369" spans="1:7" ht="45" hidden="1" x14ac:dyDescent="0.25">
      <c r="A369" s="4" t="s">
        <v>545</v>
      </c>
      <c r="B369" s="4" t="s">
        <v>241</v>
      </c>
      <c r="C369" s="4" t="s">
        <v>827</v>
      </c>
      <c r="D369" s="1">
        <v>50</v>
      </c>
      <c r="E369" s="4" t="s">
        <v>828</v>
      </c>
      <c r="F369" s="1"/>
      <c r="G369" s="4" t="s">
        <v>828</v>
      </c>
    </row>
    <row r="370" spans="1:7" ht="45" hidden="1" x14ac:dyDescent="0.25">
      <c r="A370" s="4" t="s">
        <v>545</v>
      </c>
      <c r="B370" s="4" t="s">
        <v>241</v>
      </c>
      <c r="C370" s="4" t="s">
        <v>91</v>
      </c>
      <c r="D370" s="1">
        <v>50</v>
      </c>
      <c r="E370" s="4" t="s">
        <v>213</v>
      </c>
      <c r="F370" s="1"/>
      <c r="G370" s="4" t="s">
        <v>403</v>
      </c>
    </row>
    <row r="371" spans="1:7" ht="45" hidden="1" x14ac:dyDescent="0.25">
      <c r="A371" s="4" t="s">
        <v>545</v>
      </c>
      <c r="B371" s="4" t="s">
        <v>241</v>
      </c>
      <c r="C371" s="4" t="s">
        <v>829</v>
      </c>
      <c r="D371" s="1">
        <v>50</v>
      </c>
      <c r="E371" s="4" t="s">
        <v>464</v>
      </c>
      <c r="F371" s="1"/>
      <c r="G371" s="4" t="s">
        <v>830</v>
      </c>
    </row>
    <row r="372" spans="1:7" ht="45" hidden="1" x14ac:dyDescent="0.25">
      <c r="A372" s="4" t="s">
        <v>545</v>
      </c>
      <c r="B372" s="4" t="s">
        <v>241</v>
      </c>
      <c r="C372" s="4" t="s">
        <v>831</v>
      </c>
      <c r="D372" s="1">
        <v>50</v>
      </c>
      <c r="E372" s="4" t="s">
        <v>543</v>
      </c>
      <c r="F372" s="1"/>
      <c r="G372" s="4" t="s">
        <v>832</v>
      </c>
    </row>
    <row r="373" spans="1:7" ht="45" hidden="1" x14ac:dyDescent="0.25">
      <c r="A373" s="4" t="s">
        <v>545</v>
      </c>
      <c r="B373" s="4" t="s">
        <v>241</v>
      </c>
      <c r="C373" s="4" t="s">
        <v>833</v>
      </c>
      <c r="D373" s="1">
        <v>50</v>
      </c>
      <c r="E373" s="4" t="s">
        <v>834</v>
      </c>
      <c r="F373" s="1"/>
      <c r="G373" s="4" t="s">
        <v>835</v>
      </c>
    </row>
    <row r="374" spans="1:7" ht="45" hidden="1" x14ac:dyDescent="0.25">
      <c r="A374" s="4" t="s">
        <v>545</v>
      </c>
      <c r="B374" s="4" t="s">
        <v>241</v>
      </c>
      <c r="C374" s="4" t="s">
        <v>836</v>
      </c>
      <c r="D374" s="1">
        <v>50</v>
      </c>
      <c r="E374" s="4" t="s">
        <v>837</v>
      </c>
      <c r="F374" s="1"/>
      <c r="G374" s="4" t="s">
        <v>838</v>
      </c>
    </row>
    <row r="375" spans="1:7" ht="45" hidden="1" x14ac:dyDescent="0.25">
      <c r="A375" s="4" t="s">
        <v>545</v>
      </c>
      <c r="B375" s="4" t="s">
        <v>241</v>
      </c>
      <c r="C375" s="4" t="s">
        <v>839</v>
      </c>
      <c r="D375" s="1">
        <v>50</v>
      </c>
      <c r="E375" s="4" t="s">
        <v>840</v>
      </c>
      <c r="F375" s="1"/>
      <c r="G375" s="4" t="s">
        <v>841</v>
      </c>
    </row>
    <row r="376" spans="1:7" ht="45" hidden="1" x14ac:dyDescent="0.25">
      <c r="A376" s="4" t="s">
        <v>545</v>
      </c>
      <c r="B376" s="4" t="s">
        <v>241</v>
      </c>
      <c r="C376" s="4" t="s">
        <v>842</v>
      </c>
      <c r="D376" s="1">
        <v>50</v>
      </c>
      <c r="E376" s="4" t="s">
        <v>843</v>
      </c>
      <c r="F376" s="1"/>
      <c r="G376" s="4" t="s">
        <v>844</v>
      </c>
    </row>
    <row r="377" spans="1:7" ht="45" hidden="1" x14ac:dyDescent="0.25">
      <c r="A377" s="4" t="s">
        <v>545</v>
      </c>
      <c r="B377" s="4" t="s">
        <v>241</v>
      </c>
      <c r="C377" s="4" t="s">
        <v>845</v>
      </c>
      <c r="D377" s="1">
        <v>50</v>
      </c>
      <c r="E377" s="4" t="s">
        <v>846</v>
      </c>
      <c r="F377" s="1"/>
      <c r="G377" s="4" t="s">
        <v>847</v>
      </c>
    </row>
    <row r="378" spans="1:7" ht="45" hidden="1" x14ac:dyDescent="0.25">
      <c r="A378" s="4" t="s">
        <v>545</v>
      </c>
      <c r="B378" s="4" t="s">
        <v>241</v>
      </c>
      <c r="C378" s="4" t="s">
        <v>848</v>
      </c>
      <c r="D378" s="1">
        <v>50</v>
      </c>
      <c r="E378" s="4" t="s">
        <v>849</v>
      </c>
      <c r="F378" s="1"/>
      <c r="G378" s="4" t="s">
        <v>850</v>
      </c>
    </row>
    <row r="379" spans="1:7" ht="45" hidden="1" x14ac:dyDescent="0.25">
      <c r="A379" s="4" t="s">
        <v>545</v>
      </c>
      <c r="B379" s="4" t="s">
        <v>241</v>
      </c>
      <c r="C379" s="4" t="s">
        <v>851</v>
      </c>
      <c r="D379" s="1">
        <v>49</v>
      </c>
      <c r="E379" s="4" t="s">
        <v>852</v>
      </c>
      <c r="F379" s="1"/>
      <c r="G379" s="4" t="s">
        <v>777</v>
      </c>
    </row>
    <row r="380" spans="1:7" ht="45" hidden="1" x14ac:dyDescent="0.25">
      <c r="A380" s="4" t="s">
        <v>545</v>
      </c>
      <c r="B380" s="4" t="s">
        <v>241</v>
      </c>
      <c r="C380" s="4" t="s">
        <v>853</v>
      </c>
      <c r="D380" s="1">
        <v>50</v>
      </c>
      <c r="E380" s="4" t="s">
        <v>854</v>
      </c>
      <c r="F380" s="1"/>
      <c r="G380" s="4" t="s">
        <v>855</v>
      </c>
    </row>
    <row r="381" spans="1:7" ht="45" hidden="1" x14ac:dyDescent="0.25">
      <c r="A381" s="4" t="s">
        <v>545</v>
      </c>
      <c r="B381" s="4" t="s">
        <v>241</v>
      </c>
      <c r="C381" s="4" t="s">
        <v>856</v>
      </c>
      <c r="D381" s="1">
        <v>50</v>
      </c>
      <c r="E381" s="4" t="s">
        <v>857</v>
      </c>
      <c r="F381" s="1"/>
      <c r="G381" s="4" t="s">
        <v>858</v>
      </c>
    </row>
    <row r="382" spans="1:7" ht="45" hidden="1" x14ac:dyDescent="0.25">
      <c r="A382" s="4" t="s">
        <v>545</v>
      </c>
      <c r="B382" s="4" t="s">
        <v>241</v>
      </c>
      <c r="C382" s="4" t="s">
        <v>859</v>
      </c>
      <c r="D382" s="1">
        <v>50</v>
      </c>
      <c r="E382" s="4" t="s">
        <v>860</v>
      </c>
      <c r="F382" s="1"/>
      <c r="G382" s="4" t="s">
        <v>861</v>
      </c>
    </row>
    <row r="383" spans="1:7" ht="45" hidden="1" x14ac:dyDescent="0.25">
      <c r="A383" s="4" t="s">
        <v>545</v>
      </c>
      <c r="B383" s="4" t="s">
        <v>241</v>
      </c>
      <c r="C383" s="4" t="s">
        <v>862</v>
      </c>
      <c r="D383" s="1">
        <v>50</v>
      </c>
      <c r="E383" s="4" t="s">
        <v>863</v>
      </c>
      <c r="F383" s="1"/>
      <c r="G383" s="4" t="s">
        <v>863</v>
      </c>
    </row>
    <row r="384" spans="1:7" ht="45" hidden="1" x14ac:dyDescent="0.25">
      <c r="A384" s="4" t="s">
        <v>545</v>
      </c>
      <c r="B384" s="4" t="s">
        <v>241</v>
      </c>
      <c r="C384" s="4" t="s">
        <v>864</v>
      </c>
      <c r="D384" s="1">
        <v>300</v>
      </c>
      <c r="E384" s="4" t="s">
        <v>865</v>
      </c>
      <c r="F384" s="1"/>
      <c r="G384" s="4" t="s">
        <v>866</v>
      </c>
    </row>
    <row r="385" spans="1:7" ht="45" hidden="1" x14ac:dyDescent="0.25">
      <c r="A385" s="4" t="s">
        <v>545</v>
      </c>
      <c r="B385" s="4" t="s">
        <v>241</v>
      </c>
      <c r="C385" s="4" t="s">
        <v>867</v>
      </c>
      <c r="D385" s="1">
        <v>300</v>
      </c>
      <c r="E385" s="4" t="s">
        <v>868</v>
      </c>
      <c r="F385" s="1"/>
      <c r="G385" s="4" t="s">
        <v>868</v>
      </c>
    </row>
    <row r="386" spans="1:7" ht="45" hidden="1" x14ac:dyDescent="0.25">
      <c r="A386" s="4" t="s">
        <v>545</v>
      </c>
      <c r="B386" s="4" t="s">
        <v>241</v>
      </c>
      <c r="C386" s="4" t="s">
        <v>153</v>
      </c>
      <c r="D386" s="1">
        <v>250</v>
      </c>
      <c r="E386" s="4" t="s">
        <v>865</v>
      </c>
      <c r="F386" s="1"/>
      <c r="G386" s="4" t="s">
        <v>865</v>
      </c>
    </row>
    <row r="387" spans="1:7" ht="45" hidden="1" x14ac:dyDescent="0.25">
      <c r="A387" s="4" t="s">
        <v>545</v>
      </c>
      <c r="B387" s="4" t="s">
        <v>241</v>
      </c>
      <c r="C387" s="4" t="s">
        <v>869</v>
      </c>
      <c r="D387" s="1">
        <v>300</v>
      </c>
      <c r="E387" s="4" t="s">
        <v>248</v>
      </c>
      <c r="F387" s="1"/>
      <c r="G387" s="4" t="s">
        <v>248</v>
      </c>
    </row>
    <row r="388" spans="1:7" ht="45" hidden="1" x14ac:dyDescent="0.25">
      <c r="A388" s="4" t="s">
        <v>545</v>
      </c>
      <c r="B388" s="4" t="s">
        <v>241</v>
      </c>
      <c r="C388" s="4" t="s">
        <v>870</v>
      </c>
      <c r="D388" s="1">
        <v>300</v>
      </c>
      <c r="E388" s="4" t="s">
        <v>871</v>
      </c>
      <c r="F388" s="1"/>
      <c r="G388" s="4" t="s">
        <v>871</v>
      </c>
    </row>
    <row r="389" spans="1:7" ht="45" hidden="1" x14ac:dyDescent="0.25">
      <c r="A389" s="4" t="s">
        <v>545</v>
      </c>
      <c r="B389" s="4" t="s">
        <v>241</v>
      </c>
      <c r="C389" s="4" t="s">
        <v>872</v>
      </c>
      <c r="D389" s="1">
        <v>300</v>
      </c>
      <c r="E389" s="4" t="s">
        <v>873</v>
      </c>
      <c r="F389" s="1"/>
      <c r="G389" s="4" t="s">
        <v>873</v>
      </c>
    </row>
    <row r="390" spans="1:7" ht="45" hidden="1" x14ac:dyDescent="0.25">
      <c r="A390" s="4" t="s">
        <v>545</v>
      </c>
      <c r="B390" s="4" t="s">
        <v>241</v>
      </c>
      <c r="C390" s="4" t="s">
        <v>874</v>
      </c>
      <c r="D390" s="1">
        <v>350</v>
      </c>
      <c r="E390" s="4" t="s">
        <v>803</v>
      </c>
      <c r="F390" s="1"/>
      <c r="G390" s="1"/>
    </row>
    <row r="391" spans="1:7" ht="90" hidden="1" x14ac:dyDescent="0.25">
      <c r="A391" s="4" t="s">
        <v>545</v>
      </c>
      <c r="B391" s="4" t="s">
        <v>241</v>
      </c>
      <c r="C391" s="4" t="s">
        <v>875</v>
      </c>
      <c r="D391" s="1">
        <v>150</v>
      </c>
      <c r="E391" s="1"/>
      <c r="F391" s="4" t="s">
        <v>243</v>
      </c>
      <c r="G391" s="4" t="s">
        <v>876</v>
      </c>
    </row>
    <row r="392" spans="1:7" ht="45" hidden="1" x14ac:dyDescent="0.25">
      <c r="A392" s="4" t="s">
        <v>545</v>
      </c>
      <c r="B392" s="4" t="s">
        <v>241</v>
      </c>
      <c r="C392" s="4" t="s">
        <v>877</v>
      </c>
      <c r="D392" s="1">
        <v>90</v>
      </c>
      <c r="E392" s="4" t="s">
        <v>878</v>
      </c>
      <c r="F392" s="1"/>
      <c r="G392" s="1"/>
    </row>
    <row r="393" spans="1:7" ht="45" hidden="1" x14ac:dyDescent="0.25">
      <c r="A393" s="4" t="s">
        <v>545</v>
      </c>
      <c r="B393" s="4" t="s">
        <v>241</v>
      </c>
      <c r="C393" s="4" t="s">
        <v>879</v>
      </c>
      <c r="D393" s="1">
        <v>57</v>
      </c>
      <c r="E393" s="4" t="s">
        <v>880</v>
      </c>
      <c r="F393" s="1"/>
      <c r="G393" s="1"/>
    </row>
    <row r="394" spans="1:7" ht="45" hidden="1" x14ac:dyDescent="0.25">
      <c r="A394" s="4" t="s">
        <v>545</v>
      </c>
      <c r="B394" s="4" t="s">
        <v>241</v>
      </c>
      <c r="C394" s="4" t="s">
        <v>881</v>
      </c>
      <c r="D394" s="1">
        <v>55</v>
      </c>
      <c r="E394" s="4" t="s">
        <v>882</v>
      </c>
      <c r="F394" s="1"/>
      <c r="G394" s="1"/>
    </row>
    <row r="395" spans="1:7" ht="45" hidden="1" x14ac:dyDescent="0.25">
      <c r="A395" s="4" t="s">
        <v>545</v>
      </c>
      <c r="B395" s="4" t="s">
        <v>241</v>
      </c>
      <c r="C395" s="4" t="s">
        <v>883</v>
      </c>
      <c r="D395" s="1">
        <v>98</v>
      </c>
      <c r="E395" s="4" t="s">
        <v>878</v>
      </c>
      <c r="F395" s="1"/>
      <c r="G395" s="4" t="s">
        <v>878</v>
      </c>
    </row>
    <row r="396" spans="1:7" ht="45" hidden="1" x14ac:dyDescent="0.25">
      <c r="A396" s="4" t="s">
        <v>545</v>
      </c>
      <c r="B396" s="4" t="s">
        <v>241</v>
      </c>
      <c r="C396" s="4" t="s">
        <v>884</v>
      </c>
      <c r="D396" s="1">
        <v>300</v>
      </c>
      <c r="E396" s="4" t="s">
        <v>885</v>
      </c>
      <c r="F396" s="1"/>
      <c r="G396" s="4" t="s">
        <v>885</v>
      </c>
    </row>
    <row r="397" spans="1:7" ht="90" hidden="1" x14ac:dyDescent="0.25">
      <c r="A397" s="4" t="s">
        <v>545</v>
      </c>
      <c r="B397" s="4" t="s">
        <v>241</v>
      </c>
      <c r="C397" s="4" t="s">
        <v>886</v>
      </c>
      <c r="D397" s="1">
        <v>300</v>
      </c>
      <c r="E397" s="1"/>
      <c r="F397" s="4" t="s">
        <v>243</v>
      </c>
      <c r="G397" s="4" t="s">
        <v>887</v>
      </c>
    </row>
    <row r="398" spans="1:7" ht="45" hidden="1" x14ac:dyDescent="0.25">
      <c r="A398" s="4" t="s">
        <v>545</v>
      </c>
      <c r="B398" s="4" t="s">
        <v>71</v>
      </c>
      <c r="C398" s="4" t="s">
        <v>888</v>
      </c>
      <c r="D398" s="1">
        <v>50</v>
      </c>
      <c r="E398" s="1"/>
      <c r="F398" s="4" t="s">
        <v>889</v>
      </c>
      <c r="G398" s="4" t="s">
        <v>890</v>
      </c>
    </row>
    <row r="399" spans="1:7" ht="45" hidden="1" x14ac:dyDescent="0.25">
      <c r="A399" s="4" t="s">
        <v>545</v>
      </c>
      <c r="B399" s="4" t="s">
        <v>71</v>
      </c>
      <c r="C399" s="4" t="s">
        <v>891</v>
      </c>
      <c r="D399" s="1">
        <v>50</v>
      </c>
      <c r="E399" s="1"/>
      <c r="F399" s="4" t="s">
        <v>889</v>
      </c>
      <c r="G399" s="4" t="s">
        <v>278</v>
      </c>
    </row>
    <row r="400" spans="1:7" ht="45" hidden="1" x14ac:dyDescent="0.25">
      <c r="A400" s="4" t="s">
        <v>545</v>
      </c>
      <c r="B400" s="4" t="s">
        <v>71</v>
      </c>
      <c r="C400" s="4" t="s">
        <v>892</v>
      </c>
      <c r="D400" s="1">
        <v>50</v>
      </c>
      <c r="E400" s="1"/>
      <c r="F400" s="4" t="s">
        <v>893</v>
      </c>
      <c r="G400" s="4" t="s">
        <v>894</v>
      </c>
    </row>
    <row r="401" spans="1:7" ht="45" hidden="1" x14ac:dyDescent="0.25">
      <c r="A401" s="4" t="s">
        <v>545</v>
      </c>
      <c r="B401" s="4" t="s">
        <v>71</v>
      </c>
      <c r="C401" s="4" t="s">
        <v>895</v>
      </c>
      <c r="D401" s="1">
        <v>50</v>
      </c>
      <c r="E401" s="1"/>
      <c r="F401" s="4" t="s">
        <v>278</v>
      </c>
      <c r="G401" s="4" t="s">
        <v>896</v>
      </c>
    </row>
    <row r="402" spans="1:7" ht="45" hidden="1" x14ac:dyDescent="0.25">
      <c r="A402" s="4" t="s">
        <v>545</v>
      </c>
      <c r="B402" s="4" t="s">
        <v>71</v>
      </c>
      <c r="C402" s="4" t="s">
        <v>308</v>
      </c>
      <c r="D402" s="1">
        <v>50</v>
      </c>
      <c r="E402" s="4" t="s">
        <v>278</v>
      </c>
      <c r="F402" s="1"/>
      <c r="G402" s="4" t="s">
        <v>278</v>
      </c>
    </row>
    <row r="403" spans="1:7" ht="45" hidden="1" x14ac:dyDescent="0.25">
      <c r="A403" s="4" t="s">
        <v>545</v>
      </c>
      <c r="B403" s="4" t="s">
        <v>71</v>
      </c>
      <c r="C403" s="4" t="s">
        <v>897</v>
      </c>
      <c r="D403" s="1">
        <v>50</v>
      </c>
      <c r="E403" s="4" t="s">
        <v>898</v>
      </c>
      <c r="F403" s="1"/>
      <c r="G403" s="4" t="s">
        <v>898</v>
      </c>
    </row>
    <row r="404" spans="1:7" ht="45" hidden="1" x14ac:dyDescent="0.25">
      <c r="A404" s="4" t="s">
        <v>545</v>
      </c>
      <c r="B404" s="4" t="s">
        <v>71</v>
      </c>
      <c r="C404" s="4" t="s">
        <v>899</v>
      </c>
      <c r="D404" s="1">
        <v>50</v>
      </c>
      <c r="E404" s="1"/>
      <c r="F404" s="4" t="s">
        <v>893</v>
      </c>
      <c r="G404" s="4" t="s">
        <v>900</v>
      </c>
    </row>
    <row r="405" spans="1:7" ht="45" hidden="1" x14ac:dyDescent="0.25">
      <c r="A405" s="4" t="s">
        <v>545</v>
      </c>
      <c r="B405" s="4" t="s">
        <v>71</v>
      </c>
      <c r="C405" s="4" t="s">
        <v>901</v>
      </c>
      <c r="D405" s="1">
        <v>50</v>
      </c>
      <c r="E405" s="4" t="s">
        <v>902</v>
      </c>
      <c r="F405" s="1"/>
      <c r="G405" s="4" t="s">
        <v>900</v>
      </c>
    </row>
    <row r="406" spans="1:7" ht="45" hidden="1" x14ac:dyDescent="0.25">
      <c r="A406" s="4" t="s">
        <v>545</v>
      </c>
      <c r="B406" s="4" t="s">
        <v>71</v>
      </c>
      <c r="C406" s="4" t="s">
        <v>903</v>
      </c>
      <c r="D406" s="1">
        <v>50</v>
      </c>
      <c r="E406" s="1"/>
      <c r="F406" s="4" t="s">
        <v>278</v>
      </c>
      <c r="G406" s="4" t="s">
        <v>278</v>
      </c>
    </row>
    <row r="407" spans="1:7" ht="45" hidden="1" x14ac:dyDescent="0.25">
      <c r="A407" s="4" t="s">
        <v>545</v>
      </c>
      <c r="B407" s="4" t="s">
        <v>71</v>
      </c>
      <c r="C407" s="4" t="s">
        <v>904</v>
      </c>
      <c r="D407" s="1">
        <v>325</v>
      </c>
      <c r="E407" s="1"/>
      <c r="F407" s="4" t="s">
        <v>889</v>
      </c>
      <c r="G407" s="4" t="s">
        <v>905</v>
      </c>
    </row>
    <row r="408" spans="1:7" ht="45" hidden="1" x14ac:dyDescent="0.25">
      <c r="A408" s="4" t="s">
        <v>545</v>
      </c>
      <c r="B408" s="4" t="s">
        <v>71</v>
      </c>
      <c r="C408" s="4" t="s">
        <v>906</v>
      </c>
      <c r="D408" s="1">
        <v>51</v>
      </c>
      <c r="E408" s="4" t="s">
        <v>907</v>
      </c>
      <c r="F408" s="1"/>
      <c r="G408" s="4" t="s">
        <v>907</v>
      </c>
    </row>
    <row r="409" spans="1:7" ht="45" hidden="1" x14ac:dyDescent="0.25">
      <c r="A409" s="4" t="s">
        <v>545</v>
      </c>
      <c r="B409" s="4" t="s">
        <v>71</v>
      </c>
      <c r="C409" s="4" t="s">
        <v>908</v>
      </c>
      <c r="D409" s="1">
        <v>51</v>
      </c>
      <c r="E409" s="4" t="s">
        <v>909</v>
      </c>
      <c r="F409" s="1"/>
      <c r="G409" s="4" t="s">
        <v>909</v>
      </c>
    </row>
    <row r="410" spans="1:7" ht="45" hidden="1" x14ac:dyDescent="0.25">
      <c r="A410" s="4" t="s">
        <v>545</v>
      </c>
      <c r="B410" s="4" t="s">
        <v>71</v>
      </c>
      <c r="C410" s="4" t="s">
        <v>910</v>
      </c>
      <c r="D410" s="1">
        <v>51</v>
      </c>
      <c r="E410" s="4" t="s">
        <v>911</v>
      </c>
      <c r="F410" s="1"/>
      <c r="G410" s="4" t="s">
        <v>911</v>
      </c>
    </row>
    <row r="411" spans="1:7" ht="45" hidden="1" x14ac:dyDescent="0.25">
      <c r="A411" s="4" t="s">
        <v>545</v>
      </c>
      <c r="B411" s="4" t="s">
        <v>71</v>
      </c>
      <c r="C411" s="4" t="s">
        <v>912</v>
      </c>
      <c r="D411" s="1">
        <v>52</v>
      </c>
      <c r="E411" s="4" t="s">
        <v>913</v>
      </c>
      <c r="F411" s="1"/>
      <c r="G411" s="4" t="s">
        <v>913</v>
      </c>
    </row>
    <row r="412" spans="1:7" ht="45" hidden="1" x14ac:dyDescent="0.25">
      <c r="A412" s="4" t="s">
        <v>545</v>
      </c>
      <c r="B412" s="4" t="s">
        <v>71</v>
      </c>
      <c r="C412" s="4" t="s">
        <v>914</v>
      </c>
      <c r="D412" s="1">
        <v>52</v>
      </c>
      <c r="E412" s="4" t="s">
        <v>915</v>
      </c>
      <c r="F412" s="1"/>
      <c r="G412" s="4" t="s">
        <v>915</v>
      </c>
    </row>
    <row r="413" spans="1:7" ht="45" hidden="1" x14ac:dyDescent="0.25">
      <c r="A413" s="4" t="s">
        <v>545</v>
      </c>
      <c r="B413" s="4" t="s">
        <v>71</v>
      </c>
      <c r="C413" s="4" t="s">
        <v>916</v>
      </c>
      <c r="D413" s="1">
        <v>54</v>
      </c>
      <c r="E413" s="4" t="s">
        <v>898</v>
      </c>
      <c r="F413" s="1"/>
      <c r="G413" s="4" t="s">
        <v>898</v>
      </c>
    </row>
    <row r="414" spans="1:7" ht="45" hidden="1" x14ac:dyDescent="0.25">
      <c r="A414" s="4" t="s">
        <v>545</v>
      </c>
      <c r="B414" s="4" t="s">
        <v>71</v>
      </c>
      <c r="C414" s="4" t="s">
        <v>917</v>
      </c>
      <c r="D414" s="1">
        <v>50</v>
      </c>
      <c r="E414" s="4" t="s">
        <v>918</v>
      </c>
      <c r="F414" s="1"/>
      <c r="G414" s="4" t="s">
        <v>918</v>
      </c>
    </row>
    <row r="415" spans="1:7" ht="45" hidden="1" x14ac:dyDescent="0.25">
      <c r="A415" s="4" t="s">
        <v>545</v>
      </c>
      <c r="B415" s="4" t="s">
        <v>919</v>
      </c>
      <c r="C415" s="4" t="s">
        <v>920</v>
      </c>
      <c r="D415" s="1">
        <v>100</v>
      </c>
      <c r="E415" s="4" t="s">
        <v>921</v>
      </c>
      <c r="F415" s="1"/>
      <c r="G415" s="4" t="s">
        <v>921</v>
      </c>
    </row>
    <row r="416" spans="1:7" hidden="1" x14ac:dyDescent="0.25">
      <c r="A416" s="43" t="s">
        <v>68</v>
      </c>
      <c r="B416" s="4"/>
      <c r="C416" s="4"/>
      <c r="D416" s="44">
        <f>SUBTOTAL(9,D238:D257)</f>
        <v>0</v>
      </c>
      <c r="E416" s="1"/>
      <c r="F416" s="4"/>
      <c r="G416" s="4"/>
    </row>
    <row r="417" spans="1:7" ht="30" hidden="1" x14ac:dyDescent="0.25">
      <c r="A417" s="49" t="s">
        <v>922</v>
      </c>
      <c r="C417" s="47"/>
      <c r="D417" s="50">
        <f>+D416+D201+D90</f>
        <v>13027</v>
      </c>
      <c r="E417" s="47"/>
      <c r="F417" s="45"/>
      <c r="G417" s="47"/>
    </row>
    <row r="419" spans="1:7" x14ac:dyDescent="0.25">
      <c r="A419" s="7" t="s">
        <v>923</v>
      </c>
      <c r="B419" s="46" t="s">
        <v>924</v>
      </c>
    </row>
    <row r="420" spans="1:7" x14ac:dyDescent="0.25">
      <c r="A420" s="7" t="s">
        <v>925</v>
      </c>
      <c r="B420" s="10" t="s">
        <v>926</v>
      </c>
    </row>
    <row r="421" spans="1:7" x14ac:dyDescent="0.25">
      <c r="A421" s="7" t="s">
        <v>927</v>
      </c>
      <c r="B421" s="10" t="s">
        <v>928</v>
      </c>
    </row>
  </sheetData>
  <autoFilter ref="A2:H417">
    <filterColumn colId="0">
      <filters>
        <filter val="CDI - INSTITUCIONAL SIN ARRIENDO"/>
      </filters>
    </filterColumn>
    <filterColumn colId="1">
      <filters>
        <filter val="PASTO"/>
      </filters>
    </filterColumn>
  </autoFilter>
  <mergeCells count="1">
    <mergeCell ref="A1:G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NARIÑO ZONIFICACIÓN</vt:lpstr>
      <vt:lpstr>GEOREFERENCIA FINAL</vt:lpstr>
      <vt:lpstr>justificacion</vt:lpstr>
      <vt:lpstr>GEOREFERENCIACION</vt:lpstr>
      <vt:lpstr>'GEOREFERENCIA FINAL'!Área_de_impresión</vt:lpstr>
      <vt:lpstr>'NARIÑO ZONIFICACIÓN'!Área_de_impresión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Durley Edilma Romero Torres</dc:creator>
  <cp:lastModifiedBy>MATC01</cp:lastModifiedBy>
  <cp:lastPrinted>2014-11-13T01:10:06Z</cp:lastPrinted>
  <dcterms:created xsi:type="dcterms:W3CDTF">2014-11-04T22:49:53Z</dcterms:created>
  <dcterms:modified xsi:type="dcterms:W3CDTF">2017-11-11T05:42:46Z</dcterms:modified>
</cp:coreProperties>
</file>