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75" firstSheet="1" activeTab="1"/>
  </bookViews>
  <sheets>
    <sheet name="GUAVIARE - Z " sheetId="1" state="hidden" r:id="rId1"/>
    <sheet name="GUAVIARE GF" sheetId="5" r:id="rId2"/>
  </sheets>
  <externalReferences>
    <externalReference r:id="rId3"/>
  </externalReferences>
  <definedNames>
    <definedName name="_xlnm._FilterDatabase" localSheetId="1" hidden="1">'GUAVIARE GF'!$A$2:$L$21</definedName>
    <definedName name="modalidad">[1]Listas!$A$12:$A$93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5"/>
  <c r="D20" i="1" l="1"/>
  <c r="E20" l="1"/>
  <c r="C20"/>
  <c r="F20" s="1"/>
  <c r="F19"/>
  <c r="E12"/>
  <c r="E21" s="1"/>
  <c r="D12"/>
  <c r="D13" s="1"/>
  <c r="C12"/>
  <c r="C13" s="1"/>
  <c r="F10"/>
  <c r="F9"/>
  <c r="F8"/>
  <c r="F7"/>
  <c r="F6"/>
  <c r="F5"/>
  <c r="C21" l="1"/>
  <c r="D22"/>
  <c r="E13"/>
  <c r="F13" s="1"/>
  <c r="F22" s="1"/>
  <c r="D21"/>
  <c r="C22"/>
  <c r="F12"/>
  <c r="F21" s="1"/>
  <c r="E22" l="1"/>
</calcChain>
</file>

<file path=xl/sharedStrings.xml><?xml version="1.0" encoding="utf-8"?>
<sst xmlns="http://schemas.openxmlformats.org/spreadsheetml/2006/main" count="195" uniqueCount="73">
  <si>
    <t>GUAVIARE (CABECERA Y RESTO)</t>
  </si>
  <si>
    <t>GRUPO</t>
  </si>
  <si>
    <t>CABECERA</t>
  </si>
  <si>
    <t>CDI - CON ARRIENDO</t>
  </si>
  <si>
    <t>CDI - SIN ARRIENDO</t>
  </si>
  <si>
    <t>MODALIDAD FAMILIAR</t>
  </si>
  <si>
    <t>PRESUPUESTO OFICIAL</t>
  </si>
  <si>
    <t>SAN JOSÉ DEL GUAVIARE</t>
  </si>
  <si>
    <t>SAN JOSÉ DEL GUAVIARE - CENTRO POBLADO</t>
  </si>
  <si>
    <t>SAN JOSÉ DEL GUAVIARE - RESTO</t>
  </si>
  <si>
    <t>CALAMAR</t>
  </si>
  <si>
    <t>EL RETORNO</t>
  </si>
  <si>
    <t>MIRAFLORES</t>
  </si>
  <si>
    <t>TOTAL</t>
  </si>
  <si>
    <t>TECHO CUPOS SIM</t>
  </si>
  <si>
    <t>CUPOS QUE SALDRÍAN EXCLUYENDO EAS: ASOCIACIONES</t>
  </si>
  <si>
    <t>CUPOS</t>
  </si>
  <si>
    <t>PRESUPUESTO</t>
  </si>
  <si>
    <t>GUAVIARE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</si>
  <si>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</si>
  <si>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</si>
  <si>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</si>
  <si>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</si>
  <si>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</si>
  <si>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</si>
  <si>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</si>
  <si>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CDI - INSTITUCIONAL SIN ARRIENDO</t>
  </si>
  <si>
    <t>SAN JOSE DEL GUAVIARE</t>
  </si>
  <si>
    <t>EL CAPRICHO</t>
  </si>
  <si>
    <t>CORREGIMIENTO EL CAPRICHO</t>
  </si>
  <si>
    <t>EL PROGRESO</t>
  </si>
  <si>
    <t>CDI - MODALIDAD FAMILIAR</t>
  </si>
  <si>
    <t>SANJOSE UNO 300</t>
  </si>
  <si>
    <t>DIVINO NIÑO</t>
  </si>
  <si>
    <t>SANJOSE DOS 300</t>
  </si>
  <si>
    <t>PUERTO OSPINA</t>
  </si>
  <si>
    <t>VEREDA PUERTO OSPINA</t>
  </si>
  <si>
    <t>SANJOSE TRES 191</t>
  </si>
  <si>
    <t>CL 30 94 26 BARRIO PORVENIR</t>
  </si>
  <si>
    <t>SAN JOSE 1</t>
  </si>
  <si>
    <t>KR 7 24 184</t>
  </si>
  <si>
    <t>SAN JOSE 2</t>
  </si>
  <si>
    <t>MAJIRA PAMURIJ MASA</t>
  </si>
  <si>
    <t>RESGUARDO INDIGENA EL REFUGIO</t>
  </si>
  <si>
    <t>RESGUARDO INDIGENA EL REFUGIO-RESTAURANTE ESCOLAR</t>
  </si>
  <si>
    <t>CALAMAR125</t>
  </si>
  <si>
    <t>CPS CALAMAR</t>
  </si>
  <si>
    <t xml:space="preserve">EL RETORNO </t>
  </si>
  <si>
    <t>RETORNO DOS 300</t>
  </si>
  <si>
    <t>VEREDA EL UNILLA</t>
  </si>
  <si>
    <t>RETORNO UNO 300</t>
  </si>
  <si>
    <t>VEREDA NUEVA PRIMAVERA</t>
  </si>
  <si>
    <t>MIS PRIMEROS RECUERDOS 2</t>
  </si>
  <si>
    <t>VEREDA LA FORTALEZA</t>
  </si>
  <si>
    <t>RETORNO</t>
  </si>
  <si>
    <t>AMIGOS PITUFINES</t>
  </si>
  <si>
    <t>CASETA COMUNAL</t>
  </si>
  <si>
    <t xml:space="preserve">MIRAFLORES </t>
  </si>
  <si>
    <t>JAMAICURU</t>
  </si>
  <si>
    <t>KR 2 CLL 3 12</t>
  </si>
  <si>
    <t>ARUPAKUMA</t>
  </si>
  <si>
    <t>CL 3 SUR 13</t>
  </si>
  <si>
    <t>NOMBRE DEL CENTRO ZONAL</t>
  </si>
  <si>
    <t>San Jose del Guaviare</t>
  </si>
  <si>
    <t>NO</t>
  </si>
  <si>
    <t>ICBF</t>
  </si>
  <si>
    <t>birrio el progreso</t>
  </si>
  <si>
    <t>operador</t>
  </si>
  <si>
    <t xml:space="preserve"> </t>
  </si>
  <si>
    <t>Esta Unidad corresponde a una Unidad que transitó de las modalidades de 
Jardin Social, Hogar infantil o lactante y preescolar
SI ó NO?</t>
  </si>
  <si>
    <t>Esta unidad opera en un esquema mixto (CDI + Familiar) en la misma infraestructura o Unidad de Servicio?
SI ó NO?</t>
  </si>
  <si>
    <t>En los CDI sin arriendo identifique quien es propietario de la infraestructura
(ICBF - Entidad Territorial -operador actual - otro, cual?)</t>
  </si>
  <si>
    <t>guaviare</t>
  </si>
</sst>
</file>

<file path=xl/styles.xml><?xml version="1.0" encoding="utf-8"?>
<styleSheet xmlns="http://schemas.openxmlformats.org/spreadsheetml/2006/main">
  <numFmts count="5">
    <numFmt numFmtId="44" formatCode="_(&quot;$&quot;\ * #,##0.00_);_(&quot;$&quot;\ * \(#,##0.00\);_(&quot;$&quot;\ 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(&quot;$&quot;\ * #,##0_);_(&quot;$&quot;\ * \(#,##0\);_(&quot;$&quot;\ 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166" fontId="0" fillId="0" borderId="1" xfId="3" applyNumberFormat="1" applyFont="1" applyBorder="1"/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166" fontId="0" fillId="0" borderId="1" xfId="0" applyNumberFormat="1" applyBorder="1"/>
    <xf numFmtId="0" fontId="0" fillId="0" borderId="1" xfId="0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2" fillId="3" borderId="1" xfId="0" applyFont="1" applyFill="1" applyBorder="1"/>
    <xf numFmtId="166" fontId="2" fillId="3" borderId="1" xfId="3" applyNumberFormat="1" applyFont="1" applyFill="1" applyBorder="1"/>
    <xf numFmtId="167" fontId="0" fillId="0" borderId="0" xfId="1" applyNumberFormat="1" applyFont="1"/>
    <xf numFmtId="0" fontId="2" fillId="0" borderId="1" xfId="0" applyFont="1" applyBorder="1"/>
    <xf numFmtId="0" fontId="2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/>
    </xf>
    <xf numFmtId="166" fontId="3" fillId="5" borderId="1" xfId="3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9" fontId="3" fillId="6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6" fontId="2" fillId="4" borderId="1" xfId="3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5">
    <cellStyle name="Millares 2" xfId="4"/>
    <cellStyle name="Moneda" xfId="1" builtinId="4"/>
    <cellStyle name="Moneda 2 2" xf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DE%20ASEGURAMIENTO%20A%20LA%20CALIDAD\Estructura%20Tabla%20Localizaci&#243;n%20Geo%20EAS-US%20CASM%20Dir.%20Reg.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calización Geo EAS-US CASM 14"/>
      <sheetName val="Instructivo"/>
      <sheetName val="Listas"/>
    </sheetNames>
    <sheetDataSet>
      <sheetData sheetId="0"/>
      <sheetData sheetId="1"/>
      <sheetData sheetId="2">
        <row r="12">
          <cell r="A12" t="str">
            <v xml:space="preserve">Centro de Emergencia – Restablecimiento </v>
          </cell>
        </row>
        <row r="13">
          <cell r="A13" t="str">
            <v xml:space="preserve">Intervención de apoyo – Por condiciones de vulneración </v>
          </cell>
        </row>
        <row r="14">
          <cell r="A14" t="str">
            <v xml:space="preserve">Intervención de apoyo – Discapacidad </v>
          </cell>
        </row>
        <row r="15">
          <cell r="A15" t="str">
            <v>Intervención de apoyo – Situación de vida en calle</v>
          </cell>
        </row>
        <row r="16">
          <cell r="A16" t="str">
            <v>Intervención de apoyo – Vinculados a peores formas de trabajo infantil</v>
          </cell>
        </row>
        <row r="17">
          <cell r="A17" t="str">
            <v xml:space="preserve">Intervención de apoyo – Consumo de sustancias psicoactivas </v>
          </cell>
        </row>
        <row r="18">
          <cell r="A18" t="str">
            <v>Intervención de apoyo – Violencia sexual</v>
          </cell>
        </row>
        <row r="19">
          <cell r="A19" t="str">
            <v>Atención terapéutica</v>
          </cell>
        </row>
        <row r="20">
          <cell r="A20" t="str">
            <v xml:space="preserve">Externado – Por condiciones de vulneración </v>
          </cell>
        </row>
        <row r="21">
          <cell r="A21" t="str">
            <v>Externado – Discapacidad</v>
          </cell>
        </row>
        <row r="22">
          <cell r="A22" t="str">
            <v>Externado – Situación de vida en calle</v>
          </cell>
        </row>
        <row r="23">
          <cell r="A23" t="str">
            <v>Externado – Vinculados a peores formas  de trabajo infantil</v>
          </cell>
        </row>
        <row r="24">
          <cell r="A24" t="str">
            <v>Externado – Consumo de sustancias psicoactivas</v>
          </cell>
        </row>
        <row r="25">
          <cell r="A25" t="str">
            <v>Semi Internado – Por condiciones de vulneración</v>
          </cell>
        </row>
        <row r="26">
          <cell r="A26" t="str">
            <v>Semi  Internado – Discapacidad</v>
          </cell>
        </row>
        <row r="27">
          <cell r="A27" t="str">
            <v>Semi Internado  – Situación de vida en calle</v>
          </cell>
        </row>
        <row r="28">
          <cell r="A28" t="str">
            <v>Semi Internado – Consumo de sustancias psicoactivas</v>
          </cell>
        </row>
        <row r="29">
          <cell r="A29" t="str">
            <v>Hogar Gestor – Discapacidad</v>
          </cell>
        </row>
        <row r="30">
          <cell r="A30" t="str">
            <v>Hogar Gestor – Por condiciones de vulneración</v>
          </cell>
        </row>
        <row r="31">
          <cell r="A31" t="str">
            <v>Hogar Sustituto  ICBF – Por condiciones de vulneración</v>
          </cell>
        </row>
        <row r="32">
          <cell r="A32" t="str">
            <v>Hogar Sustituto  ICBF – Discapacidad</v>
          </cell>
        </row>
        <row r="33">
          <cell r="A33" t="str">
            <v>Internado de Atención Especializada</v>
          </cell>
        </row>
        <row r="34">
          <cell r="A34" t="str">
            <v>Internado  para madre gestante o en periodo de lactancia</v>
          </cell>
        </row>
        <row r="35">
          <cell r="A35" t="str">
            <v>Internado de diagnóstico y acogida</v>
          </cell>
        </row>
        <row r="36">
          <cell r="A36" t="str">
            <v>Preparación para la vida laboral y productiva</v>
          </cell>
        </row>
        <row r="37">
          <cell r="A37" t="str">
            <v>Casa Hogar de Protección</v>
          </cell>
        </row>
        <row r="38">
          <cell r="A38" t="str">
            <v>Casa Hogar para  madre gestante o en periodo de lactancia</v>
          </cell>
        </row>
        <row r="39">
          <cell r="A39" t="str">
            <v>Internado – Discapacidad</v>
          </cell>
        </row>
        <row r="40">
          <cell r="A40" t="str">
            <v>Internado – Discapacidad mental psicosocial</v>
          </cell>
        </row>
        <row r="41">
          <cell r="A41" t="str">
            <v>Internado – Situación de vida en calle</v>
          </cell>
        </row>
        <row r="42">
          <cell r="A42" t="str">
            <v>Internado – Consumo de sustancias psicoactivas</v>
          </cell>
        </row>
        <row r="43">
          <cell r="A43" t="str">
            <v>Internado – Violencia sexual</v>
          </cell>
        </row>
        <row r="44">
          <cell r="A44" t="str">
            <v>Acogida y desarrollo - Situación de vida en calle</v>
          </cell>
        </row>
        <row r="45">
          <cell r="A45" t="str">
            <v>Hogar Gestor – Desplazamiento forzado con discapacidad (Auto 006 de 2009)</v>
          </cell>
        </row>
        <row r="46">
          <cell r="A46" t="str">
            <v>Hogar Gestor – Desplazamiento forzado huérfanos por violencia armada (Auto 251 de 2009)</v>
          </cell>
        </row>
        <row r="47">
          <cell r="A47" t="str">
            <v>Hogar Gestor – Otras víctimas de la violencia armada – Minas antipersona, huérfanos amenazados de reclutamiento</v>
          </cell>
        </row>
        <row r="48">
          <cell r="A48" t="str">
            <v>Hogar Gestor – Desvinculados</v>
          </cell>
        </row>
        <row r="49">
          <cell r="A49" t="str">
            <v>Hogares Tutores – Desvinculados</v>
          </cell>
        </row>
        <row r="50">
          <cell r="A50" t="str">
            <v>Hogar Transitorio – Desvinculados</v>
          </cell>
        </row>
        <row r="51">
          <cell r="A51" t="str">
            <v>Centro de Atención Especializada – Desvinculados</v>
          </cell>
        </row>
        <row r="52">
          <cell r="A52" t="str">
            <v>Casa Juvenil – Desvinculados</v>
          </cell>
        </row>
        <row r="53">
          <cell r="A53" t="str">
            <v>Prestación de servicios a la comunidad</v>
          </cell>
        </row>
        <row r="54">
          <cell r="A54" t="str">
            <v>Intervención de apoyo – Restablecimiento – Conflicto con la Ley</v>
          </cell>
        </row>
        <row r="55">
          <cell r="A55" t="str">
            <v>Libertad vigilada</v>
          </cell>
        </row>
        <row r="56">
          <cell r="A56" t="str">
            <v>Semicerrado – Externado – Restablecimiento – Conflicto con la Ley</v>
          </cell>
        </row>
        <row r="57">
          <cell r="A57" t="str">
            <v>Semicerrado – Externado – Sistema de Responsabilidad Penal</v>
          </cell>
        </row>
        <row r="58">
          <cell r="A58" t="str">
            <v>Semicerrado – Semi Internado – Restablecimiento – Conflicto con la Ley</v>
          </cell>
        </row>
        <row r="59">
          <cell r="A59" t="str">
            <v>Semicerrado – Semi Internado – Sistema de Responsabilidad Penal</v>
          </cell>
        </row>
        <row r="60">
          <cell r="A60" t="str">
            <v xml:space="preserve">Semicerrado – Internamiento abierto – SRPA </v>
          </cell>
        </row>
        <row r="61">
          <cell r="A61" t="str">
            <v>Semicerrado – Internado – Restablecimiento – Conflicto con la Ley</v>
          </cell>
        </row>
        <row r="62">
          <cell r="A62" t="str">
            <v>Hogar Gestor – Conflicto con la Ley</v>
          </cell>
        </row>
        <row r="63">
          <cell r="A63" t="str">
            <v>Casa Hogar – Conflicto con la Ley</v>
          </cell>
        </row>
        <row r="64">
          <cell r="A64" t="str">
            <v>Centro de Emergencia – Restablecimiento – Conflicto con la Ley</v>
          </cell>
        </row>
        <row r="65">
          <cell r="A65" t="str">
            <v>Centro Transitorio</v>
          </cell>
        </row>
        <row r="66">
          <cell r="A66" t="str">
            <v>Internamiento preventivo</v>
          </cell>
        </row>
        <row r="67">
          <cell r="A67" t="str">
            <v>Centro de Atención Especializada</v>
          </cell>
        </row>
        <row r="68">
          <cell r="A68" t="str">
            <v>Apoyo postinstitucional – Restablecimiento – Conflicto con la Ley</v>
          </cell>
        </row>
        <row r="69">
          <cell r="A69" t="str">
            <v xml:space="preserve">Apoyo postinstitucional – SRPA </v>
          </cell>
        </row>
        <row r="70">
          <cell r="A70" t="str">
            <v xml:space="preserve">Hogares Infantiles </v>
          </cell>
        </row>
        <row r="71">
          <cell r="A71" t="str">
            <v>Lactantes y preescolares</v>
          </cell>
        </row>
        <row r="72">
          <cell r="A72" t="str">
            <v>HCB FAMI</v>
          </cell>
        </row>
        <row r="73">
          <cell r="A73" t="str">
            <v>HCB Familiares</v>
          </cell>
        </row>
        <row r="74">
          <cell r="A74" t="str">
            <v>HCB Grupales</v>
          </cell>
        </row>
        <row r="75">
          <cell r="A75" t="str">
            <v xml:space="preserve">HCB Múltiples </v>
          </cell>
        </row>
        <row r="76">
          <cell r="A76" t="str">
            <v>HCB Múltiples Empresariales</v>
          </cell>
        </row>
        <row r="77">
          <cell r="A77" t="str">
            <v>HCB Jardines sociales</v>
          </cell>
        </row>
        <row r="78">
          <cell r="A78" t="str">
            <v>Atención de niños, niñas hasta los 3 años de edad en establecimientos de reclusión de mujeres</v>
          </cell>
        </row>
        <row r="79">
          <cell r="A79" t="str">
            <v>Programa DÍA</v>
          </cell>
        </row>
        <row r="80">
          <cell r="A80" t="str">
            <v xml:space="preserve">CDI Familiar </v>
          </cell>
        </row>
        <row r="81">
          <cell r="A81" t="str">
            <v xml:space="preserve">CDI Institucional </v>
          </cell>
        </row>
        <row r="82">
          <cell r="A82" t="str">
            <v>Programa de Alimentación Escolar</v>
          </cell>
        </row>
        <row r="83">
          <cell r="A83" t="str">
            <v xml:space="preserve">Generaciones con Bienestar – Tradicional </v>
          </cell>
        </row>
        <row r="84">
          <cell r="A84" t="str">
            <v xml:space="preserve">Generaciones con Bienestar – Rural </v>
          </cell>
        </row>
        <row r="85">
          <cell r="A85" t="str">
            <v xml:space="preserve">Generaciones con Bienestar – Étnico  </v>
          </cell>
        </row>
        <row r="86">
          <cell r="A86" t="str">
            <v>Materno infantil</v>
          </cell>
        </row>
        <row r="87">
          <cell r="A87" t="str">
            <v>Centros de Recuperación Nutricional</v>
          </cell>
        </row>
        <row r="88">
          <cell r="A88" t="str">
            <v xml:space="preserve">Recuperación nutricional ambulatoria </v>
          </cell>
        </row>
        <row r="89">
          <cell r="A89" t="str">
            <v>Recuperación  nutricional  con enfoque comunitario</v>
          </cell>
        </row>
        <row r="90">
          <cell r="A90" t="str">
            <v/>
          </cell>
        </row>
        <row r="91">
          <cell r="A91" t="str">
            <v>Encuentros familiares</v>
          </cell>
        </row>
        <row r="92">
          <cell r="A92" t="str">
            <v>Apoyo a grupos étnicos</v>
          </cell>
        </row>
        <row r="93">
          <cell r="A93" t="str">
            <v>Innovación social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22"/>
  <sheetViews>
    <sheetView workbookViewId="0">
      <selection activeCell="I22" sqref="I22"/>
    </sheetView>
  </sheetViews>
  <sheetFormatPr baseColWidth="10" defaultRowHeight="15"/>
  <cols>
    <col min="2" max="2" width="40.85546875" bestFit="1" customWidth="1"/>
    <col min="3" max="3" width="24.42578125" customWidth="1"/>
    <col min="4" max="4" width="18.5703125" customWidth="1"/>
    <col min="5" max="5" width="22.85546875" customWidth="1"/>
    <col min="6" max="6" width="21.42578125" customWidth="1"/>
  </cols>
  <sheetData>
    <row r="1" spans="1:6" ht="26.45" customHeight="1">
      <c r="A1" s="36" t="s">
        <v>0</v>
      </c>
      <c r="B1" s="36"/>
      <c r="C1" s="36"/>
      <c r="D1" s="36"/>
      <c r="E1" s="36"/>
      <c r="F1" s="36"/>
    </row>
    <row r="2" spans="1:6">
      <c r="C2" s="1"/>
      <c r="D2" s="1"/>
      <c r="E2" s="2"/>
    </row>
    <row r="3" spans="1:6">
      <c r="B3" s="3"/>
      <c r="C3" s="4">
        <v>2918270</v>
      </c>
      <c r="D3" s="4">
        <v>2720738</v>
      </c>
      <c r="E3" s="4">
        <v>2088281</v>
      </c>
    </row>
    <row r="4" spans="1:6">
      <c r="A4" s="32" t="s">
        <v>1</v>
      </c>
      <c r="B4" s="33" t="s">
        <v>2</v>
      </c>
      <c r="C4" s="32" t="s">
        <v>3</v>
      </c>
      <c r="D4" s="32" t="s">
        <v>4</v>
      </c>
      <c r="E4" s="32" t="s">
        <v>5</v>
      </c>
      <c r="F4" s="34" t="s">
        <v>6</v>
      </c>
    </row>
    <row r="5" spans="1:6">
      <c r="A5" s="35">
        <v>1</v>
      </c>
      <c r="B5" s="5" t="s">
        <v>7</v>
      </c>
      <c r="C5" s="5"/>
      <c r="D5" s="6">
        <v>80</v>
      </c>
      <c r="E5" s="5"/>
      <c r="F5" s="7">
        <f t="shared" ref="F5:F10" si="0">+(C5*$C$3)+(D5*$D$3)+(E5*$E$3)</f>
        <v>217659040</v>
      </c>
    </row>
    <row r="6" spans="1:6">
      <c r="A6" s="31">
        <v>2</v>
      </c>
      <c r="B6" s="5" t="s">
        <v>8</v>
      </c>
      <c r="C6" s="5"/>
      <c r="D6" s="6"/>
      <c r="E6" s="21">
        <v>991</v>
      </c>
      <c r="F6" s="7">
        <f t="shared" si="0"/>
        <v>2069486471</v>
      </c>
    </row>
    <row r="7" spans="1:6">
      <c r="A7" s="31">
        <v>3</v>
      </c>
      <c r="B7" s="8" t="s">
        <v>9</v>
      </c>
      <c r="C7" s="5"/>
      <c r="D7" s="5"/>
      <c r="E7" s="21">
        <v>619</v>
      </c>
      <c r="F7" s="7">
        <f t="shared" si="0"/>
        <v>1292645939</v>
      </c>
    </row>
    <row r="8" spans="1:6">
      <c r="A8" s="31">
        <v>4</v>
      </c>
      <c r="B8" s="9" t="s">
        <v>10</v>
      </c>
      <c r="C8" s="5"/>
      <c r="D8" s="6"/>
      <c r="E8" s="21">
        <v>393</v>
      </c>
      <c r="F8" s="7">
        <f t="shared" si="0"/>
        <v>820694433</v>
      </c>
    </row>
    <row r="9" spans="1:6">
      <c r="A9" s="31">
        <v>5</v>
      </c>
      <c r="B9" s="9" t="s">
        <v>11</v>
      </c>
      <c r="C9" s="5"/>
      <c r="D9" s="5"/>
      <c r="E9" s="21">
        <v>873</v>
      </c>
      <c r="F9" s="7">
        <f t="shared" si="0"/>
        <v>1823069313</v>
      </c>
    </row>
    <row r="10" spans="1:6">
      <c r="A10" s="31">
        <v>6</v>
      </c>
      <c r="B10" s="9" t="s">
        <v>12</v>
      </c>
      <c r="C10" s="5"/>
      <c r="D10" s="5"/>
      <c r="E10" s="24">
        <v>324</v>
      </c>
      <c r="F10" s="7">
        <f t="shared" si="0"/>
        <v>676603044</v>
      </c>
    </row>
    <row r="11" spans="1:6">
      <c r="B11" s="10"/>
      <c r="C11" s="11"/>
      <c r="D11" s="11"/>
      <c r="E11" s="10"/>
    </row>
    <row r="12" spans="1:6">
      <c r="B12" s="12" t="s">
        <v>13</v>
      </c>
      <c r="C12" s="12">
        <f>SUM(C5:C11)</f>
        <v>0</v>
      </c>
      <c r="D12" s="12">
        <f>SUM(D5:D11)</f>
        <v>80</v>
      </c>
      <c r="E12" s="12">
        <f>SUM(E5:E11)</f>
        <v>3200</v>
      </c>
      <c r="F12" s="13">
        <f>SUM(C12:E12)</f>
        <v>3280</v>
      </c>
    </row>
    <row r="13" spans="1:6">
      <c r="C13" s="14">
        <f>+C3*C12</f>
        <v>0</v>
      </c>
      <c r="D13" s="14">
        <f>+D3*D12</f>
        <v>217659040</v>
      </c>
      <c r="E13" s="14">
        <f>+E3*E12</f>
        <v>6682499200</v>
      </c>
      <c r="F13" s="14">
        <f>SUM(C13:E13)</f>
        <v>6900158240</v>
      </c>
    </row>
    <row r="15" spans="1:6">
      <c r="C15" s="15" t="s">
        <v>14</v>
      </c>
      <c r="D15" s="22">
        <v>384</v>
      </c>
      <c r="E15" s="22">
        <v>3200</v>
      </c>
    </row>
    <row r="16" spans="1:6">
      <c r="C16" s="15" t="s">
        <v>6</v>
      </c>
      <c r="D16" s="23">
        <v>1044763392</v>
      </c>
      <c r="E16" s="23">
        <v>6682499202</v>
      </c>
    </row>
    <row r="18" spans="2:6">
      <c r="B18" s="37" t="s">
        <v>15</v>
      </c>
      <c r="C18" s="37"/>
      <c r="D18" s="37"/>
      <c r="E18" s="37"/>
      <c r="F18" s="37"/>
    </row>
    <row r="19" spans="2:6" ht="15.75">
      <c r="B19" s="16" t="s">
        <v>16</v>
      </c>
      <c r="C19" s="17"/>
      <c r="D19" s="17">
        <v>304</v>
      </c>
      <c r="E19" s="17"/>
      <c r="F19" s="17">
        <f>SUM(C19:E19)</f>
        <v>304</v>
      </c>
    </row>
    <row r="20" spans="2:6" ht="15.75">
      <c r="B20" s="16" t="s">
        <v>17</v>
      </c>
      <c r="C20" s="18" t="e">
        <f>+#REF!*C19</f>
        <v>#REF!</v>
      </c>
      <c r="D20" s="18">
        <f>+D$3*D19</f>
        <v>827104352</v>
      </c>
      <c r="E20" s="18" t="e">
        <f>+#REF!*E19</f>
        <v>#REF!</v>
      </c>
      <c r="F20" s="18" t="e">
        <f>SUM(C20:E20)</f>
        <v>#REF!</v>
      </c>
    </row>
    <row r="21" spans="2:6" ht="15.75">
      <c r="B21" s="19" t="s">
        <v>16</v>
      </c>
      <c r="C21" s="20" t="e">
        <f t="shared" ref="C21:F22" si="1">+C19/C12</f>
        <v>#DIV/0!</v>
      </c>
      <c r="D21" s="20">
        <f t="shared" si="1"/>
        <v>3.8</v>
      </c>
      <c r="E21" s="20">
        <f t="shared" si="1"/>
        <v>0</v>
      </c>
      <c r="F21" s="20">
        <f t="shared" si="1"/>
        <v>9.2682926829268292E-2</v>
      </c>
    </row>
    <row r="22" spans="2:6" ht="15.75">
      <c r="B22" s="19" t="s">
        <v>17</v>
      </c>
      <c r="C22" s="20" t="e">
        <f t="shared" si="1"/>
        <v>#REF!</v>
      </c>
      <c r="D22" s="20">
        <f t="shared" si="1"/>
        <v>3.8</v>
      </c>
      <c r="E22" s="20" t="e">
        <f t="shared" si="1"/>
        <v>#REF!</v>
      </c>
      <c r="F22" s="20" t="e">
        <f t="shared" si="1"/>
        <v>#REF!</v>
      </c>
    </row>
  </sheetData>
  <mergeCells count="2">
    <mergeCell ref="A1:F1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2" sqref="F22"/>
    </sheetView>
  </sheetViews>
  <sheetFormatPr baseColWidth="10" defaultRowHeight="15"/>
  <cols>
    <col min="1" max="1" width="14.140625" bestFit="1" customWidth="1"/>
    <col min="2" max="2" width="11.85546875" customWidth="1"/>
    <col min="3" max="3" width="26.85546875" customWidth="1"/>
    <col min="4" max="4" width="15.5703125" customWidth="1"/>
    <col min="5" max="5" width="23.85546875" bestFit="1" customWidth="1"/>
    <col min="6" max="6" width="12" bestFit="1" customWidth="1"/>
    <col min="7" max="7" width="21.85546875" bestFit="1" customWidth="1"/>
    <col min="8" max="8" width="25.7109375" bestFit="1" customWidth="1"/>
    <col min="9" max="9" width="18" customWidth="1"/>
    <col min="10" max="10" width="20.7109375" customWidth="1"/>
    <col min="11" max="11" width="17" customWidth="1"/>
    <col min="12" max="12" width="17.140625" customWidth="1"/>
  </cols>
  <sheetData>
    <row r="1" spans="1:12">
      <c r="A1" s="38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0">
      <c r="A2" s="28" t="s">
        <v>62</v>
      </c>
      <c r="B2" s="28" t="s">
        <v>1</v>
      </c>
      <c r="C2" s="26" t="s">
        <v>19</v>
      </c>
      <c r="D2" s="26" t="s">
        <v>20</v>
      </c>
      <c r="E2" s="26" t="s">
        <v>21</v>
      </c>
      <c r="F2" s="26" t="s">
        <v>22</v>
      </c>
      <c r="G2" s="27" t="s">
        <v>23</v>
      </c>
      <c r="H2" s="27" t="s">
        <v>24</v>
      </c>
      <c r="I2" s="27" t="s">
        <v>25</v>
      </c>
      <c r="J2" s="29" t="s">
        <v>69</v>
      </c>
      <c r="K2" s="29" t="s">
        <v>70</v>
      </c>
      <c r="L2" s="29" t="s">
        <v>71</v>
      </c>
    </row>
    <row r="3" spans="1:12" ht="30">
      <c r="A3" s="25" t="s">
        <v>63</v>
      </c>
      <c r="B3" s="30">
        <v>1</v>
      </c>
      <c r="C3" s="25" t="s">
        <v>26</v>
      </c>
      <c r="D3" s="25" t="s">
        <v>27</v>
      </c>
      <c r="E3" s="25" t="s">
        <v>28</v>
      </c>
      <c r="F3" s="25">
        <v>40</v>
      </c>
      <c r="G3" s="25" t="s">
        <v>29</v>
      </c>
      <c r="H3" s="25"/>
      <c r="I3" s="25" t="s">
        <v>29</v>
      </c>
      <c r="J3" s="25" t="s">
        <v>64</v>
      </c>
      <c r="K3" s="25" t="s">
        <v>64</v>
      </c>
      <c r="L3" s="25" t="s">
        <v>65</v>
      </c>
    </row>
    <row r="4" spans="1:12" ht="30">
      <c r="A4" s="25" t="s">
        <v>63</v>
      </c>
      <c r="B4" s="30">
        <v>1</v>
      </c>
      <c r="C4" s="25" t="s">
        <v>26</v>
      </c>
      <c r="D4" s="25" t="s">
        <v>27</v>
      </c>
      <c r="E4" s="25" t="s">
        <v>30</v>
      </c>
      <c r="F4" s="25">
        <v>40</v>
      </c>
      <c r="G4" s="25"/>
      <c r="H4" s="25" t="s">
        <v>7</v>
      </c>
      <c r="I4" s="25" t="s">
        <v>66</v>
      </c>
      <c r="J4" s="25" t="s">
        <v>64</v>
      </c>
      <c r="K4" s="25" t="s">
        <v>64</v>
      </c>
      <c r="L4" s="25" t="s">
        <v>65</v>
      </c>
    </row>
    <row r="5" spans="1:12" ht="30">
      <c r="A5" s="25" t="s">
        <v>63</v>
      </c>
      <c r="B5" s="30">
        <v>2</v>
      </c>
      <c r="C5" s="25" t="s">
        <v>31</v>
      </c>
      <c r="D5" s="25" t="s">
        <v>27</v>
      </c>
      <c r="E5" s="25" t="s">
        <v>32</v>
      </c>
      <c r="F5" s="25">
        <v>300</v>
      </c>
      <c r="G5" s="25"/>
      <c r="H5" s="25" t="s">
        <v>7</v>
      </c>
      <c r="I5" s="25" t="s">
        <v>33</v>
      </c>
      <c r="J5" s="25" t="s">
        <v>64</v>
      </c>
      <c r="K5" s="25" t="s">
        <v>64</v>
      </c>
      <c r="L5" s="25" t="s">
        <v>67</v>
      </c>
    </row>
    <row r="6" spans="1:12" ht="30">
      <c r="A6" s="25" t="s">
        <v>63</v>
      </c>
      <c r="B6" s="30">
        <v>2</v>
      </c>
      <c r="C6" s="25" t="s">
        <v>31</v>
      </c>
      <c r="D6" s="25" t="s">
        <v>27</v>
      </c>
      <c r="E6" s="25" t="s">
        <v>37</v>
      </c>
      <c r="F6" s="25">
        <v>191</v>
      </c>
      <c r="G6" s="25"/>
      <c r="H6" s="25" t="s">
        <v>7</v>
      </c>
      <c r="I6" s="25" t="s">
        <v>38</v>
      </c>
      <c r="J6" s="25" t="s">
        <v>64</v>
      </c>
      <c r="K6" s="25" t="s">
        <v>64</v>
      </c>
      <c r="L6" s="25" t="s">
        <v>67</v>
      </c>
    </row>
    <row r="7" spans="1:12" ht="30">
      <c r="A7" s="25" t="s">
        <v>63</v>
      </c>
      <c r="B7" s="30">
        <v>2</v>
      </c>
      <c r="C7" s="25" t="s">
        <v>31</v>
      </c>
      <c r="D7" s="25" t="s">
        <v>27</v>
      </c>
      <c r="E7" s="25" t="s">
        <v>39</v>
      </c>
      <c r="F7" s="25">
        <v>300</v>
      </c>
      <c r="G7" s="25"/>
      <c r="H7" s="25" t="s">
        <v>7</v>
      </c>
      <c r="I7" s="25" t="s">
        <v>40</v>
      </c>
      <c r="J7" s="25" t="s">
        <v>64</v>
      </c>
      <c r="K7" s="25" t="s">
        <v>64</v>
      </c>
      <c r="L7" s="25" t="s">
        <v>67</v>
      </c>
    </row>
    <row r="8" spans="1:12" ht="30">
      <c r="A8" s="25" t="s">
        <v>63</v>
      </c>
      <c r="B8" s="30">
        <v>2</v>
      </c>
      <c r="C8" s="25" t="s">
        <v>31</v>
      </c>
      <c r="D8" s="25" t="s">
        <v>72</v>
      </c>
      <c r="E8" s="25" t="s">
        <v>41</v>
      </c>
      <c r="F8" s="25">
        <v>200</v>
      </c>
      <c r="G8" s="25"/>
      <c r="H8" s="25" t="s">
        <v>7</v>
      </c>
      <c r="I8" s="25" t="s">
        <v>40</v>
      </c>
      <c r="J8" s="25" t="s">
        <v>64</v>
      </c>
      <c r="K8" s="25" t="s">
        <v>64</v>
      </c>
      <c r="L8" s="25" t="s">
        <v>67</v>
      </c>
    </row>
    <row r="9" spans="1:12" ht="30">
      <c r="A9" s="25" t="s">
        <v>63</v>
      </c>
      <c r="B9" s="30">
        <v>3</v>
      </c>
      <c r="C9" s="25" t="s">
        <v>31</v>
      </c>
      <c r="D9" s="25" t="s">
        <v>27</v>
      </c>
      <c r="E9" s="25" t="s">
        <v>34</v>
      </c>
      <c r="F9" s="25">
        <v>300</v>
      </c>
      <c r="G9" s="25" t="s">
        <v>35</v>
      </c>
      <c r="H9" s="25"/>
      <c r="I9" s="25" t="s">
        <v>36</v>
      </c>
      <c r="J9" s="25" t="s">
        <v>64</v>
      </c>
      <c r="K9" s="25" t="s">
        <v>64</v>
      </c>
      <c r="L9" s="25" t="s">
        <v>67</v>
      </c>
    </row>
    <row r="10" spans="1:12" ht="75">
      <c r="A10" s="25" t="s">
        <v>63</v>
      </c>
      <c r="B10" s="30">
        <v>3</v>
      </c>
      <c r="C10" s="25" t="s">
        <v>31</v>
      </c>
      <c r="D10" s="25" t="s">
        <v>27</v>
      </c>
      <c r="E10" s="25" t="s">
        <v>42</v>
      </c>
      <c r="F10" s="25">
        <v>319</v>
      </c>
      <c r="G10" s="25" t="s">
        <v>43</v>
      </c>
      <c r="H10" s="25"/>
      <c r="I10" s="25" t="s">
        <v>44</v>
      </c>
      <c r="J10" s="25" t="s">
        <v>64</v>
      </c>
      <c r="K10" s="25" t="s">
        <v>64</v>
      </c>
      <c r="L10" s="25" t="s">
        <v>67</v>
      </c>
    </row>
    <row r="11" spans="1:12" ht="30">
      <c r="A11" s="25" t="s">
        <v>63</v>
      </c>
      <c r="B11" s="30">
        <v>4</v>
      </c>
      <c r="C11" s="25" t="s">
        <v>31</v>
      </c>
      <c r="D11" s="25" t="s">
        <v>10</v>
      </c>
      <c r="E11" s="25" t="s">
        <v>10</v>
      </c>
      <c r="F11" s="25">
        <v>200</v>
      </c>
      <c r="G11" s="25"/>
      <c r="H11" s="25" t="s">
        <v>10</v>
      </c>
      <c r="I11" s="25"/>
      <c r="J11" s="25" t="s">
        <v>64</v>
      </c>
      <c r="K11" s="25" t="s">
        <v>64</v>
      </c>
      <c r="L11" s="25" t="s">
        <v>67</v>
      </c>
    </row>
    <row r="12" spans="1:12" ht="30">
      <c r="A12" s="25" t="s">
        <v>63</v>
      </c>
      <c r="B12" s="30">
        <v>4</v>
      </c>
      <c r="C12" s="25" t="s">
        <v>31</v>
      </c>
      <c r="D12" s="25" t="s">
        <v>10</v>
      </c>
      <c r="E12" s="25" t="s">
        <v>45</v>
      </c>
      <c r="F12" s="25">
        <v>125</v>
      </c>
      <c r="G12" s="25" t="s">
        <v>10</v>
      </c>
      <c r="H12" s="25"/>
      <c r="I12" s="25" t="s">
        <v>10</v>
      </c>
      <c r="J12" s="25" t="s">
        <v>64</v>
      </c>
      <c r="K12" s="25" t="s">
        <v>64</v>
      </c>
      <c r="L12" s="25" t="s">
        <v>67</v>
      </c>
    </row>
    <row r="13" spans="1:12" ht="30">
      <c r="A13" s="25" t="s">
        <v>63</v>
      </c>
      <c r="B13" s="30">
        <v>4</v>
      </c>
      <c r="C13" s="25" t="s">
        <v>31</v>
      </c>
      <c r="D13" s="25" t="s">
        <v>10</v>
      </c>
      <c r="E13" s="25" t="s">
        <v>46</v>
      </c>
      <c r="F13" s="25">
        <v>68</v>
      </c>
      <c r="G13" s="25" t="s">
        <v>10</v>
      </c>
      <c r="H13" s="25"/>
      <c r="I13" s="25" t="s">
        <v>10</v>
      </c>
      <c r="J13" s="25" t="s">
        <v>64</v>
      </c>
      <c r="K13" s="25" t="s">
        <v>64</v>
      </c>
      <c r="L13" s="25" t="s">
        <v>67</v>
      </c>
    </row>
    <row r="14" spans="1:12" ht="30">
      <c r="A14" s="25" t="s">
        <v>63</v>
      </c>
      <c r="B14" s="30">
        <v>5</v>
      </c>
      <c r="C14" s="25" t="s">
        <v>31</v>
      </c>
      <c r="D14" s="25" t="s">
        <v>47</v>
      </c>
      <c r="E14" s="25" t="s">
        <v>48</v>
      </c>
      <c r="F14" s="25">
        <v>300</v>
      </c>
      <c r="G14" s="25" t="s">
        <v>49</v>
      </c>
      <c r="H14" s="25"/>
      <c r="I14" s="25" t="s">
        <v>49</v>
      </c>
      <c r="J14" s="25" t="s">
        <v>64</v>
      </c>
      <c r="K14" s="25" t="s">
        <v>64</v>
      </c>
      <c r="L14" s="25" t="s">
        <v>67</v>
      </c>
    </row>
    <row r="15" spans="1:12" ht="30">
      <c r="A15" s="25" t="s">
        <v>63</v>
      </c>
      <c r="B15" s="30">
        <v>5</v>
      </c>
      <c r="C15" s="25" t="s">
        <v>31</v>
      </c>
      <c r="D15" s="25" t="s">
        <v>47</v>
      </c>
      <c r="E15" s="25" t="s">
        <v>50</v>
      </c>
      <c r="F15" s="25">
        <v>300</v>
      </c>
      <c r="G15" s="25" t="s">
        <v>51</v>
      </c>
      <c r="H15" s="25"/>
      <c r="I15" s="25" t="s">
        <v>51</v>
      </c>
      <c r="J15" s="25" t="s">
        <v>64</v>
      </c>
      <c r="K15" s="25" t="s">
        <v>64</v>
      </c>
      <c r="L15" s="25" t="s">
        <v>67</v>
      </c>
    </row>
    <row r="16" spans="1:12" ht="30">
      <c r="A16" s="25" t="s">
        <v>63</v>
      </c>
      <c r="B16" s="30">
        <v>5</v>
      </c>
      <c r="C16" s="25" t="s">
        <v>31</v>
      </c>
      <c r="D16" s="25" t="s">
        <v>47</v>
      </c>
      <c r="E16" s="25" t="s">
        <v>52</v>
      </c>
      <c r="F16" s="25">
        <v>19</v>
      </c>
      <c r="G16" s="25" t="s">
        <v>53</v>
      </c>
      <c r="H16" s="25"/>
      <c r="I16" s="25" t="s">
        <v>53</v>
      </c>
      <c r="J16" s="25" t="s">
        <v>64</v>
      </c>
      <c r="K16" s="25" t="s">
        <v>64</v>
      </c>
      <c r="L16" s="25" t="s">
        <v>67</v>
      </c>
    </row>
    <row r="17" spans="1:12" ht="30">
      <c r="A17" s="25" t="s">
        <v>63</v>
      </c>
      <c r="B17" s="30">
        <v>5</v>
      </c>
      <c r="C17" s="25" t="s">
        <v>31</v>
      </c>
      <c r="D17" s="25" t="s">
        <v>47</v>
      </c>
      <c r="E17" s="25" t="s">
        <v>54</v>
      </c>
      <c r="F17" s="25">
        <v>200</v>
      </c>
      <c r="G17" s="25"/>
      <c r="H17" s="25" t="s">
        <v>47</v>
      </c>
      <c r="I17" s="25"/>
      <c r="J17" s="25" t="s">
        <v>64</v>
      </c>
      <c r="K17" s="25" t="s">
        <v>64</v>
      </c>
      <c r="L17" s="25" t="s">
        <v>67</v>
      </c>
    </row>
    <row r="18" spans="1:12" ht="30">
      <c r="A18" s="25" t="s">
        <v>63</v>
      </c>
      <c r="B18" s="30">
        <v>5</v>
      </c>
      <c r="C18" s="25" t="s">
        <v>31</v>
      </c>
      <c r="D18" s="25" t="s">
        <v>47</v>
      </c>
      <c r="E18" s="25" t="s">
        <v>55</v>
      </c>
      <c r="F18" s="25">
        <v>54</v>
      </c>
      <c r="G18" s="25"/>
      <c r="H18" s="25" t="s">
        <v>47</v>
      </c>
      <c r="I18" s="25" t="s">
        <v>56</v>
      </c>
      <c r="J18" s="25" t="s">
        <v>64</v>
      </c>
      <c r="K18" s="25" t="s">
        <v>64</v>
      </c>
      <c r="L18" s="25" t="s">
        <v>67</v>
      </c>
    </row>
    <row r="19" spans="1:12" ht="30">
      <c r="A19" s="25" t="s">
        <v>63</v>
      </c>
      <c r="B19" s="30">
        <v>6</v>
      </c>
      <c r="C19" s="25" t="s">
        <v>31</v>
      </c>
      <c r="D19" s="25" t="s">
        <v>57</v>
      </c>
      <c r="E19" s="25" t="s">
        <v>58</v>
      </c>
      <c r="F19" s="25">
        <v>300</v>
      </c>
      <c r="G19" s="25"/>
      <c r="H19" s="25" t="s">
        <v>57</v>
      </c>
      <c r="I19" s="25" t="s">
        <v>59</v>
      </c>
      <c r="J19" s="25" t="s">
        <v>64</v>
      </c>
      <c r="K19" s="25" t="s">
        <v>64</v>
      </c>
      <c r="L19" s="25" t="s">
        <v>67</v>
      </c>
    </row>
    <row r="20" spans="1:12" ht="30">
      <c r="A20" s="25" t="s">
        <v>63</v>
      </c>
      <c r="B20" s="30">
        <v>6</v>
      </c>
      <c r="C20" s="25" t="s">
        <v>31</v>
      </c>
      <c r="D20" s="25" t="s">
        <v>57</v>
      </c>
      <c r="E20" s="25" t="s">
        <v>60</v>
      </c>
      <c r="F20" s="25">
        <v>24</v>
      </c>
      <c r="G20" s="25"/>
      <c r="H20" s="25" t="s">
        <v>57</v>
      </c>
      <c r="I20" s="25" t="s">
        <v>61</v>
      </c>
      <c r="J20" s="25" t="s">
        <v>64</v>
      </c>
      <c r="K20" s="25" t="s">
        <v>64</v>
      </c>
      <c r="L20" s="25" t="s">
        <v>67</v>
      </c>
    </row>
    <row r="21" spans="1:12">
      <c r="B21" t="s">
        <v>68</v>
      </c>
      <c r="F21">
        <f>SUM(F3:F20)</f>
        <v>3280</v>
      </c>
    </row>
  </sheetData>
  <sortState ref="A3:L20">
    <sortCondition ref="B3:B20"/>
  </sortState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GUAVIARE - Z </vt:lpstr>
      <vt:lpstr>GUAVIARE GF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Maria Rodriguez Andrade</dc:creator>
  <cp:lastModifiedBy>zlc</cp:lastModifiedBy>
  <dcterms:created xsi:type="dcterms:W3CDTF">2014-11-05T21:02:39Z</dcterms:created>
  <dcterms:modified xsi:type="dcterms:W3CDTF">2017-11-15T21:36:55Z</dcterms:modified>
</cp:coreProperties>
</file>