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82\rn compartida\2014\CONTRATACIÓN NOV 2014 A OCT 2015\DOCUMENTOS CONVOCATORIA\FINALES CRN\SUCRE\"/>
    </mc:Choice>
  </mc:AlternateContent>
  <bookViews>
    <workbookView xWindow="0" yWindow="0" windowWidth="28800" windowHeight="1213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P10" i="7"/>
  <c r="E84" i="1"/>
  <c r="J19" i="2"/>
  <c r="E85" i="1" s="1"/>
  <c r="D16" i="5" s="1"/>
  <c r="C25" i="5" l="1"/>
  <c r="E25" i="5" s="1"/>
  <c r="R17" i="7"/>
  <c r="E7" i="11" l="1"/>
  <c r="I7" i="11" s="1"/>
  <c r="E28" i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<sst xmlns="http://schemas.openxmlformats.org/spreadsheetml/2006/main" count="305" uniqueCount="214">
  <si>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</si>
  <si>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</si>
  <si>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</si>
  <si>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</si>
  <si>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</si>
  <si>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</si>
  <si>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</si>
  <si>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</si>
  <si>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</si>
  <si>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</si>
  <si>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</si>
  <si>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</si>
  <si>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</si>
  <si>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</si>
  <si>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</si>
  <si>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</si>
  <si>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</si>
  <si>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</si>
  <si>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</si>
  <si>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</si>
  <si>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</si>
  <si>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</si>
  <si>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</si>
  <si>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</si>
  <si>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</si>
  <si>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</si>
  <si>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</si>
  <si>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</si>
  <si>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</si>
  <si>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</si>
  <si>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</si>
  <si>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</si>
  <si>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</si>
  <si>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</si>
  <si>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</si>
  <si>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</si>
  <si>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</si>
  <si>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</si>
  <si>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</si>
  <si>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</si>
  <si>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</si>
  <si>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</si>
  <si>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</si>
  <si>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</si>
  <si>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</si>
  <si>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</si>
  <si>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</si>
  <si>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</si>
  <si>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</si>
  <si>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</si>
  <si>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</si>
  <si>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</si>
  <si>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</si>
  <si>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</si>
  <si>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</si>
  <si>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</si>
  <si>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</si>
  <si>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</si>
  <si>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</si>
  <si>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</si>
  <si>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</si>
  <si>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</si>
  <si>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</si>
  <si>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</si>
  <si>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</si>
  <si>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</si>
  <si>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</si>
  <si>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</si>
  <si>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</si>
  <si>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</si>
  <si>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</si>
  <si>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</si>
  <si>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</si>
  <si>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</si>
  <si>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</si>
  <si>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</si>
  <si>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</si>
  <si>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</si>
  <si>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</si>
  <si>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</si>
  <si>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</si>
  <si>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</si>
  <si>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</si>
  <si>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</si>
  <si>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</si>
  <si>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</si>
  <si>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</si>
  <si>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</si>
  <si>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</si>
  <si>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</si>
  <si>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</si>
  <si>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</si>
  <si>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</si>
  <si>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</si>
  <si>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</si>
  <si>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</si>
  <si>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</si>
  <si>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</si>
  <si>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</si>
  <si>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</si>
  <si>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</si>
  <si>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</si>
  <si>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</si>
  <si>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</si>
  <si>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</si>
  <si>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</si>
  <si>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</si>
  <si>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</si>
  <si>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</si>
  <si>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</si>
  <si>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</si>
  <si>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</si>
  <si>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</si>
  <si>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</si>
  <si>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</si>
  <si>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</si>
  <si>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</si>
  <si>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</si>
  <si>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</si>
  <si>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</si>
  <si>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</si>
  <si>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</si>
  <si>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</si>
  <si>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</si>
  <si>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</si>
  <si>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</si>
  <si>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</si>
  <si>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</si>
  <si>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</si>
  <si>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</si>
  <si>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</si>
  <si>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</si>
  <si>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</si>
  <si>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</si>
  <si>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</si>
  <si>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</si>
  <si>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</si>
  <si>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</si>
  <si>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</si>
  <si>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</si>
  <si>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</si>
  <si>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</si>
  <si>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</si>
  <si>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</si>
  <si>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</si>
  <si>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</si>
  <si>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</si>
  <si>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</si>
  <si>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</si>
  <si>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</si>
  <si>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</si>
  <si>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</si>
  <si>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</si>
  <si>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</si>
  <si>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</si>
  <si>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</si>
  <si>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</si>
  <si>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</si>
  <si>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</si>
  <si>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</si>
  <si>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</si>
  <si>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</si>
  <si>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</si>
  <si>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</si>
  <si>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</si>
  <si>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</si>
  <si>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</si>
  <si>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</si>
  <si>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SUCRE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</si>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</sst>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D31" sqref="D31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7906446</v>
      </c>
      <c r="F7" s="19">
        <f t="shared" ref="F7" si="0">+D7+E7</f>
        <v>40190321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79064460</v>
      </c>
      <c r="J7" s="134">
        <f t="shared" ref="J7" si="4">+G7+H7+I7</f>
        <v>404002273</v>
      </c>
      <c r="K7" s="21"/>
      <c r="L7" s="22">
        <f t="shared" ref="L7" si="5">ROUND(D7/15/30,)</f>
        <v>71742</v>
      </c>
      <c r="M7" s="20">
        <f>+'FASE III'!N17</f>
        <v>165583</v>
      </c>
      <c r="N7" s="20">
        <f>+'FASE III'!O17</f>
        <v>68416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C34" sqref="C34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9" t="s">
        <v>206</v>
      </c>
      <c r="B1" s="150"/>
      <c r="C1" s="150"/>
      <c r="D1" s="150"/>
      <c r="E1" s="150"/>
      <c r="F1" s="150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51" t="s">
        <v>170</v>
      </c>
      <c r="C5" s="152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53" t="s">
        <v>121</v>
      </c>
      <c r="C6" s="154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53" t="s">
        <v>123</v>
      </c>
      <c r="C7" s="154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5" t="s">
        <v>170</v>
      </c>
      <c r="C9" s="156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45" t="s">
        <v>119</v>
      </c>
      <c r="C10" s="145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45" t="s">
        <v>120</v>
      </c>
      <c r="C11" s="145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45" t="s">
        <v>131</v>
      </c>
      <c r="C12" s="145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45" t="s">
        <v>174</v>
      </c>
      <c r="C13" s="145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45" t="s">
        <v>175</v>
      </c>
      <c r="C14" s="145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46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46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46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7" t="s">
        <v>36</v>
      </c>
      <c r="C18" s="158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9" t="s">
        <v>132</v>
      </c>
      <c r="C19" s="160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61" t="s">
        <v>133</v>
      </c>
      <c r="C20" s="162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3" t="s">
        <v>122</v>
      </c>
      <c r="C21" s="164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47" t="s">
        <v>165</v>
      </c>
      <c r="C23" s="140" t="s">
        <v>169</v>
      </c>
      <c r="D23" s="140"/>
      <c r="E23" s="140"/>
    </row>
    <row r="24" spans="1:12">
      <c r="A24" s="140"/>
      <c r="B24" s="148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2980494</v>
      </c>
      <c r="D25" s="43">
        <f>+'FASE III'!Q17</f>
        <v>4925952</v>
      </c>
      <c r="E25" s="43">
        <f t="shared" ref="E25" si="1">+C25+D25</f>
        <v>7906446</v>
      </c>
      <c r="H25" s="21"/>
    </row>
  </sheetData>
  <mergeCells count="20"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  <mergeCell ref="A23:A25"/>
    <mergeCell ref="C23:E23"/>
    <mergeCell ref="B23:B24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A66" sqref="A66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P25" sqref="P25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51" t="s">
        <v>35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52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5" t="s">
        <v>209</v>
      </c>
      <c r="O15" s="185"/>
      <c r="P15" s="183" t="s">
        <v>210</v>
      </c>
      <c r="Q15" s="183"/>
      <c r="R15" s="183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>
      <c r="A17" s="186" t="s">
        <v>168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20">
        <v>165583</v>
      </c>
      <c r="O17" s="120">
        <v>68416</v>
      </c>
      <c r="P17" s="121">
        <f t="shared" ref="P17" si="2">+N17*$O$8</f>
        <v>2980494</v>
      </c>
      <c r="Q17" s="121">
        <f t="shared" ref="Q17" si="3">+O17*$O$9</f>
        <v>4925952</v>
      </c>
      <c r="R17" s="121">
        <f t="shared" ref="R17" si="4">+P17+Q17</f>
        <v>7906446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Diana Isaura Pinarte Suarez</cp:lastModifiedBy>
  <cp:lastPrinted>2013-10-01T16:44:57Z</cp:lastPrinted>
  <dcterms:created xsi:type="dcterms:W3CDTF">2009-06-10T16:47:47Z</dcterms:created>
  <dcterms:modified xsi:type="dcterms:W3CDTF">2014-10-28T19:26:46Z</dcterms:modified>
</cp:coreProperties>
</file>