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7155" tabRatio="912"/>
  </bookViews>
  <sheets>
    <sheet name="RESUMEN COSTOS 0,5 MES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24519"/>
</workbook>
</file>

<file path=xl/calcChain.xml><?xml version="1.0" encoding="utf-8"?>
<calcChain xmlns="http://schemas.openxmlformats.org/spreadsheetml/2006/main">
  <c r="F13" i="7"/>
  <c r="G13"/>
  <c r="H13"/>
  <c r="I13"/>
  <c r="J13"/>
  <c r="K13"/>
  <c r="L13"/>
  <c r="O8" s="1"/>
  <c r="O7" s="1"/>
  <c r="O6" l="1"/>
  <c r="A13"/>
  <c r="M8"/>
  <c r="M9"/>
  <c r="M10"/>
  <c r="M11"/>
  <c r="M12"/>
  <c r="B13"/>
  <c r="C13"/>
  <c r="D13"/>
  <c r="E13"/>
  <c r="M7" l="1"/>
  <c r="M13" s="1"/>
  <c r="D10" i="10"/>
  <c r="D60" i="1"/>
  <c r="B60"/>
  <c r="D89"/>
  <c r="D88"/>
  <c r="D68"/>
  <c r="D69"/>
  <c r="D70"/>
  <c r="D71"/>
  <c r="D72"/>
  <c r="D67"/>
  <c r="D61"/>
  <c r="D56"/>
  <c r="D55"/>
  <c r="D54"/>
  <c r="D53"/>
  <c r="D52"/>
  <c r="D51"/>
  <c r="D50"/>
  <c r="D45"/>
  <c r="D44"/>
  <c r="D43"/>
  <c r="D42"/>
  <c r="D41"/>
  <c r="D40"/>
  <c r="D39"/>
  <c r="D38"/>
  <c r="D37"/>
  <c r="D36"/>
  <c r="D35"/>
  <c r="D34"/>
  <c r="D33"/>
  <c r="D32"/>
  <c r="D31"/>
  <c r="D47" s="1"/>
  <c r="D12" i="5" s="1"/>
  <c r="D27" i="1"/>
  <c r="D26"/>
  <c r="D25"/>
  <c r="D21"/>
  <c r="D20"/>
  <c r="D18"/>
  <c r="D17"/>
  <c r="D16"/>
  <c r="D15"/>
  <c r="D14"/>
  <c r="D13"/>
  <c r="D12"/>
  <c r="D11"/>
  <c r="D70" i="10"/>
  <c r="D69"/>
  <c r="D68"/>
  <c r="D67"/>
  <c r="D66"/>
  <c r="D65"/>
  <c r="D64"/>
  <c r="D63"/>
  <c r="D62"/>
  <c r="D61"/>
  <c r="D60"/>
  <c r="D59"/>
  <c r="D58"/>
  <c r="D54"/>
  <c r="D53"/>
  <c r="D52"/>
  <c r="D51"/>
  <c r="D50"/>
  <c r="D49"/>
  <c r="D48"/>
  <c r="D44"/>
  <c r="D43"/>
  <c r="D42"/>
  <c r="D38"/>
  <c r="D37"/>
  <c r="D36"/>
  <c r="D35"/>
  <c r="D34"/>
  <c r="D33"/>
  <c r="D32"/>
  <c r="D31"/>
  <c r="D30"/>
  <c r="D29"/>
  <c r="D28"/>
  <c r="D27"/>
  <c r="D26"/>
  <c r="D25"/>
  <c r="D21"/>
  <c r="D20"/>
  <c r="D19"/>
  <c r="D18"/>
  <c r="D17"/>
  <c r="D16"/>
  <c r="D15"/>
  <c r="D14"/>
  <c r="D13"/>
  <c r="D12"/>
  <c r="D11"/>
  <c r="M7" i="11" l="1"/>
  <c r="N7"/>
  <c r="C19" i="1" l="1"/>
  <c r="D19" s="1"/>
  <c r="C90"/>
  <c r="D90" s="1"/>
  <c r="D91" s="1"/>
  <c r="D17" i="5" s="1"/>
  <c r="D71" i="10" l="1"/>
  <c r="D55"/>
  <c r="D45"/>
  <c r="D39"/>
  <c r="D22"/>
  <c r="D73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s="1"/>
  <c r="P7" i="7" l="1"/>
  <c r="Q7"/>
  <c r="Q17"/>
  <c r="D25" i="5" s="1"/>
  <c r="D83" i="1"/>
  <c r="H18" i="2"/>
  <c r="P6" i="7" l="1"/>
  <c r="P8" s="1"/>
  <c r="Q6"/>
  <c r="P17"/>
  <c r="C25" i="5" s="1"/>
  <c r="E25" s="1"/>
  <c r="D84" i="1"/>
  <c r="I19" i="2"/>
  <c r="D85" i="1" s="1"/>
  <c r="D16" i="5" s="1"/>
  <c r="R17" i="7" l="1"/>
  <c r="E7" i="11"/>
  <c r="E14" l="1"/>
  <c r="I7"/>
  <c r="D28" i="1"/>
  <c r="D11" i="5" s="1"/>
  <c r="D95" i="1" l="1"/>
  <c r="D20" i="5" s="1"/>
  <c r="D57" i="1" l="1"/>
  <c r="D13" i="5" s="1"/>
  <c r="D62" i="1"/>
  <c r="D22"/>
  <c r="D10" i="5" s="1"/>
  <c r="D73" i="1"/>
  <c r="D15" i="5" s="1"/>
  <c r="D14" l="1"/>
  <c r="D97" i="1" l="1"/>
  <c r="D18" i="5"/>
  <c r="D19" l="1"/>
  <c r="D21" s="1"/>
  <c r="D7" i="11" l="1"/>
  <c r="D14" s="1"/>
  <c r="F14" s="1"/>
  <c r="Q8" i="7"/>
  <c r="H7" i="11" l="1"/>
  <c r="J7" s="1"/>
  <c r="F7"/>
  <c r="L7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<sst xmlns="http://schemas.openxmlformats.org/spreadsheetml/2006/main" count="300" uniqueCount="212">
  <si>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</si>
  <si>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</si>
  <si>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</si>
  <si>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</si>
  <si>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</si>
  <si>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</si>
  <si>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</si>
  <si>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</si>
  <si>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</si>
  <si>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</si>
  <si>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</si>
  <si>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</si>
  <si>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</si>
  <si>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</si>
  <si>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</si>
  <si>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</si>
  <si>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</si>
  <si>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</si>
  <si>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</si>
  <si>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</si>
  <si>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</si>
  <si>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</si>
  <si>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</si>
  <si>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</si>
  <si>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</si>
  <si>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</si>
  <si>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</si>
  <si>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</si>
  <si>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</si>
  <si>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</si>
  <si>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</si>
  <si>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</si>
  <si>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</si>
  <si>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</si>
  <si>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</si>
  <si>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</si>
  <si>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</si>
  <si>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</si>
  <si>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</si>
  <si>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</si>
  <si>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</si>
  <si>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</si>
  <si>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</si>
  <si>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</si>
  <si>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</si>
  <si>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</si>
  <si>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</si>
  <si>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</si>
  <si>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</si>
  <si>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</si>
  <si>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</si>
  <si>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</si>
  <si>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</si>
  <si>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</si>
  <si>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</si>
  <si>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</si>
  <si>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</si>
  <si>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</si>
  <si>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</si>
  <si>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</si>
  <si>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</si>
  <si>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</si>
  <si>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</si>
  <si>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</si>
  <si>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</si>
  <si>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</si>
  <si>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</si>
  <si>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</si>
  <si>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</si>
  <si>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</si>
  <si>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</si>
  <si>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</si>
  <si>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</si>
  <si>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</si>
  <si>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</si>
  <si>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</si>
  <si>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</si>
  <si>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</si>
  <si>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</si>
  <si>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</si>
  <si>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</si>
  <si>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</si>
  <si>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</si>
  <si>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</si>
  <si>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</si>
  <si>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</si>
  <si>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</si>
  <si>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</si>
  <si>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</si>
  <si>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</si>
  <si>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</si>
  <si>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</si>
  <si>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</si>
  <si>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</si>
  <si>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</si>
  <si>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</si>
  <si>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</si>
  <si>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</si>
  <si>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</si>
  <si>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</si>
  <si>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</si>
  <si>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</si>
  <si>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</si>
  <si>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</si>
  <si>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</si>
  <si>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</si>
  <si>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</si>
  <si>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</si>
  <si>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</si>
  <si>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</si>
  <si>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</si>
  <si>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</si>
  <si>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</si>
  <si>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</si>
  <si>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</si>
  <si>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</si>
  <si>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</si>
  <si>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</si>
  <si>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</si>
  <si>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</si>
  <si>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</si>
  <si>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</si>
  <si>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</si>
  <si>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</si>
  <si>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</si>
  <si>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</si>
  <si>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</si>
  <si>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</si>
  <si>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</si>
  <si>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</si>
  <si>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</si>
  <si>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</si>
  <si>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</si>
  <si>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</si>
  <si>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</si>
  <si>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</si>
  <si>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</si>
  <si>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</si>
  <si>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</si>
  <si>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</si>
  <si>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</si>
  <si>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</si>
  <si>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</si>
  <si>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</si>
  <si>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</si>
  <si>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</si>
  <si>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</si>
  <si>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</si>
  <si>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</si>
  <si>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</si>
  <si>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</si>
  <si>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</si>
  <si>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</si>
  <si>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</si>
  <si>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</si>
  <si>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</si>
  <si>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</si>
  <si>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</si>
  <si>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</si>
  <si>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</si>
  <si>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</si>
  <si>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</si>
  <si>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</si>
  <si>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</si>
  <si>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</si>
  <si>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</si>
  <si>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</si>
  <si>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</si>
  <si>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</si>
  <si>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</si>
  <si>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</si>
  <si>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</si>
  <si>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</si>
  <si>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GUAVIARE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</si>
  <si>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</si>
  <si>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</si>
  <si>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</si>
  <si>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</si>
  <si>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</si>
  <si>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</si>
  <si>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</si>
  <si>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</si>
  <si>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</si>
  <si>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</si>
  <si>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</si>
  <si>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</si>
  <si>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</si>
  <si>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</si>
  <si>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</si>
  <si>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</si>
  <si>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</si>
  <si>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</si>
  <si>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</si>
  <si>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</si>
  <si>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</si>
  <si>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</si>
  <si>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</si>
  <si>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</si>
  <si>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</si>
  <si>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</si>
  <si>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</si>
  <si>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</si>
  <si>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</si>
  <si>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</si>
  <si>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</si>
  <si>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</si>
  <si>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</si>
  <si>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</si>
  <si>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</si>
  <si>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</si>
  <si>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</si>
  <si>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3 MESES</t>
  </si>
</sst>
</file>

<file path=xl/styles.xml><?xml version="1.0" encoding="utf-8"?>
<styleSheet xmlns="http://schemas.openxmlformats.org/spreadsheetml/2006/main">
  <numFmts count="13">
    <numFmt numFmtId="5" formatCode="&quot;$&quot;\ #,##0_);\(&quot;$&quot;\ #,##0\)"/>
    <numFmt numFmtId="6" formatCode="&quot;$&quot;\ #,##0_);[Red]\(&quot;$&quot;\ #,##0\)"/>
    <numFmt numFmtId="7" formatCode="&quot;$&quot;\ #,##0.00_);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  <numFmt numFmtId="166" formatCode="[$$-240A]\ #,##0"/>
    <numFmt numFmtId="167" formatCode="&quot;Costo busqueda activa niños desnutridos $&quot;\ 0\ &quot;anual&quot;"/>
    <numFmt numFmtId="168" formatCode="_(&quot;$&quot;\ * #,##0_);_(&quot;$&quot;\ * \(#,##0\);_(&quot;$&quot;\ * &quot;-&quot;??_);_(@_)"/>
    <numFmt numFmtId="169" formatCode="_(&quot;$&quot;\ * #,##0.0_);_(&quot;$&quot;\ * \(#,##0.0\);_(&quot;$&quot;\ * &quot;-&quot;??_);_(@_)"/>
    <numFmt numFmtId="170" formatCode="[$$-240A]\ #,##0.00"/>
    <numFmt numFmtId="171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5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7" fontId="10" fillId="2" borderId="1" xfId="0" applyNumberFormat="1" applyFont="1" applyFill="1" applyBorder="1" applyAlignment="1">
      <alignment horizontal="right" vertical="center" wrapText="1"/>
    </xf>
    <xf numFmtId="44" fontId="8" fillId="0" borderId="1" xfId="0" applyNumberFormat="1" applyFont="1" applyBorder="1"/>
    <xf numFmtId="7" fontId="8" fillId="0" borderId="1" xfId="0" applyNumberFormat="1" applyFont="1" applyBorder="1"/>
    <xf numFmtId="5" fontId="8" fillId="0" borderId="1" xfId="0" applyNumberFormat="1" applyFont="1" applyBorder="1"/>
    <xf numFmtId="5" fontId="8" fillId="0" borderId="0" xfId="0" applyNumberFormat="1" applyFont="1"/>
    <xf numFmtId="5" fontId="8" fillId="0" borderId="1" xfId="1" applyNumberFormat="1" applyFont="1" applyBorder="1"/>
    <xf numFmtId="0" fontId="8" fillId="0" borderId="0" xfId="0" applyFont="1" applyAlignment="1">
      <alignment horizontal="center"/>
    </xf>
    <xf numFmtId="168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5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5" fontId="8" fillId="0" borderId="0" xfId="1" applyNumberFormat="1" applyFont="1" applyBorder="1" applyAlignment="1"/>
    <xf numFmtId="44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44" fontId="8" fillId="0" borderId="1" xfId="1" applyNumberFormat="1" applyFont="1" applyFill="1" applyBorder="1"/>
    <xf numFmtId="44" fontId="8" fillId="0" borderId="1" xfId="1" applyNumberFormat="1" applyFont="1" applyBorder="1"/>
    <xf numFmtId="44" fontId="7" fillId="4" borderId="1" xfId="1" applyNumberFormat="1" applyFont="1" applyFill="1" applyBorder="1"/>
    <xf numFmtId="168" fontId="7" fillId="2" borderId="0" xfId="1" applyNumberFormat="1" applyFont="1" applyFill="1" applyBorder="1"/>
    <xf numFmtId="168" fontId="8" fillId="2" borderId="0" xfId="1" applyNumberFormat="1" applyFont="1" applyFill="1" applyBorder="1"/>
    <xf numFmtId="44" fontId="7" fillId="5" borderId="1" xfId="1" applyNumberFormat="1" applyFont="1" applyFill="1" applyBorder="1"/>
    <xf numFmtId="44" fontId="8" fillId="0" borderId="0" xfId="0" applyNumberFormat="1" applyFont="1"/>
    <xf numFmtId="169" fontId="7" fillId="2" borderId="0" xfId="1" applyNumberFormat="1" applyFont="1" applyFill="1" applyBorder="1"/>
    <xf numFmtId="168" fontId="7" fillId="2" borderId="0" xfId="1" applyNumberFormat="1" applyFont="1" applyFill="1" applyBorder="1" applyAlignment="1"/>
    <xf numFmtId="44" fontId="9" fillId="8" borderId="1" xfId="1" applyFont="1" applyFill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68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66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4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68" fontId="9" fillId="3" borderId="1" xfId="1" applyNumberFormat="1" applyFont="1" applyFill="1" applyBorder="1" applyAlignment="1">
      <alignment vertical="center"/>
    </xf>
    <xf numFmtId="168" fontId="10" fillId="0" borderId="0" xfId="0" applyNumberFormat="1" applyFont="1"/>
    <xf numFmtId="166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68" fontId="13" fillId="4" borderId="0" xfId="0" applyNumberFormat="1" applyFont="1" applyFill="1" applyBorder="1" applyAlignment="1"/>
    <xf numFmtId="0" fontId="10" fillId="2" borderId="0" xfId="0" applyFont="1" applyFill="1"/>
    <xf numFmtId="166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4" fontId="10" fillId="0" borderId="1" xfId="0" applyNumberFormat="1" applyFont="1" applyBorder="1"/>
    <xf numFmtId="166" fontId="10" fillId="0" borderId="0" xfId="0" applyNumberFormat="1" applyFont="1"/>
    <xf numFmtId="168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68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4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68" fontId="10" fillId="2" borderId="1" xfId="0" applyNumberFormat="1" applyFont="1" applyFill="1" applyBorder="1"/>
    <xf numFmtId="44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68" fontId="13" fillId="4" borderId="0" xfId="0" applyNumberFormat="1" applyFont="1" applyFill="1"/>
    <xf numFmtId="168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0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0" fontId="7" fillId="0" borderId="1" xfId="0" applyNumberFormat="1" applyFont="1" applyBorder="1" applyAlignment="1">
      <alignment horizontal="right"/>
    </xf>
    <xf numFmtId="170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0" fontId="7" fillId="2" borderId="1" xfId="0" applyNumberFormat="1" applyFont="1" applyFill="1" applyBorder="1"/>
    <xf numFmtId="3" fontId="7" fillId="0" borderId="1" xfId="0" applyNumberFormat="1" applyFont="1" applyBorder="1"/>
    <xf numFmtId="170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7" fontId="8" fillId="0" borderId="1" xfId="5" applyNumberFormat="1" applyFont="1" applyBorder="1" applyAlignment="1">
      <alignment horizontal="center" vertical="center" wrapText="1"/>
    </xf>
    <xf numFmtId="7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0" fillId="0" borderId="0" xfId="0" applyNumberFormat="1" applyFont="1"/>
    <xf numFmtId="166" fontId="10" fillId="2" borderId="1" xfId="0" applyNumberFormat="1" applyFont="1" applyFill="1" applyBorder="1"/>
    <xf numFmtId="6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7" fontId="8" fillId="0" borderId="0" xfId="0" applyNumberFormat="1" applyFont="1"/>
    <xf numFmtId="7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67" fontId="8" fillId="0" borderId="5" xfId="0" applyNumberFormat="1" applyFont="1" applyBorder="1" applyAlignment="1">
      <alignment horizontal="left" vertical="top" wrapText="1"/>
    </xf>
    <xf numFmtId="167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D16" sqref="D16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9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8156628</v>
      </c>
      <c r="F7" s="19">
        <f t="shared" ref="F7" si="0">+D7+E7</f>
        <v>39499390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97879536</v>
      </c>
      <c r="J7" s="20">
        <f t="shared" ref="J7" si="4">+G7+H7+I7</f>
        <v>476030614</v>
      </c>
      <c r="K7" s="21"/>
      <c r="L7" s="22">
        <f t="shared" ref="L7" si="5">ROUND(D7/15/30,)</f>
        <v>69651</v>
      </c>
      <c r="M7" s="20">
        <f>+'FASE III'!N17</f>
        <v>175098</v>
      </c>
      <c r="N7" s="20">
        <f>+'FASE III'!O17</f>
        <v>69512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9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4078314</v>
      </c>
      <c r="F14" s="131">
        <f t="shared" ref="F14" si="6">SUM(C14:E14)</f>
        <v>19749695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showGridLines="0" topLeftCell="A16" zoomScaleSheetLayoutView="100" workbookViewId="0">
      <selection activeCell="B26" sqref="A26:XFD31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3151764</v>
      </c>
      <c r="D25" s="43">
        <f>+'FASE III'!Q17</f>
        <v>5004864</v>
      </c>
      <c r="E25" s="43">
        <f t="shared" ref="E25" si="1">+C25+D25</f>
        <v>8156628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1"/>
  <sheetViews>
    <sheetView showGridLines="0" view="pageBreakPreview" zoomScale="115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110"/>
  <sheetViews>
    <sheetView showGridLines="0" view="pageBreakPreview" zoomScale="130" zoomScaleSheetLayoutView="130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17"/>
  <sheetViews>
    <sheetView workbookViewId="0">
      <selection activeCell="A18" sqref="A18:XFD28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 ht="12.75" customHeight="1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175098</v>
      </c>
      <c r="O17" s="118">
        <v>69512</v>
      </c>
      <c r="P17" s="119">
        <f t="shared" ref="P17" si="2">+N17*$O$6</f>
        <v>3151764</v>
      </c>
      <c r="Q17" s="119">
        <f t="shared" ref="Q17" si="3">+O17*$O$7</f>
        <v>5004864</v>
      </c>
      <c r="R17" s="119">
        <f t="shared" ref="R17" si="4">+P17+Q17</f>
        <v>8156628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0,5 MESES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zlc</cp:lastModifiedBy>
  <cp:lastPrinted>2013-10-01T16:44:57Z</cp:lastPrinted>
  <dcterms:created xsi:type="dcterms:W3CDTF">2009-06-10T16:47:47Z</dcterms:created>
  <dcterms:modified xsi:type="dcterms:W3CDTF">2017-11-15T22:26:14Z</dcterms:modified>
</cp:coreProperties>
</file>