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NARIÑO\CP 004-2014 Nariño Nutrición\"/>
    </mc:Choice>
  </mc:AlternateContent>
  <bookViews>
    <workbookView xWindow="0" yWindow="0" windowWidth="25200" windowHeight="11985" tabRatio="912"/>
  </bookViews>
  <sheets>
    <sheet name="RESUMEN COSTOS 0,5 M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MENSUALES'!$A$1:$F$25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O8" i="7" s="1"/>
  <c r="O7" i="7" l="1"/>
  <c r="O6" i="7"/>
  <c r="A13" i="7"/>
  <c r="M8" i="7"/>
  <c r="M9" i="7"/>
  <c r="M10" i="7"/>
  <c r="M11" i="7"/>
  <c r="M12" i="7"/>
  <c r="B13" i="7"/>
  <c r="C13" i="7"/>
  <c r="D13" i="7"/>
  <c r="E13" i="7"/>
  <c r="M7" i="7" l="1"/>
  <c r="M13" i="7" s="1"/>
  <c r="D10" i="10"/>
  <c r="D60" i="1"/>
  <c r="B60" i="1"/>
  <c r="D89" i="1"/>
  <c r="D88" i="1"/>
  <c r="D68" i="1"/>
  <c r="D69" i="1"/>
  <c r="D70" i="1"/>
  <c r="D71" i="1"/>
  <c r="D72" i="1"/>
  <c r="D67" i="1"/>
  <c r="D61" i="1"/>
  <c r="D56" i="1"/>
  <c r="D55" i="1"/>
  <c r="D54" i="1"/>
  <c r="D53" i="1"/>
  <c r="D52" i="1"/>
  <c r="D51" i="1"/>
  <c r="D5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47" i="1" s="1"/>
  <c r="D12" i="5" s="1"/>
  <c r="D27" i="1"/>
  <c r="D26" i="1"/>
  <c r="D25" i="1"/>
  <c r="D21" i="1"/>
  <c r="D20" i="1"/>
  <c r="D18" i="1"/>
  <c r="D17" i="1"/>
  <c r="D16" i="1"/>
  <c r="D15" i="1"/>
  <c r="D14" i="1"/>
  <c r="D13" i="1"/>
  <c r="D12" i="1"/>
  <c r="D11" i="1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4" i="10"/>
  <c r="D53" i="10"/>
  <c r="D52" i="10"/>
  <c r="D51" i="10"/>
  <c r="D50" i="10"/>
  <c r="D49" i="10"/>
  <c r="D48" i="10"/>
  <c r="D44" i="10"/>
  <c r="D43" i="10"/>
  <c r="D42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1" i="10"/>
  <c r="D20" i="10"/>
  <c r="D19" i="10"/>
  <c r="D18" i="10"/>
  <c r="D17" i="10"/>
  <c r="D16" i="10"/>
  <c r="D15" i="10"/>
  <c r="D14" i="10"/>
  <c r="D13" i="10"/>
  <c r="D12" i="10"/>
  <c r="D11" i="10"/>
  <c r="M7" i="11" l="1"/>
  <c r="N7" i="11"/>
  <c r="C19" i="1" l="1"/>
  <c r="D19" i="1" s="1"/>
  <c r="C90" i="1"/>
  <c r="D90" i="1" s="1"/>
  <c r="D91" i="1" s="1"/>
  <c r="D17" i="5" s="1"/>
  <c r="D71" i="10" l="1"/>
  <c r="D55" i="10"/>
  <c r="D45" i="10"/>
  <c r="D39" i="10"/>
  <c r="D22" i="10"/>
  <c r="D73" i="10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D82" i="1" l="1"/>
  <c r="G17" i="2"/>
  <c r="C7" i="11"/>
  <c r="G7" i="11" s="1"/>
  <c r="P7" i="7" l="1"/>
  <c r="Q7" i="7"/>
  <c r="Q17" i="7"/>
  <c r="D25" i="5" s="1"/>
  <c r="D83" i="1"/>
  <c r="H18" i="2"/>
  <c r="P6" i="7" l="1"/>
  <c r="P8" i="7" s="1"/>
  <c r="Q6" i="7"/>
  <c r="P17" i="7"/>
  <c r="C25" i="5" s="1"/>
  <c r="E25" i="5" s="1"/>
  <c r="D84" i="1"/>
  <c r="I19" i="2"/>
  <c r="D85" i="1" s="1"/>
  <c r="D16" i="5" s="1"/>
  <c r="R17" i="7" l="1"/>
  <c r="E7" i="11"/>
  <c r="E14" i="11" l="1"/>
  <c r="I7" i="11"/>
  <c r="D28" i="1"/>
  <c r="D11" i="5" s="1"/>
  <c r="D95" i="1" l="1"/>
  <c r="D20" i="5" s="1"/>
  <c r="D57" i="1" l="1"/>
  <c r="D13" i="5" s="1"/>
  <c r="D62" i="1"/>
  <c r="D22" i="1"/>
  <c r="D10" i="5" s="1"/>
  <c r="D73" i="1"/>
  <c r="D15" i="5" s="1"/>
  <c r="D14" i="5" l="1"/>
  <c r="D97" i="1" l="1"/>
  <c r="D18" i="5"/>
  <c r="D19" i="5" l="1"/>
  <c r="D21" i="5" s="1"/>
  <c r="D7" i="11" l="1"/>
  <c r="D14" i="11" s="1"/>
  <c r="F14" i="11" s="1"/>
  <c r="Q8" i="7"/>
  <c r="H7" i="11" l="1"/>
  <c r="J7" i="11" s="1"/>
  <c r="F7" i="11"/>
  <c r="L7" i="11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<sst xmlns="http://schemas.openxmlformats.org/spreadsheetml/2006/main" count="300" uniqueCount="212">
  <si>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</si>
  <si>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</si>
  <si>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</si>
  <si>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</si>
  <si>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</si>
  <si>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</si>
  <si>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</si>
  <si>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</si>
  <si>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</si>
  <si>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</si>
  <si>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</si>
  <si>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</si>
  <si>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</si>
  <si>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</si>
  <si>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</si>
  <si>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</si>
  <si>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</si>
  <si>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</si>
  <si>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</si>
  <si>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</si>
  <si>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</si>
  <si>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</si>
  <si>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</si>
  <si>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</si>
  <si>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</si>
  <si>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</si>
  <si>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</si>
  <si>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</si>
  <si>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</si>
  <si>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</si>
  <si>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</si>
  <si>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</si>
  <si>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</si>
  <si>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</si>
  <si>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</si>
  <si>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</si>
  <si>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</si>
  <si>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</si>
  <si>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</si>
  <si>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</si>
  <si>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</si>
  <si>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</si>
  <si>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</si>
  <si>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</si>
  <si>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</si>
  <si>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</si>
  <si>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</si>
  <si>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</si>
  <si>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</si>
  <si>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</si>
  <si>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</si>
  <si>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</si>
  <si>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</si>
  <si>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</si>
  <si>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</si>
  <si>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</si>
  <si>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</si>
  <si>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</si>
  <si>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</si>
  <si>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</si>
  <si>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</si>
  <si>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</si>
  <si>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</si>
  <si>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</si>
  <si>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</si>
  <si>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</si>
  <si>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</si>
  <si>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</si>
  <si>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</si>
  <si>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</si>
  <si>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</si>
  <si>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</si>
  <si>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</si>
  <si>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</si>
  <si>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</si>
  <si>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</si>
  <si>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</si>
  <si>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</si>
  <si>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</si>
  <si>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</si>
  <si>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</si>
  <si>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</si>
  <si>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</si>
  <si>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</si>
  <si>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</si>
  <si>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</si>
  <si>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</si>
  <si>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</si>
  <si>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</si>
  <si>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</si>
  <si>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</si>
  <si>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</si>
  <si>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</si>
  <si>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</si>
  <si>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</si>
  <si>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</si>
  <si>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</si>
  <si>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</si>
  <si>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</si>
  <si>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</si>
  <si>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</si>
  <si>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</si>
  <si>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</si>
  <si>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</si>
  <si>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</si>
  <si>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</si>
  <si>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</si>
  <si>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</si>
  <si>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</si>
  <si>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</si>
  <si>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</si>
  <si>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</si>
  <si>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</si>
  <si>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</si>
  <si>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</si>
  <si>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</si>
  <si>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</si>
  <si>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</si>
  <si>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</si>
  <si>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</si>
  <si>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</si>
  <si>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</si>
  <si>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</si>
  <si>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</si>
  <si>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</si>
  <si>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</si>
  <si>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</si>
  <si>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</si>
  <si>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</si>
  <si>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</si>
  <si>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</si>
  <si>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</si>
  <si>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</si>
  <si>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</si>
  <si>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</si>
  <si>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</si>
  <si>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</si>
  <si>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</si>
  <si>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</si>
  <si>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</si>
  <si>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</si>
  <si>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</si>
  <si>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</si>
  <si>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</si>
  <si>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</si>
  <si>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</si>
  <si>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</si>
  <si>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</si>
  <si>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</si>
  <si>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</si>
  <si>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</si>
  <si>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</si>
  <si>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</si>
  <si>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</si>
  <si>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</si>
  <si>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</si>
  <si>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</si>
  <si>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</si>
  <si>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</si>
  <si>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</si>
  <si>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</si>
  <si>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</si>
  <si>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</si>
  <si>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</si>
  <si>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</si>
  <si>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</si>
  <si>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</si>
  <si>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</si>
  <si>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</si>
  <si>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</si>
  <si>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</si>
  <si>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</si>
  <si>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</si>
  <si>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>NARIÑO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</si>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</sst>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166" fontId="8" fillId="0" borderId="0" xfId="0" applyNumberFormat="1" applyFont="1"/>
    <xf numFmtId="166" fontId="20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0" fillId="0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F9" sqref="F9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7" t="s">
        <v>197</v>
      </c>
      <c r="B4" s="137" t="s">
        <v>168</v>
      </c>
      <c r="C4" s="136" t="s">
        <v>205</v>
      </c>
      <c r="D4" s="136"/>
      <c r="E4" s="136"/>
      <c r="F4" s="136"/>
      <c r="G4" s="135" t="s">
        <v>202</v>
      </c>
      <c r="H4" s="135"/>
      <c r="I4" s="135"/>
      <c r="J4" s="135"/>
      <c r="L4" s="7" t="s">
        <v>208</v>
      </c>
      <c r="M4" s="138" t="s">
        <v>206</v>
      </c>
      <c r="N4" s="139"/>
    </row>
    <row r="5" spans="1:17">
      <c r="A5" s="137"/>
      <c r="B5" s="137"/>
      <c r="C5" s="136"/>
      <c r="D5" s="136"/>
      <c r="E5" s="136"/>
      <c r="F5" s="136"/>
      <c r="G5" s="135"/>
      <c r="H5" s="135"/>
      <c r="I5" s="135"/>
      <c r="J5" s="135"/>
      <c r="L5" s="134" t="s">
        <v>201</v>
      </c>
      <c r="M5" s="140" t="s">
        <v>113</v>
      </c>
      <c r="N5" s="141"/>
    </row>
    <row r="6" spans="1:17" ht="25.5">
      <c r="A6" s="137"/>
      <c r="B6" s="137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4"/>
      <c r="M6" s="14" t="s">
        <v>204</v>
      </c>
      <c r="N6" s="14" t="s">
        <v>207</v>
      </c>
    </row>
    <row r="7" spans="1:17">
      <c r="A7" s="15">
        <v>12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5188536</v>
      </c>
      <c r="F7" s="19">
        <f t="shared" ref="F7" si="0">+D7+E7</f>
        <v>36531298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62262432</v>
      </c>
      <c r="J7" s="20">
        <f t="shared" ref="J7" si="4">+G7+H7+I7</f>
        <v>440413510</v>
      </c>
      <c r="K7" s="21"/>
      <c r="L7" s="22">
        <f t="shared" ref="L7" si="5">ROUND(D7/15/30,)</f>
        <v>69651</v>
      </c>
      <c r="M7" s="20">
        <f>+'FASE III'!N17</f>
        <v>112900</v>
      </c>
      <c r="N7" s="20">
        <f>+'FASE III'!O17</f>
        <v>43838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7" t="s">
        <v>197</v>
      </c>
      <c r="B11" s="137" t="s">
        <v>168</v>
      </c>
      <c r="C11" s="136" t="s">
        <v>211</v>
      </c>
      <c r="D11" s="136"/>
      <c r="E11" s="136"/>
      <c r="F11" s="136"/>
    </row>
    <row r="12" spans="1:17">
      <c r="A12" s="137"/>
      <c r="B12" s="137"/>
      <c r="C12" s="136"/>
      <c r="D12" s="136"/>
      <c r="E12" s="136"/>
      <c r="F12" s="136"/>
    </row>
    <row r="13" spans="1:17" ht="25.5">
      <c r="A13" s="137"/>
      <c r="B13" s="137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12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2594268</v>
      </c>
      <c r="F14" s="131">
        <f t="shared" ref="F14" si="6">SUM(C14:E14)</f>
        <v>18265649</v>
      </c>
      <c r="G14" s="130"/>
    </row>
  </sheetData>
  <mergeCells count="13">
    <mergeCell ref="A10:B10"/>
    <mergeCell ref="A11:A13"/>
    <mergeCell ref="B11:B13"/>
    <mergeCell ref="C11:F12"/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C28" sqref="C28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6" t="s">
        <v>177</v>
      </c>
      <c r="B1" s="147"/>
      <c r="C1" s="147"/>
      <c r="D1" s="147"/>
      <c r="E1" s="147"/>
      <c r="F1" s="1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5" t="s">
        <v>17</v>
      </c>
      <c r="B5" s="148" t="s">
        <v>175</v>
      </c>
      <c r="C5" s="149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5"/>
      <c r="B6" s="150" t="s">
        <v>123</v>
      </c>
      <c r="C6" s="151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5"/>
      <c r="B7" s="150" t="s">
        <v>125</v>
      </c>
      <c r="C7" s="151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5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5"/>
      <c r="B10" s="142" t="s">
        <v>121</v>
      </c>
      <c r="C10" s="142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5"/>
      <c r="B11" s="142" t="s">
        <v>122</v>
      </c>
      <c r="C11" s="142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5"/>
      <c r="B12" s="142" t="s">
        <v>133</v>
      </c>
      <c r="C12" s="142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5"/>
      <c r="B13" s="142" t="s">
        <v>180</v>
      </c>
      <c r="C13" s="142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5"/>
      <c r="B14" s="142" t="s">
        <v>181</v>
      </c>
      <c r="C14" s="142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5"/>
      <c r="B15" s="143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5"/>
      <c r="B16" s="143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5"/>
      <c r="B17" s="143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5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5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5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5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5" t="s">
        <v>113</v>
      </c>
      <c r="B23" s="144" t="s">
        <v>168</v>
      </c>
      <c r="C23" s="135" t="s">
        <v>174</v>
      </c>
      <c r="D23" s="135"/>
      <c r="E23" s="135"/>
    </row>
    <row r="24" spans="1:12">
      <c r="A24" s="135"/>
      <c r="B24" s="145"/>
      <c r="C24" s="42" t="s">
        <v>167</v>
      </c>
      <c r="D24" s="42" t="s">
        <v>112</v>
      </c>
      <c r="E24" s="42" t="s">
        <v>111</v>
      </c>
    </row>
    <row r="25" spans="1:12">
      <c r="A25" s="135"/>
      <c r="B25" s="16" t="s">
        <v>173</v>
      </c>
      <c r="C25" s="43">
        <f>+'FASE III'!P17</f>
        <v>2032200</v>
      </c>
      <c r="D25" s="43">
        <f>+'FASE III'!Q17</f>
        <v>3156336</v>
      </c>
      <c r="E25" s="43">
        <f t="shared" ref="E25" si="1">+C25+D25</f>
        <v>5188536</v>
      </c>
      <c r="H25" s="21"/>
    </row>
  </sheetData>
  <mergeCells count="20"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zoomScale="115" zoomScaleNormal="100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7" t="s">
        <v>109</v>
      </c>
      <c r="C8" s="137" t="s">
        <v>108</v>
      </c>
      <c r="D8" s="137" t="s">
        <v>110</v>
      </c>
    </row>
    <row r="9" spans="1:4" ht="21" customHeight="1">
      <c r="A9" s="54" t="s">
        <v>1</v>
      </c>
      <c r="B9" s="137"/>
      <c r="C9" s="137"/>
      <c r="D9" s="137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view="pageBreakPreview" zoomScale="130" zoomScaleNormal="100" zoomScaleSheetLayoutView="130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5" t="s">
        <v>29</v>
      </c>
      <c r="F9" s="135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zoomScaleNormal="100" workbookViewId="0">
      <selection activeCell="G21" sqref="G21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8" t="s">
        <v>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49"/>
      <c r="M5" s="180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1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7" t="s">
        <v>168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82" t="s">
        <v>169</v>
      </c>
      <c r="O15" s="182"/>
      <c r="P15" s="178" t="s">
        <v>170</v>
      </c>
      <c r="Q15" s="178"/>
      <c r="R15" s="178"/>
      <c r="AS15" s="113"/>
      <c r="AT15" s="2"/>
      <c r="AU15" s="2"/>
      <c r="AV15" s="2"/>
    </row>
    <row r="16" spans="1:4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 ht="12.75" customHeight="1">
      <c r="A17" s="177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18">
        <v>112900</v>
      </c>
      <c r="O17" s="118">
        <v>43838</v>
      </c>
      <c r="P17" s="119">
        <f t="shared" ref="P17" si="2">+N17*$O$6</f>
        <v>2032200</v>
      </c>
      <c r="Q17" s="119">
        <f t="shared" ref="Q17" si="3">+O17*$O$7</f>
        <v>3156336</v>
      </c>
      <c r="R17" s="119">
        <f t="shared" ref="R17" si="4">+P17+Q17</f>
        <v>5188536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0,5 MES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2017-11-11T19:58:21Z</dcterms:modified>
</cp:coreProperties>
</file>