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90" activeTab="0"/>
  </bookViews>
  <sheets>
    <sheet name="ZONAS PAE" sheetId="1" r:id="rId1"/>
  </sheets>
  <definedNames>
    <definedName name="_xlnm._FilterDatabase" localSheetId="0" hidden="1">'ZONAS PAE'!$A$4:$Q$57</definedName>
    <definedName name="_xlnm.Print_Area" localSheetId="0">'ZONAS PAE'!$A$1:$Q$57</definedName>
    <definedName name="_xlnm.Print_Titles" localSheetId="0">'ZONAS PAE'!$4:$4</definedName>
  </definedNames>
  <calcPr fullCalcOnLoad="1"/>
</workbook>
</file>

<file path=xl/sharedStrings.xml><?xml version="1.0" encoding="utf-8"?>
<sst xmlns="http://schemas.openxmlformats.org/spreadsheetml/2006/main" count="128" uniqueCount="102">
  <si>
    <t>TOTAL PAE PROYECTO 150</t>
  </si>
  <si>
    <t>CALDAS</t>
  </si>
  <si>
    <t>ZONA 2</t>
  </si>
  <si>
    <t>ZONA 3</t>
  </si>
  <si>
    <t>DISTRIBUCIÓN DE CUPOS A ATENDER POR ZONAS</t>
  </si>
  <si>
    <t>INCREMENTO</t>
  </si>
  <si>
    <t>REGIONAL</t>
  </si>
  <si>
    <t>ZONAS</t>
  </si>
  <si>
    <t>MUNICIPIO</t>
  </si>
  <si>
    <t>DESAYUNOS PROYECTO 150</t>
  </si>
  <si>
    <t>APORTES  DESAYUNOS PROYECTO 150</t>
  </si>
  <si>
    <t>ALMUERZOS PROYECTO 150</t>
  </si>
  <si>
    <t>APORTES  ALMUERZO PROYECTO 150</t>
  </si>
  <si>
    <t>TOTAL APORTES PAE PROYECTO 150</t>
  </si>
  <si>
    <t>AÑO</t>
  </si>
  <si>
    <t>Adjudicado al proponente</t>
  </si>
  <si>
    <t>Representante Legal</t>
  </si>
  <si>
    <t>Integrantes de la UT o Consorcio</t>
  </si>
  <si>
    <t>Representantes legales de las UT o Consorcios</t>
  </si>
  <si>
    <t>observaciones</t>
  </si>
  <si>
    <t>Valor Desayuno y Almuerzo Rregionales ICBF</t>
  </si>
  <si>
    <t>Desayuno</t>
  </si>
  <si>
    <t>almuerzo</t>
  </si>
  <si>
    <t>Días de Atención</t>
  </si>
  <si>
    <t>Regionales con Valor diferencial Desayuno</t>
  </si>
  <si>
    <t>Vichada</t>
  </si>
  <si>
    <t>Vaupés</t>
  </si>
  <si>
    <t>Regionales con Valor diferencial Almuerzo</t>
  </si>
  <si>
    <t>TOTAL ZONA 2</t>
  </si>
  <si>
    <t>Leticia</t>
  </si>
  <si>
    <t>Pto. Nariño</t>
  </si>
  <si>
    <t>Corregimientos</t>
  </si>
  <si>
    <t>TOTAL ZONA 3</t>
  </si>
  <si>
    <t>Guainia</t>
  </si>
  <si>
    <t>Vaupes</t>
  </si>
  <si>
    <t>San Andres</t>
  </si>
  <si>
    <t>Bogota</t>
  </si>
  <si>
    <t>Dias de Atención</t>
  </si>
  <si>
    <t>Amazonas</t>
  </si>
  <si>
    <t>SABANALARGA</t>
  </si>
  <si>
    <t>VILLANUEVA</t>
  </si>
  <si>
    <t>BOYACA</t>
  </si>
  <si>
    <t>DESIERTA</t>
  </si>
  <si>
    <t>BRICEÑO</t>
  </si>
  <si>
    <t>BUENAVISTA</t>
  </si>
  <si>
    <t>COPER</t>
  </si>
  <si>
    <t>CHIQUINQUIRA</t>
  </si>
  <si>
    <t>LA VICTORIA</t>
  </si>
  <si>
    <t>MARIPI</t>
  </si>
  <si>
    <t>MUZO</t>
  </si>
  <si>
    <t>OTANCHE</t>
  </si>
  <si>
    <t>PAUNA</t>
  </si>
  <si>
    <t>PUERTO BOYACA</t>
  </si>
  <si>
    <t>QUIPAMA</t>
  </si>
  <si>
    <t>RAQUIRA</t>
  </si>
  <si>
    <t>SABOYA</t>
  </si>
  <si>
    <t>SAN MIGUEL DE SEMA</t>
  </si>
  <si>
    <t>SAN PABLO DE BORBUR</t>
  </si>
  <si>
    <t>SUTAMARCHAN</t>
  </si>
  <si>
    <t>TINJACA</t>
  </si>
  <si>
    <t>TUNUNGUA</t>
  </si>
  <si>
    <t>AQUITANIA</t>
  </si>
  <si>
    <t>BOAVITA</t>
  </si>
  <si>
    <t>COVARACHIA</t>
  </si>
  <si>
    <t>CUITIVA</t>
  </si>
  <si>
    <t>CHITA</t>
  </si>
  <si>
    <t>FIRAVITOBA</t>
  </si>
  <si>
    <t>GAMEZA</t>
  </si>
  <si>
    <t>IZA</t>
  </si>
  <si>
    <t>LA UVITA</t>
  </si>
  <si>
    <t>LABRANZAGRANDE</t>
  </si>
  <si>
    <t>MONGUA</t>
  </si>
  <si>
    <t>MONGUI</t>
  </si>
  <si>
    <t>PAJARITO</t>
  </si>
  <si>
    <t>PAYA</t>
  </si>
  <si>
    <t>PESCA</t>
  </si>
  <si>
    <t>PISBA</t>
  </si>
  <si>
    <t>SATIVANORTE</t>
  </si>
  <si>
    <t>SATIVASUR</t>
  </si>
  <si>
    <t>SOATA</t>
  </si>
  <si>
    <t>SOGAMOSO</t>
  </si>
  <si>
    <t>SUSACON</t>
  </si>
  <si>
    <t>TIPACOQUE</t>
  </si>
  <si>
    <t>TOPAGA</t>
  </si>
  <si>
    <t>TOTA</t>
  </si>
  <si>
    <t>CASANARE</t>
  </si>
  <si>
    <t>MONTERREY</t>
  </si>
  <si>
    <t>TAURAMENA</t>
  </si>
  <si>
    <t>MOCOA</t>
  </si>
  <si>
    <t>LA HORMIGA</t>
  </si>
  <si>
    <t>PUERTO ASIS</t>
  </si>
  <si>
    <t>SIBUNDOY</t>
  </si>
  <si>
    <t>TOTAL GENERAL</t>
  </si>
  <si>
    <t>DESAYUNOS PROYECTO 141</t>
  </si>
  <si>
    <t>APORTES  DESAYUNOS PROYECTO 141</t>
  </si>
  <si>
    <t>ALMUERZOS PROYECTO 141</t>
  </si>
  <si>
    <t>APORTES  ALMUERZO PROYECTO 141</t>
  </si>
  <si>
    <t>TOTAL PAE PROYECTO 141</t>
  </si>
  <si>
    <t xml:space="preserve">TOTAL PAE PROYECTOS 150 Y 141 </t>
  </si>
  <si>
    <t>TOTAL APORTES PAE PROYECTO 150 Y 141</t>
  </si>
  <si>
    <t>PROGRAMA DE ALIMENTACIÓN ESCOLAR - PROYECTO 150 y PROYECTO 141</t>
  </si>
  <si>
    <t>TOTAL APORTES PAE PROYECTO 141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</si>
</sst>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0"/>
      <color indexed="8"/>
      <name val="Zurich BT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Zurich BT"/>
      <family val="2"/>
    </font>
    <font>
      <b/>
      <sz val="10"/>
      <color indexed="9"/>
      <name val="Zurich BT"/>
      <family val="0"/>
    </font>
    <font>
      <b/>
      <sz val="10"/>
      <color indexed="8"/>
      <name val="Zurich BT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0"/>
      <color theme="1"/>
      <name val="Zurich BT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Zurich BT"/>
      <family val="2"/>
    </font>
    <font>
      <b/>
      <sz val="10"/>
      <color theme="0"/>
      <name val="Zurich BT"/>
      <family val="0"/>
    </font>
    <font>
      <b/>
      <sz val="10"/>
      <color theme="1"/>
      <name val="Zurich B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54" fillId="0" borderId="0" xfId="54" applyFont="1" applyAlignment="1">
      <alignment horizontal="left"/>
      <protection/>
    </xf>
    <xf numFmtId="0" fontId="55" fillId="0" borderId="0" xfId="54" applyFont="1">
      <alignment/>
      <protection/>
    </xf>
    <xf numFmtId="0" fontId="55" fillId="0" borderId="0" xfId="54" applyFont="1" applyAlignment="1">
      <alignment vertical="center" wrapText="1"/>
      <protection/>
    </xf>
    <xf numFmtId="0" fontId="56" fillId="0" borderId="0" xfId="54" applyFont="1" applyAlignment="1">
      <alignment horizontal="center" vertical="center" wrapText="1"/>
      <protection/>
    </xf>
    <xf numFmtId="0" fontId="56" fillId="0" borderId="0" xfId="54" applyNumberFormat="1" applyFont="1" applyAlignment="1">
      <alignment horizontal="left"/>
      <protection/>
    </xf>
    <xf numFmtId="0" fontId="55" fillId="0" borderId="0" xfId="54" applyFont="1" applyAlignment="1">
      <alignment horizontal="center"/>
      <protection/>
    </xf>
    <xf numFmtId="9" fontId="55" fillId="0" borderId="0" xfId="54" applyNumberFormat="1" applyFont="1">
      <alignment/>
      <protection/>
    </xf>
    <xf numFmtId="9" fontId="57" fillId="0" borderId="0" xfId="54" applyNumberFormat="1" applyFont="1" applyAlignment="1">
      <alignment horizontal="center" vertical="center"/>
      <protection/>
    </xf>
    <xf numFmtId="3" fontId="58" fillId="33" borderId="10" xfId="54" applyNumberFormat="1" applyFont="1" applyFill="1" applyBorder="1" applyAlignment="1">
      <alignment horizontal="center" vertical="center" wrapText="1"/>
      <protection/>
    </xf>
    <xf numFmtId="3" fontId="58" fillId="33" borderId="11" xfId="54" applyNumberFormat="1" applyFont="1" applyFill="1" applyBorder="1" applyAlignment="1">
      <alignment horizontal="center" vertical="center" wrapText="1"/>
      <protection/>
    </xf>
    <xf numFmtId="3" fontId="58" fillId="33" borderId="12" xfId="54" applyNumberFormat="1" applyFont="1" applyFill="1" applyBorder="1" applyAlignment="1">
      <alignment horizontal="center" vertical="center" wrapText="1"/>
      <protection/>
    </xf>
    <xf numFmtId="0" fontId="59" fillId="0" borderId="0" xfId="54" applyFont="1">
      <alignment/>
      <protection/>
    </xf>
    <xf numFmtId="0" fontId="60" fillId="0" borderId="13" xfId="54" applyFont="1" applyBorder="1" applyAlignment="1">
      <alignment horizontal="center" vertical="center"/>
      <protection/>
    </xf>
    <xf numFmtId="0" fontId="61" fillId="34" borderId="13" xfId="54" applyFont="1" applyFill="1" applyBorder="1" applyAlignment="1">
      <alignment horizontal="center" vertical="center"/>
      <protection/>
    </xf>
    <xf numFmtId="0" fontId="60" fillId="0" borderId="0" xfId="54" applyFont="1" applyAlignment="1">
      <alignment vertical="center"/>
      <protection/>
    </xf>
    <xf numFmtId="0" fontId="61" fillId="34" borderId="0" xfId="54" applyFont="1" applyFill="1" applyAlignment="1">
      <alignment horizontal="center" vertical="center"/>
      <protection/>
    </xf>
    <xf numFmtId="0" fontId="55" fillId="35" borderId="0" xfId="54" applyFont="1" applyFill="1" applyAlignment="1">
      <alignment vertical="center"/>
      <protection/>
    </xf>
    <xf numFmtId="0" fontId="55" fillId="0" borderId="0" xfId="54" applyFont="1" applyAlignment="1">
      <alignment vertical="center"/>
      <protection/>
    </xf>
    <xf numFmtId="0" fontId="57" fillId="35" borderId="14" xfId="54" applyFont="1" applyFill="1" applyBorder="1" applyAlignment="1">
      <alignment horizontal="center" vertical="center"/>
      <protection/>
    </xf>
    <xf numFmtId="3" fontId="60" fillId="35" borderId="15" xfId="54" applyNumberFormat="1" applyFont="1" applyFill="1" applyBorder="1" applyAlignment="1">
      <alignment vertical="center"/>
      <protection/>
    </xf>
    <xf numFmtId="0" fontId="57" fillId="35" borderId="16" xfId="54" applyFont="1" applyFill="1" applyBorder="1" applyAlignment="1">
      <alignment horizontal="center" vertical="center"/>
      <protection/>
    </xf>
    <xf numFmtId="0" fontId="45" fillId="35" borderId="17" xfId="54" applyFont="1" applyFill="1" applyBorder="1" applyAlignment="1">
      <alignment vertical="center"/>
      <protection/>
    </xf>
    <xf numFmtId="0" fontId="60" fillId="35" borderId="17" xfId="54" applyFont="1" applyFill="1" applyBorder="1" applyAlignment="1">
      <alignment vertical="center"/>
      <protection/>
    </xf>
    <xf numFmtId="0" fontId="60" fillId="35" borderId="15" xfId="54" applyFont="1" applyFill="1" applyBorder="1" applyAlignment="1">
      <alignment vertical="center"/>
      <protection/>
    </xf>
    <xf numFmtId="0" fontId="58" fillId="34" borderId="17" xfId="54" applyFont="1" applyFill="1" applyBorder="1" applyAlignment="1">
      <alignment horizontal="center" vertical="center"/>
      <protection/>
    </xf>
    <xf numFmtId="0" fontId="58" fillId="34" borderId="17" xfId="54" applyFont="1" applyFill="1" applyBorder="1" applyAlignment="1">
      <alignment vertical="center"/>
      <protection/>
    </xf>
    <xf numFmtId="0" fontId="58" fillId="0" borderId="0" xfId="54" applyFont="1" applyAlignment="1">
      <alignment vertical="center"/>
      <protection/>
    </xf>
    <xf numFmtId="0" fontId="57" fillId="0" borderId="14" xfId="54" applyFont="1" applyFill="1" applyBorder="1" applyAlignment="1">
      <alignment horizontal="center" vertical="center"/>
      <protection/>
    </xf>
    <xf numFmtId="3" fontId="60" fillId="0" borderId="15" xfId="54" applyNumberFormat="1" applyFont="1" applyBorder="1" applyAlignment="1">
      <alignment vertical="center"/>
      <protection/>
    </xf>
    <xf numFmtId="0" fontId="57" fillId="0" borderId="16" xfId="54" applyFont="1" applyFill="1" applyBorder="1" applyAlignment="1">
      <alignment horizontal="center" vertical="center"/>
      <protection/>
    </xf>
    <xf numFmtId="0" fontId="45" fillId="0" borderId="17" xfId="54" applyFont="1" applyBorder="1" applyAlignment="1">
      <alignment vertical="center"/>
      <protection/>
    </xf>
    <xf numFmtId="0" fontId="60" fillId="0" borderId="17" xfId="54" applyFont="1" applyBorder="1" applyAlignment="1">
      <alignment vertical="center"/>
      <protection/>
    </xf>
    <xf numFmtId="0" fontId="60" fillId="0" borderId="15" xfId="54" applyFont="1" applyBorder="1" applyAlignment="1">
      <alignment vertical="center"/>
      <protection/>
    </xf>
    <xf numFmtId="0" fontId="55" fillId="35" borderId="13" xfId="54" applyFont="1" applyFill="1" applyBorder="1" applyAlignment="1">
      <alignment vertical="center"/>
      <protection/>
    </xf>
    <xf numFmtId="0" fontId="58" fillId="34" borderId="17" xfId="54" applyFont="1" applyFill="1" applyBorder="1" applyAlignment="1">
      <alignment horizontal="center" vertical="center" wrapText="1"/>
      <protection/>
    </xf>
    <xf numFmtId="0" fontId="58" fillId="0" borderId="17" xfId="54" applyFont="1" applyBorder="1" applyAlignment="1">
      <alignment vertical="center" wrapText="1"/>
      <protection/>
    </xf>
    <xf numFmtId="0" fontId="62" fillId="35" borderId="0" xfId="54" applyFont="1" applyFill="1" applyAlignment="1">
      <alignment vertical="center"/>
      <protection/>
    </xf>
    <xf numFmtId="0" fontId="45" fillId="35" borderId="14" xfId="54" applyFont="1" applyFill="1" applyBorder="1" applyAlignment="1">
      <alignment vertical="center"/>
      <protection/>
    </xf>
    <xf numFmtId="0" fontId="45" fillId="35" borderId="16" xfId="54" applyFont="1" applyFill="1" applyBorder="1" applyAlignment="1">
      <alignment vertical="center"/>
      <protection/>
    </xf>
    <xf numFmtId="0" fontId="45" fillId="0" borderId="14" xfId="54" applyFont="1" applyBorder="1" applyAlignment="1">
      <alignment vertical="center"/>
      <protection/>
    </xf>
    <xf numFmtId="0" fontId="45" fillId="0" borderId="16" xfId="54" applyFont="1" applyBorder="1" applyAlignment="1">
      <alignment vertical="center"/>
      <protection/>
    </xf>
    <xf numFmtId="3" fontId="58" fillId="33" borderId="11" xfId="54" applyNumberFormat="1" applyFont="1" applyFill="1" applyBorder="1" applyAlignment="1">
      <alignment horizontal="right" vertical="center" wrapText="1"/>
      <protection/>
    </xf>
    <xf numFmtId="0" fontId="45" fillId="0" borderId="17" xfId="54" applyFont="1" applyFill="1" applyBorder="1" applyAlignment="1">
      <alignment vertical="center"/>
      <protection/>
    </xf>
    <xf numFmtId="0" fontId="45" fillId="0" borderId="14" xfId="54" applyFont="1" applyFill="1" applyBorder="1" applyAlignment="1">
      <alignment vertical="center"/>
      <protection/>
    </xf>
    <xf numFmtId="0" fontId="45" fillId="0" borderId="16" xfId="54" applyFont="1" applyFill="1" applyBorder="1" applyAlignment="1">
      <alignment vertical="center"/>
      <protection/>
    </xf>
    <xf numFmtId="0" fontId="45" fillId="35" borderId="18" xfId="54" applyFont="1" applyFill="1" applyBorder="1" applyAlignment="1">
      <alignment vertical="center"/>
      <protection/>
    </xf>
    <xf numFmtId="0" fontId="45" fillId="35" borderId="19" xfId="54" applyFont="1" applyFill="1" applyBorder="1" applyAlignment="1">
      <alignment vertical="center"/>
      <protection/>
    </xf>
    <xf numFmtId="0" fontId="45" fillId="35" borderId="20" xfId="54" applyFont="1" applyFill="1" applyBorder="1" applyAlignment="1">
      <alignment vertical="center"/>
      <protection/>
    </xf>
    <xf numFmtId="0" fontId="60" fillId="35" borderId="20" xfId="54" applyFont="1" applyFill="1" applyBorder="1" applyAlignment="1">
      <alignment vertical="center"/>
      <protection/>
    </xf>
    <xf numFmtId="0" fontId="60" fillId="35" borderId="21" xfId="54" applyFont="1" applyFill="1" applyBorder="1" applyAlignment="1">
      <alignment vertical="center"/>
      <protection/>
    </xf>
    <xf numFmtId="0" fontId="56" fillId="35" borderId="22" xfId="54" applyFont="1" applyFill="1" applyBorder="1" applyAlignment="1">
      <alignment horizontal="center" vertical="center"/>
      <protection/>
    </xf>
    <xf numFmtId="0" fontId="55" fillId="35" borderId="0" xfId="54" applyFont="1" applyFill="1" applyBorder="1" applyAlignment="1">
      <alignment vertical="center"/>
      <protection/>
    </xf>
    <xf numFmtId="0" fontId="55" fillId="35" borderId="13" xfId="54" applyFont="1" applyFill="1" applyBorder="1" applyAlignment="1">
      <alignment horizontal="center" vertical="center"/>
      <protection/>
    </xf>
    <xf numFmtId="0" fontId="62" fillId="35" borderId="0" xfId="54" applyFont="1" applyFill="1" applyBorder="1" applyAlignment="1">
      <alignment vertical="center"/>
      <protection/>
    </xf>
    <xf numFmtId="0" fontId="60" fillId="35" borderId="0" xfId="54" applyFont="1" applyFill="1" applyBorder="1" applyAlignment="1">
      <alignment horizontal="center" vertical="center"/>
      <protection/>
    </xf>
    <xf numFmtId="0" fontId="61" fillId="35" borderId="0" xfId="54" applyFont="1" applyFill="1" applyBorder="1" applyAlignment="1">
      <alignment horizontal="center" vertical="center"/>
      <protection/>
    </xf>
    <xf numFmtId="0" fontId="62" fillId="35" borderId="0" xfId="54" applyFont="1" applyFill="1" applyBorder="1" applyAlignment="1">
      <alignment horizontal="center" vertical="center"/>
      <protection/>
    </xf>
    <xf numFmtId="0" fontId="63" fillId="35" borderId="0" xfId="54" applyFont="1" applyFill="1" applyBorder="1" applyAlignment="1">
      <alignment vertical="center"/>
      <protection/>
    </xf>
    <xf numFmtId="0" fontId="62" fillId="35" borderId="23" xfId="54" applyFont="1" applyFill="1" applyBorder="1" applyAlignment="1">
      <alignment vertical="center"/>
      <protection/>
    </xf>
    <xf numFmtId="0" fontId="62" fillId="35" borderId="24" xfId="54" applyFont="1" applyFill="1" applyBorder="1" applyAlignment="1">
      <alignment horizontal="center" vertical="center"/>
      <protection/>
    </xf>
    <xf numFmtId="0" fontId="57" fillId="35" borderId="0" xfId="54" applyFont="1" applyFill="1" applyBorder="1" applyAlignment="1">
      <alignment horizontal="center" vertical="center"/>
      <protection/>
    </xf>
    <xf numFmtId="3" fontId="60" fillId="35" borderId="0" xfId="54" applyNumberFormat="1" applyFont="1" applyFill="1" applyBorder="1" applyAlignment="1">
      <alignment vertical="center"/>
      <protection/>
    </xf>
    <xf numFmtId="0" fontId="45" fillId="35" borderId="0" xfId="54" applyFont="1" applyFill="1" applyBorder="1" applyAlignment="1">
      <alignment vertical="center"/>
      <protection/>
    </xf>
    <xf numFmtId="0" fontId="45" fillId="0" borderId="0" xfId="54" applyFont="1" applyFill="1" applyBorder="1" applyAlignment="1">
      <alignment vertical="center"/>
      <protection/>
    </xf>
    <xf numFmtId="3" fontId="60" fillId="0" borderId="0" xfId="54" applyNumberFormat="1" applyFont="1" applyFill="1" applyBorder="1" applyAlignment="1">
      <alignment vertical="center"/>
      <protection/>
    </xf>
    <xf numFmtId="0" fontId="56" fillId="35" borderId="0" xfId="54" applyFont="1" applyFill="1" applyBorder="1" applyAlignment="1">
      <alignment horizontal="center" vertical="center"/>
      <protection/>
    </xf>
    <xf numFmtId="0" fontId="55" fillId="35" borderId="0" xfId="54" applyFont="1" applyFill="1" applyBorder="1" applyAlignment="1">
      <alignment horizontal="center" vertical="center"/>
      <protection/>
    </xf>
    <xf numFmtId="0" fontId="62" fillId="0" borderId="0" xfId="54" applyFont="1" applyFill="1" applyBorder="1" applyAlignment="1">
      <alignment vertical="center"/>
      <protection/>
    </xf>
    <xf numFmtId="0" fontId="62" fillId="0" borderId="0" xfId="54" applyFont="1" applyFill="1" applyBorder="1" applyAlignment="1">
      <alignment horizontal="center" vertical="center"/>
      <protection/>
    </xf>
    <xf numFmtId="0" fontId="55" fillId="0" borderId="17" xfId="54" applyFont="1" applyBorder="1" applyAlignment="1">
      <alignment vertical="center" wrapText="1"/>
      <protection/>
    </xf>
    <xf numFmtId="0" fontId="58" fillId="0" borderId="0" xfId="54" applyFont="1" applyFill="1" applyBorder="1" applyAlignment="1">
      <alignment vertical="center"/>
      <protection/>
    </xf>
    <xf numFmtId="0" fontId="55" fillId="19" borderId="0" xfId="54" applyFont="1" applyFill="1" applyAlignment="1">
      <alignment vertical="center"/>
      <protection/>
    </xf>
    <xf numFmtId="0" fontId="55" fillId="36" borderId="0" xfId="54" applyFont="1" applyFill="1" applyAlignment="1">
      <alignment vertical="center"/>
      <protection/>
    </xf>
    <xf numFmtId="0" fontId="55" fillId="0" borderId="0" xfId="54" applyFont="1" applyFill="1" applyAlignment="1">
      <alignment vertical="center"/>
      <protection/>
    </xf>
    <xf numFmtId="0" fontId="55" fillId="37" borderId="0" xfId="54" applyFont="1" applyFill="1" applyAlignment="1">
      <alignment vertical="center"/>
      <protection/>
    </xf>
    <xf numFmtId="0" fontId="45" fillId="0" borderId="0" xfId="54" applyAlignment="1">
      <alignment vertical="center"/>
      <protection/>
    </xf>
    <xf numFmtId="3" fontId="58" fillId="33" borderId="19" xfId="54" applyNumberFormat="1" applyFont="1" applyFill="1" applyBorder="1" applyAlignment="1">
      <alignment horizontal="center" vertical="center" wrapText="1"/>
      <protection/>
    </xf>
    <xf numFmtId="3" fontId="58" fillId="33" borderId="20" xfId="54" applyNumberFormat="1" applyFont="1" applyFill="1" applyBorder="1" applyAlignment="1">
      <alignment horizontal="center" vertical="center" wrapText="1"/>
      <protection/>
    </xf>
    <xf numFmtId="3" fontId="58" fillId="33" borderId="20" xfId="54" applyNumberFormat="1" applyFont="1" applyFill="1" applyBorder="1" applyAlignment="1">
      <alignment horizontal="right" vertical="center" wrapText="1"/>
      <protection/>
    </xf>
    <xf numFmtId="0" fontId="59" fillId="0" borderId="0" xfId="54" applyFont="1" applyAlignment="1">
      <alignment vertical="center"/>
      <protection/>
    </xf>
    <xf numFmtId="0" fontId="59" fillId="0" borderId="17" xfId="54" applyFont="1" applyBorder="1" applyAlignment="1">
      <alignment vertical="center" wrapText="1"/>
      <protection/>
    </xf>
    <xf numFmtId="0" fontId="45" fillId="0" borderId="0" xfId="54" applyFill="1" applyAlignment="1">
      <alignment vertical="center"/>
      <protection/>
    </xf>
    <xf numFmtId="0" fontId="61" fillId="0" borderId="0" xfId="54" applyFont="1" applyFill="1" applyBorder="1" applyAlignment="1">
      <alignment vertical="center"/>
      <protection/>
    </xf>
    <xf numFmtId="3" fontId="55" fillId="0" borderId="0" xfId="54" applyNumberFormat="1" applyFont="1">
      <alignment/>
      <protection/>
    </xf>
    <xf numFmtId="0" fontId="55" fillId="0" borderId="17" xfId="54" applyFont="1" applyFill="1" applyBorder="1" applyAlignment="1">
      <alignment vertical="center"/>
      <protection/>
    </xf>
    <xf numFmtId="0" fontId="55" fillId="0" borderId="0" xfId="54" applyFont="1" applyAlignment="1">
      <alignment horizontal="center" vertical="center" wrapText="1"/>
      <protection/>
    </xf>
    <xf numFmtId="3" fontId="58" fillId="33" borderId="17" xfId="54" applyNumberFormat="1" applyFont="1" applyFill="1" applyBorder="1" applyAlignment="1">
      <alignment horizontal="center" vertical="center" wrapText="1"/>
      <protection/>
    </xf>
    <xf numFmtId="3" fontId="58" fillId="33" borderId="17" xfId="54" applyNumberFormat="1" applyFont="1" applyFill="1" applyBorder="1" applyAlignment="1">
      <alignment horizontal="right" vertical="center" wrapText="1"/>
      <protection/>
    </xf>
    <xf numFmtId="3" fontId="55" fillId="0" borderId="17" xfId="54" applyNumberFormat="1" applyFont="1" applyFill="1" applyBorder="1" applyAlignment="1">
      <alignment horizontal="right" vertical="center"/>
      <protection/>
    </xf>
    <xf numFmtId="3" fontId="55" fillId="0" borderId="17" xfId="54" applyNumberFormat="1" applyFont="1" applyBorder="1" applyAlignment="1">
      <alignment horizontal="right" vertical="center"/>
      <protection/>
    </xf>
    <xf numFmtId="3" fontId="58" fillId="34" borderId="17" xfId="54" applyNumberFormat="1" applyFont="1" applyFill="1" applyBorder="1" applyAlignment="1">
      <alignment horizontal="right" vertical="center"/>
      <protection/>
    </xf>
    <xf numFmtId="0" fontId="64" fillId="35" borderId="25" xfId="54" applyFont="1" applyFill="1" applyBorder="1" applyAlignment="1">
      <alignment vertical="center"/>
      <protection/>
    </xf>
    <xf numFmtId="0" fontId="64" fillId="35" borderId="26" xfId="54" applyFont="1" applyFill="1" applyBorder="1" applyAlignment="1">
      <alignment vertical="center"/>
      <protection/>
    </xf>
    <xf numFmtId="0" fontId="64" fillId="35" borderId="14" xfId="54" applyFont="1" applyFill="1" applyBorder="1" applyAlignment="1">
      <alignment vertical="center"/>
      <protection/>
    </xf>
    <xf numFmtId="0" fontId="64" fillId="35" borderId="15" xfId="54" applyFont="1" applyFill="1" applyBorder="1" applyAlignment="1">
      <alignment vertical="center"/>
      <protection/>
    </xf>
    <xf numFmtId="165" fontId="55" fillId="34" borderId="0" xfId="48" applyNumberFormat="1" applyFont="1" applyFill="1" applyAlignment="1">
      <alignment vertical="center"/>
    </xf>
    <xf numFmtId="0" fontId="55" fillId="0" borderId="0" xfId="54" applyFont="1" applyAlignment="1">
      <alignment horizontal="center" vertical="center"/>
      <protection/>
    </xf>
    <xf numFmtId="3" fontId="3" fillId="0" borderId="0" xfId="54" applyNumberFormat="1" applyFont="1" applyFill="1" applyBorder="1" applyAlignment="1">
      <alignment horizontal="center" vertical="center" wrapText="1"/>
      <protection/>
    </xf>
    <xf numFmtId="3" fontId="55" fillId="0" borderId="0" xfId="54" applyNumberFormat="1" applyFont="1" applyFill="1" applyBorder="1">
      <alignment/>
      <protection/>
    </xf>
    <xf numFmtId="0" fontId="55" fillId="0" borderId="0" xfId="54" applyFont="1" applyFill="1" applyBorder="1">
      <alignment/>
      <protection/>
    </xf>
    <xf numFmtId="0" fontId="3" fillId="0" borderId="0" xfId="54" applyFont="1" applyFill="1" applyBorder="1" applyAlignment="1">
      <alignment vertical="center"/>
      <protection/>
    </xf>
    <xf numFmtId="3" fontId="3" fillId="0" borderId="0" xfId="54" applyNumberFormat="1" applyFont="1" applyFill="1" applyBorder="1" applyAlignment="1">
      <alignment vertical="center"/>
      <protection/>
    </xf>
    <xf numFmtId="0" fontId="60" fillId="0" borderId="22" xfId="54" applyFont="1" applyBorder="1" applyAlignment="1">
      <alignment horizontal="center" vertical="center"/>
      <protection/>
    </xf>
    <xf numFmtId="0" fontId="60" fillId="0" borderId="27" xfId="54" applyFont="1" applyBorder="1" applyAlignment="1">
      <alignment horizontal="center" vertical="center"/>
      <protection/>
    </xf>
    <xf numFmtId="0" fontId="63" fillId="35" borderId="14" xfId="54" applyFont="1" applyFill="1" applyBorder="1" applyAlignment="1">
      <alignment horizontal="center" vertical="center"/>
      <protection/>
    </xf>
    <xf numFmtId="0" fontId="63" fillId="35" borderId="28" xfId="54" applyFont="1" applyFill="1" applyBorder="1" applyAlignment="1">
      <alignment horizontal="center" vertical="center"/>
      <protection/>
    </xf>
    <xf numFmtId="0" fontId="63" fillId="35" borderId="29" xfId="54" applyFont="1" applyFill="1" applyBorder="1" applyAlignment="1">
      <alignment horizontal="center" vertical="center"/>
      <protection/>
    </xf>
    <xf numFmtId="0" fontId="2" fillId="19" borderId="30" xfId="54" applyFont="1" applyFill="1" applyBorder="1" applyAlignment="1">
      <alignment horizontal="center" vertical="center"/>
      <protection/>
    </xf>
    <xf numFmtId="0" fontId="2" fillId="0" borderId="31" xfId="54" applyFont="1" applyFill="1" applyBorder="1" applyAlignment="1">
      <alignment horizontal="center" vertical="center"/>
      <protection/>
    </xf>
    <xf numFmtId="0" fontId="2" fillId="0" borderId="32" xfId="54" applyFont="1" applyFill="1" applyBorder="1" applyAlignment="1">
      <alignment horizontal="center" vertical="center"/>
      <protection/>
    </xf>
    <xf numFmtId="0" fontId="2" fillId="19" borderId="30" xfId="54" applyFont="1" applyFill="1" applyBorder="1" applyAlignment="1">
      <alignment horizontal="center" vertical="center" wrapText="1"/>
      <protection/>
    </xf>
    <xf numFmtId="0" fontId="2" fillId="0" borderId="31" xfId="54" applyFont="1" applyFill="1" applyBorder="1" applyAlignment="1">
      <alignment horizontal="center" vertical="center" wrapText="1"/>
      <protection/>
    </xf>
    <xf numFmtId="0" fontId="2" fillId="0" borderId="32" xfId="54" applyFont="1" applyFill="1" applyBorder="1" applyAlignment="1">
      <alignment horizontal="center" vertical="center" wrapText="1"/>
      <protection/>
    </xf>
    <xf numFmtId="0" fontId="2" fillId="0" borderId="17" xfId="54" applyFont="1" applyFill="1" applyBorder="1" applyAlignment="1">
      <alignment horizontal="center" vertical="center"/>
      <protection/>
    </xf>
    <xf numFmtId="0" fontId="55" fillId="0" borderId="17" xfId="54" applyFont="1" applyFill="1" applyBorder="1" applyAlignment="1">
      <alignment horizontal="center" vertical="center" wrapText="1"/>
      <protection/>
    </xf>
    <xf numFmtId="0" fontId="55" fillId="19" borderId="30" xfId="54" applyFont="1" applyFill="1" applyBorder="1" applyAlignment="1">
      <alignment horizontal="center" vertical="center" wrapText="1"/>
      <protection/>
    </xf>
    <xf numFmtId="0" fontId="55" fillId="19" borderId="31" xfId="54" applyFont="1" applyFill="1" applyBorder="1" applyAlignment="1">
      <alignment horizontal="center" vertical="center" wrapText="1"/>
      <protection/>
    </xf>
    <xf numFmtId="0" fontId="55" fillId="19" borderId="32" xfId="54" applyFont="1" applyFill="1" applyBorder="1" applyAlignment="1">
      <alignment horizontal="center" vertical="center" wrapText="1"/>
      <protection/>
    </xf>
    <xf numFmtId="0" fontId="55" fillId="19" borderId="22" xfId="54" applyFont="1" applyFill="1" applyBorder="1" applyAlignment="1">
      <alignment horizontal="center" vertical="center" wrapText="1"/>
      <protection/>
    </xf>
    <xf numFmtId="0" fontId="55" fillId="19" borderId="27" xfId="54" applyFont="1" applyFill="1" applyBorder="1" applyAlignment="1">
      <alignment horizontal="center" vertical="center" wrapText="1"/>
      <protection/>
    </xf>
    <xf numFmtId="0" fontId="55" fillId="19" borderId="33" xfId="54" applyFont="1" applyFill="1" applyBorder="1" applyAlignment="1">
      <alignment horizontal="center" vertical="center" wrapText="1"/>
      <protection/>
    </xf>
    <xf numFmtId="0" fontId="55" fillId="19" borderId="34" xfId="54" applyFont="1" applyFill="1" applyBorder="1" applyAlignment="1">
      <alignment horizontal="center" vertical="center" wrapText="1"/>
      <protection/>
    </xf>
    <xf numFmtId="0" fontId="55" fillId="19" borderId="35" xfId="54" applyFont="1" applyFill="1" applyBorder="1" applyAlignment="1">
      <alignment horizontal="center" vertical="center" wrapText="1"/>
      <protection/>
    </xf>
    <xf numFmtId="0" fontId="55" fillId="19" borderId="36" xfId="54" applyFont="1" applyFill="1" applyBorder="1" applyAlignment="1">
      <alignment horizontal="center" vertical="center" wrapText="1"/>
      <protection/>
    </xf>
    <xf numFmtId="0" fontId="56" fillId="35" borderId="23" xfId="54" applyNumberFormat="1" applyFont="1" applyFill="1" applyBorder="1" applyAlignment="1">
      <alignment horizontal="center"/>
      <protection/>
    </xf>
    <xf numFmtId="0" fontId="56" fillId="35" borderId="37" xfId="54" applyNumberFormat="1" applyFont="1" applyFill="1" applyBorder="1" applyAlignment="1">
      <alignment horizontal="center"/>
      <protection/>
    </xf>
    <xf numFmtId="0" fontId="56" fillId="35" borderId="24" xfId="54" applyNumberFormat="1" applyFont="1" applyFill="1" applyBorder="1" applyAlignment="1">
      <alignment horizontal="center"/>
      <protection/>
    </xf>
    <xf numFmtId="0" fontId="63" fillId="35" borderId="25" xfId="54" applyFont="1" applyFill="1" applyBorder="1" applyAlignment="1">
      <alignment horizontal="center" vertical="center"/>
      <protection/>
    </xf>
    <xf numFmtId="0" fontId="63" fillId="35" borderId="38" xfId="54" applyFont="1" applyFill="1" applyBorder="1" applyAlignment="1">
      <alignment horizontal="center" vertical="center"/>
      <protection/>
    </xf>
    <xf numFmtId="0" fontId="63" fillId="35" borderId="26" xfId="54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83"/>
  <sheetViews>
    <sheetView showGridLines="0" tabSelected="1" zoomScalePageLayoutView="0" workbookViewId="0" topLeftCell="A1">
      <pane xSplit="3" ySplit="4" topLeftCell="D4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7" sqref="A57"/>
    </sheetView>
  </sheetViews>
  <sheetFormatPr defaultColWidth="11.421875" defaultRowHeight="15"/>
  <cols>
    <col min="1" max="1" width="13.8515625" style="6" customWidth="1"/>
    <col min="2" max="2" width="9.140625" style="86" customWidth="1"/>
    <col min="3" max="3" width="20.8515625" style="2" customWidth="1"/>
    <col min="4" max="4" width="10.00390625" style="2" customWidth="1"/>
    <col min="5" max="5" width="12.00390625" style="2" customWidth="1"/>
    <col min="6" max="6" width="10.28125" style="2" customWidth="1"/>
    <col min="7" max="7" width="11.7109375" style="2" customWidth="1"/>
    <col min="8" max="8" width="9.00390625" style="2" customWidth="1"/>
    <col min="9" max="9" width="12.421875" style="2" customWidth="1"/>
    <col min="10" max="11" width="10.28125" style="2" customWidth="1"/>
    <col min="12" max="13" width="10.57421875" style="2" customWidth="1"/>
    <col min="14" max="14" width="9.140625" style="2" customWidth="1"/>
    <col min="15" max="15" width="10.8515625" style="2" customWidth="1"/>
    <col min="16" max="16" width="10.140625" style="2" customWidth="1"/>
    <col min="17" max="17" width="11.421875" style="2" customWidth="1"/>
    <col min="18" max="18" width="12.00390625" style="2" hidden="1" customWidth="1"/>
    <col min="19" max="19" width="9.28125" style="2" hidden="1" customWidth="1"/>
    <col min="20" max="20" width="6.28125" style="2" hidden="1" customWidth="1"/>
    <col min="21" max="21" width="12.8515625" style="2" hidden="1" customWidth="1"/>
    <col min="22" max="22" width="11.421875" style="2" hidden="1" customWidth="1"/>
    <col min="23" max="23" width="14.421875" style="2" customWidth="1"/>
    <col min="24" max="24" width="15.00390625" style="2" customWidth="1"/>
    <col min="25" max="29" width="11.421875" style="2" customWidth="1"/>
    <col min="30" max="33" width="11.421875" style="2" hidden="1" customWidth="1"/>
    <col min="34" max="43" width="11.421875" style="2" customWidth="1"/>
    <col min="44" max="44" width="19.57421875" style="3" hidden="1" customWidth="1"/>
    <col min="45" max="45" width="37.8515625" style="2" hidden="1" customWidth="1"/>
    <col min="46" max="46" width="28.00390625" style="2" hidden="1" customWidth="1"/>
    <col min="47" max="47" width="33.8515625" style="2" hidden="1" customWidth="1"/>
    <col min="48" max="48" width="16.8515625" style="4" hidden="1" customWidth="1"/>
    <col min="49" max="57" width="11.421875" style="2" customWidth="1"/>
    <col min="58" max="16384" width="11.421875" style="2" customWidth="1"/>
  </cols>
  <sheetData>
    <row r="1" ht="24" thickBot="1">
      <c r="A1" s="1" t="s">
        <v>100</v>
      </c>
    </row>
    <row r="2" spans="1:33" ht="24" thickBot="1">
      <c r="A2" s="1" t="s">
        <v>4</v>
      </c>
      <c r="AD2" s="5"/>
      <c r="AE2" s="125" t="s">
        <v>5</v>
      </c>
      <c r="AF2" s="126"/>
      <c r="AG2" s="127"/>
    </row>
    <row r="3" spans="30:33" ht="15.75" customHeight="1" thickBot="1">
      <c r="AD3" s="7"/>
      <c r="AE3" s="8">
        <v>0.03</v>
      </c>
      <c r="AF3" s="8">
        <v>0.03</v>
      </c>
      <c r="AG3" s="8">
        <v>0.03</v>
      </c>
    </row>
    <row r="4" spans="1:48" s="12" customFormat="1" ht="54" customHeight="1">
      <c r="A4" s="9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1" t="s">
        <v>0</v>
      </c>
      <c r="I4" s="10" t="s">
        <v>13</v>
      </c>
      <c r="J4" s="10" t="s">
        <v>93</v>
      </c>
      <c r="K4" s="10" t="s">
        <v>94</v>
      </c>
      <c r="L4" s="10" t="s">
        <v>95</v>
      </c>
      <c r="M4" s="10" t="s">
        <v>96</v>
      </c>
      <c r="N4" s="11" t="s">
        <v>97</v>
      </c>
      <c r="O4" s="10" t="s">
        <v>101</v>
      </c>
      <c r="P4" s="11" t="s">
        <v>98</v>
      </c>
      <c r="Q4" s="10" t="s">
        <v>99</v>
      </c>
      <c r="AR4" s="10" t="s">
        <v>15</v>
      </c>
      <c r="AS4" s="10" t="s">
        <v>16</v>
      </c>
      <c r="AT4" s="10" t="s">
        <v>17</v>
      </c>
      <c r="AU4" s="10" t="s">
        <v>18</v>
      </c>
      <c r="AV4" s="10" t="s">
        <v>19</v>
      </c>
    </row>
    <row r="5" spans="1:48" s="18" customFormat="1" ht="11.25">
      <c r="A5" s="115" t="s">
        <v>41</v>
      </c>
      <c r="B5" s="115" t="s">
        <v>2</v>
      </c>
      <c r="C5" s="85" t="s">
        <v>43</v>
      </c>
      <c r="D5" s="89">
        <v>90</v>
      </c>
      <c r="E5" s="89">
        <f aca="true" t="shared" si="0" ref="E5:E23">D5*$X$61*$W$77</f>
        <v>9031500</v>
      </c>
      <c r="F5" s="89">
        <v>335</v>
      </c>
      <c r="G5" s="89">
        <f aca="true" t="shared" si="1" ref="G5:G23">F5*$X$62*$W$77</f>
        <v>45426000</v>
      </c>
      <c r="H5" s="89">
        <f aca="true" t="shared" si="2" ref="H5:I23">D5+F5</f>
        <v>425</v>
      </c>
      <c r="I5" s="89">
        <f t="shared" si="2"/>
        <v>54457500</v>
      </c>
      <c r="J5" s="89">
        <v>0</v>
      </c>
      <c r="K5" s="89">
        <f aca="true" t="shared" si="3" ref="K5:K23">J5*$X$61*$W$77</f>
        <v>0</v>
      </c>
      <c r="L5" s="89">
        <v>0</v>
      </c>
      <c r="M5" s="89">
        <f aca="true" t="shared" si="4" ref="M5:M23">L5*$X$62*$W$77</f>
        <v>0</v>
      </c>
      <c r="N5" s="89">
        <f>J5+L5</f>
        <v>0</v>
      </c>
      <c r="O5" s="89">
        <f>K5+M5</f>
        <v>0</v>
      </c>
      <c r="P5" s="90">
        <f aca="true" t="shared" si="5" ref="P5:P23">H5+N5</f>
        <v>425</v>
      </c>
      <c r="Q5" s="90">
        <f aca="true" t="shared" si="6" ref="Q5:Q23">I5+O5</f>
        <v>54457500</v>
      </c>
      <c r="AR5" s="122"/>
      <c r="AS5" s="122"/>
      <c r="AT5" s="122"/>
      <c r="AU5" s="122"/>
      <c r="AV5" s="116" t="s">
        <v>42</v>
      </c>
    </row>
    <row r="6" spans="1:48" s="18" customFormat="1" ht="11.25">
      <c r="A6" s="115"/>
      <c r="B6" s="115"/>
      <c r="C6" s="85" t="s">
        <v>44</v>
      </c>
      <c r="D6" s="89">
        <v>206</v>
      </c>
      <c r="E6" s="89">
        <f t="shared" si="0"/>
        <v>20672100</v>
      </c>
      <c r="F6" s="89">
        <v>646</v>
      </c>
      <c r="G6" s="89">
        <f t="shared" si="1"/>
        <v>87597600</v>
      </c>
      <c r="H6" s="89">
        <f t="shared" si="2"/>
        <v>852</v>
      </c>
      <c r="I6" s="89">
        <f t="shared" si="2"/>
        <v>108269700</v>
      </c>
      <c r="J6" s="89">
        <v>0</v>
      </c>
      <c r="K6" s="89">
        <f t="shared" si="3"/>
        <v>0</v>
      </c>
      <c r="L6" s="89">
        <v>0</v>
      </c>
      <c r="M6" s="89">
        <f t="shared" si="4"/>
        <v>0</v>
      </c>
      <c r="N6" s="89">
        <f aca="true" t="shared" si="7" ref="N6:N23">J6+L6</f>
        <v>0</v>
      </c>
      <c r="O6" s="89">
        <f aca="true" t="shared" si="8" ref="O6:O23">K6+M6</f>
        <v>0</v>
      </c>
      <c r="P6" s="90">
        <f t="shared" si="5"/>
        <v>852</v>
      </c>
      <c r="Q6" s="90">
        <f t="shared" si="6"/>
        <v>108269700</v>
      </c>
      <c r="AR6" s="123"/>
      <c r="AS6" s="123"/>
      <c r="AT6" s="123"/>
      <c r="AU6" s="123"/>
      <c r="AV6" s="117"/>
    </row>
    <row r="7" spans="1:48" s="18" customFormat="1" ht="11.25">
      <c r="A7" s="115"/>
      <c r="B7" s="115"/>
      <c r="C7" s="85" t="s">
        <v>1</v>
      </c>
      <c r="D7" s="89">
        <v>86</v>
      </c>
      <c r="E7" s="89">
        <f t="shared" si="0"/>
        <v>8630100</v>
      </c>
      <c r="F7" s="89">
        <v>390</v>
      </c>
      <c r="G7" s="89">
        <f t="shared" si="1"/>
        <v>52884000</v>
      </c>
      <c r="H7" s="89">
        <f t="shared" si="2"/>
        <v>476</v>
      </c>
      <c r="I7" s="89">
        <f t="shared" si="2"/>
        <v>61514100</v>
      </c>
      <c r="J7" s="89">
        <v>0</v>
      </c>
      <c r="K7" s="89">
        <f t="shared" si="3"/>
        <v>0</v>
      </c>
      <c r="L7" s="89">
        <v>0</v>
      </c>
      <c r="M7" s="89">
        <f t="shared" si="4"/>
        <v>0</v>
      </c>
      <c r="N7" s="89">
        <f t="shared" si="7"/>
        <v>0</v>
      </c>
      <c r="O7" s="89">
        <f t="shared" si="8"/>
        <v>0</v>
      </c>
      <c r="P7" s="90">
        <f t="shared" si="5"/>
        <v>476</v>
      </c>
      <c r="Q7" s="90">
        <f t="shared" si="6"/>
        <v>61514100</v>
      </c>
      <c r="AR7" s="123"/>
      <c r="AS7" s="123"/>
      <c r="AT7" s="123"/>
      <c r="AU7" s="123"/>
      <c r="AV7" s="117"/>
    </row>
    <row r="8" spans="1:48" s="18" customFormat="1" ht="11.25">
      <c r="A8" s="115"/>
      <c r="B8" s="115"/>
      <c r="C8" s="85" t="s">
        <v>45</v>
      </c>
      <c r="D8" s="89">
        <v>94</v>
      </c>
      <c r="E8" s="89">
        <f t="shared" si="0"/>
        <v>9432900</v>
      </c>
      <c r="F8" s="89">
        <v>521</v>
      </c>
      <c r="G8" s="89">
        <f t="shared" si="1"/>
        <v>70647600</v>
      </c>
      <c r="H8" s="89">
        <f t="shared" si="2"/>
        <v>615</v>
      </c>
      <c r="I8" s="89">
        <f t="shared" si="2"/>
        <v>80080500</v>
      </c>
      <c r="J8" s="89">
        <v>0</v>
      </c>
      <c r="K8" s="89">
        <f t="shared" si="3"/>
        <v>0</v>
      </c>
      <c r="L8" s="89">
        <v>0</v>
      </c>
      <c r="M8" s="89">
        <f t="shared" si="4"/>
        <v>0</v>
      </c>
      <c r="N8" s="89">
        <f t="shared" si="7"/>
        <v>0</v>
      </c>
      <c r="O8" s="89">
        <f t="shared" si="8"/>
        <v>0</v>
      </c>
      <c r="P8" s="90">
        <f t="shared" si="5"/>
        <v>615</v>
      </c>
      <c r="Q8" s="90">
        <f t="shared" si="6"/>
        <v>80080500</v>
      </c>
      <c r="AR8" s="123"/>
      <c r="AS8" s="123"/>
      <c r="AT8" s="123"/>
      <c r="AU8" s="123"/>
      <c r="AV8" s="117"/>
    </row>
    <row r="9" spans="1:48" s="18" customFormat="1" ht="11.25">
      <c r="A9" s="115"/>
      <c r="B9" s="115"/>
      <c r="C9" s="85" t="s">
        <v>46</v>
      </c>
      <c r="D9" s="89">
        <v>955</v>
      </c>
      <c r="E9" s="89">
        <f t="shared" si="0"/>
        <v>95834250</v>
      </c>
      <c r="F9" s="89">
        <v>5342</v>
      </c>
      <c r="G9" s="89">
        <f t="shared" si="1"/>
        <v>724375200</v>
      </c>
      <c r="H9" s="89">
        <f t="shared" si="2"/>
        <v>6297</v>
      </c>
      <c r="I9" s="89">
        <f t="shared" si="2"/>
        <v>820209450</v>
      </c>
      <c r="J9" s="89">
        <v>0</v>
      </c>
      <c r="K9" s="89">
        <f t="shared" si="3"/>
        <v>0</v>
      </c>
      <c r="L9" s="89">
        <v>0</v>
      </c>
      <c r="M9" s="89">
        <f t="shared" si="4"/>
        <v>0</v>
      </c>
      <c r="N9" s="89">
        <f t="shared" si="7"/>
        <v>0</v>
      </c>
      <c r="O9" s="89">
        <f t="shared" si="8"/>
        <v>0</v>
      </c>
      <c r="P9" s="90">
        <f t="shared" si="5"/>
        <v>6297</v>
      </c>
      <c r="Q9" s="90">
        <f t="shared" si="6"/>
        <v>820209450</v>
      </c>
      <c r="AR9" s="123"/>
      <c r="AS9" s="123"/>
      <c r="AT9" s="123"/>
      <c r="AU9" s="123"/>
      <c r="AV9" s="117"/>
    </row>
    <row r="10" spans="1:48" s="18" customFormat="1" ht="11.25">
      <c r="A10" s="115"/>
      <c r="B10" s="115"/>
      <c r="C10" s="85" t="s">
        <v>47</v>
      </c>
      <c r="D10" s="89">
        <v>53</v>
      </c>
      <c r="E10" s="89">
        <f t="shared" si="0"/>
        <v>5318550</v>
      </c>
      <c r="F10" s="89">
        <v>166</v>
      </c>
      <c r="G10" s="89">
        <f t="shared" si="1"/>
        <v>22509600</v>
      </c>
      <c r="H10" s="89">
        <f t="shared" si="2"/>
        <v>219</v>
      </c>
      <c r="I10" s="89">
        <f t="shared" si="2"/>
        <v>27828150</v>
      </c>
      <c r="J10" s="89">
        <v>0</v>
      </c>
      <c r="K10" s="89">
        <f t="shared" si="3"/>
        <v>0</v>
      </c>
      <c r="L10" s="89">
        <v>0</v>
      </c>
      <c r="M10" s="89">
        <f t="shared" si="4"/>
        <v>0</v>
      </c>
      <c r="N10" s="89">
        <f t="shared" si="7"/>
        <v>0</v>
      </c>
      <c r="O10" s="89">
        <f t="shared" si="8"/>
        <v>0</v>
      </c>
      <c r="P10" s="90">
        <f t="shared" si="5"/>
        <v>219</v>
      </c>
      <c r="Q10" s="90">
        <f t="shared" si="6"/>
        <v>27828150</v>
      </c>
      <c r="AR10" s="123"/>
      <c r="AS10" s="123"/>
      <c r="AT10" s="123"/>
      <c r="AU10" s="123"/>
      <c r="AV10" s="117"/>
    </row>
    <row r="11" spans="1:48" s="18" customFormat="1" ht="11.25">
      <c r="A11" s="115"/>
      <c r="B11" s="115"/>
      <c r="C11" s="85" t="s">
        <v>48</v>
      </c>
      <c r="D11" s="89">
        <v>177</v>
      </c>
      <c r="E11" s="89">
        <f t="shared" si="0"/>
        <v>17761950</v>
      </c>
      <c r="F11" s="89">
        <v>1118</v>
      </c>
      <c r="G11" s="89">
        <f t="shared" si="1"/>
        <v>151600800</v>
      </c>
      <c r="H11" s="89">
        <f t="shared" si="2"/>
        <v>1295</v>
      </c>
      <c r="I11" s="89">
        <f t="shared" si="2"/>
        <v>169362750</v>
      </c>
      <c r="J11" s="89">
        <v>0</v>
      </c>
      <c r="K11" s="89">
        <f t="shared" si="3"/>
        <v>0</v>
      </c>
      <c r="L11" s="89">
        <v>0</v>
      </c>
      <c r="M11" s="89">
        <f t="shared" si="4"/>
        <v>0</v>
      </c>
      <c r="N11" s="89">
        <f t="shared" si="7"/>
        <v>0</v>
      </c>
      <c r="O11" s="89">
        <f t="shared" si="8"/>
        <v>0</v>
      </c>
      <c r="P11" s="90">
        <f t="shared" si="5"/>
        <v>1295</v>
      </c>
      <c r="Q11" s="90">
        <f t="shared" si="6"/>
        <v>169362750</v>
      </c>
      <c r="AR11" s="123"/>
      <c r="AS11" s="123"/>
      <c r="AT11" s="123"/>
      <c r="AU11" s="123"/>
      <c r="AV11" s="117"/>
    </row>
    <row r="12" spans="1:48" s="18" customFormat="1" ht="11.25">
      <c r="A12" s="115"/>
      <c r="B12" s="115"/>
      <c r="C12" s="85" t="s">
        <v>49</v>
      </c>
      <c r="D12" s="89">
        <v>212</v>
      </c>
      <c r="E12" s="89">
        <f t="shared" si="0"/>
        <v>21274200</v>
      </c>
      <c r="F12" s="89">
        <v>1240</v>
      </c>
      <c r="G12" s="89">
        <f t="shared" si="1"/>
        <v>168144000</v>
      </c>
      <c r="H12" s="89">
        <f t="shared" si="2"/>
        <v>1452</v>
      </c>
      <c r="I12" s="89">
        <f t="shared" si="2"/>
        <v>189418200</v>
      </c>
      <c r="J12" s="89">
        <v>0</v>
      </c>
      <c r="K12" s="89">
        <f t="shared" si="3"/>
        <v>0</v>
      </c>
      <c r="L12" s="89">
        <v>0</v>
      </c>
      <c r="M12" s="89">
        <f t="shared" si="4"/>
        <v>0</v>
      </c>
      <c r="N12" s="89">
        <f t="shared" si="7"/>
        <v>0</v>
      </c>
      <c r="O12" s="89">
        <f t="shared" si="8"/>
        <v>0</v>
      </c>
      <c r="P12" s="90">
        <f t="shared" si="5"/>
        <v>1452</v>
      </c>
      <c r="Q12" s="90">
        <f t="shared" si="6"/>
        <v>189418200</v>
      </c>
      <c r="AR12" s="123"/>
      <c r="AS12" s="123"/>
      <c r="AT12" s="123"/>
      <c r="AU12" s="123"/>
      <c r="AV12" s="117"/>
    </row>
    <row r="13" spans="1:48" s="18" customFormat="1" ht="11.25">
      <c r="A13" s="115"/>
      <c r="B13" s="115"/>
      <c r="C13" s="85" t="s">
        <v>50</v>
      </c>
      <c r="D13" s="89">
        <v>212</v>
      </c>
      <c r="E13" s="89">
        <f t="shared" si="0"/>
        <v>21274200</v>
      </c>
      <c r="F13" s="89">
        <v>1363</v>
      </c>
      <c r="G13" s="89">
        <f t="shared" si="1"/>
        <v>184822800</v>
      </c>
      <c r="H13" s="89">
        <f t="shared" si="2"/>
        <v>1575</v>
      </c>
      <c r="I13" s="89">
        <f t="shared" si="2"/>
        <v>206097000</v>
      </c>
      <c r="J13" s="89">
        <v>0</v>
      </c>
      <c r="K13" s="89">
        <f t="shared" si="3"/>
        <v>0</v>
      </c>
      <c r="L13" s="89">
        <v>0</v>
      </c>
      <c r="M13" s="89">
        <f t="shared" si="4"/>
        <v>0</v>
      </c>
      <c r="N13" s="89">
        <f t="shared" si="7"/>
        <v>0</v>
      </c>
      <c r="O13" s="89">
        <f t="shared" si="8"/>
        <v>0</v>
      </c>
      <c r="P13" s="90">
        <f t="shared" si="5"/>
        <v>1575</v>
      </c>
      <c r="Q13" s="90">
        <f t="shared" si="6"/>
        <v>206097000</v>
      </c>
      <c r="AR13" s="123"/>
      <c r="AS13" s="123"/>
      <c r="AT13" s="123"/>
      <c r="AU13" s="123"/>
      <c r="AV13" s="117"/>
    </row>
    <row r="14" spans="1:48" s="18" customFormat="1" ht="11.25">
      <c r="A14" s="115"/>
      <c r="B14" s="115"/>
      <c r="C14" s="85" t="s">
        <v>51</v>
      </c>
      <c r="D14" s="89">
        <v>128</v>
      </c>
      <c r="E14" s="89">
        <f t="shared" si="0"/>
        <v>12844800</v>
      </c>
      <c r="F14" s="89">
        <v>1222</v>
      </c>
      <c r="G14" s="89">
        <f t="shared" si="1"/>
        <v>165703200</v>
      </c>
      <c r="H14" s="89">
        <f t="shared" si="2"/>
        <v>1350</v>
      </c>
      <c r="I14" s="89">
        <f t="shared" si="2"/>
        <v>178548000</v>
      </c>
      <c r="J14" s="89">
        <v>0</v>
      </c>
      <c r="K14" s="89">
        <f t="shared" si="3"/>
        <v>0</v>
      </c>
      <c r="L14" s="89">
        <v>0</v>
      </c>
      <c r="M14" s="89">
        <f t="shared" si="4"/>
        <v>0</v>
      </c>
      <c r="N14" s="89">
        <f t="shared" si="7"/>
        <v>0</v>
      </c>
      <c r="O14" s="89">
        <f t="shared" si="8"/>
        <v>0</v>
      </c>
      <c r="P14" s="90">
        <f t="shared" si="5"/>
        <v>1350</v>
      </c>
      <c r="Q14" s="90">
        <f t="shared" si="6"/>
        <v>178548000</v>
      </c>
      <c r="AR14" s="123"/>
      <c r="AS14" s="123"/>
      <c r="AT14" s="123"/>
      <c r="AU14" s="123"/>
      <c r="AV14" s="117"/>
    </row>
    <row r="15" spans="1:48" s="18" customFormat="1" ht="11.25">
      <c r="A15" s="115"/>
      <c r="B15" s="115"/>
      <c r="C15" s="85" t="s">
        <v>52</v>
      </c>
      <c r="D15" s="89">
        <v>1457</v>
      </c>
      <c r="E15" s="89">
        <f t="shared" si="0"/>
        <v>146209950</v>
      </c>
      <c r="F15" s="89">
        <v>5500</v>
      </c>
      <c r="G15" s="89">
        <f t="shared" si="1"/>
        <v>745800000</v>
      </c>
      <c r="H15" s="89">
        <f t="shared" si="2"/>
        <v>6957</v>
      </c>
      <c r="I15" s="89">
        <f t="shared" si="2"/>
        <v>892009950</v>
      </c>
      <c r="J15" s="89">
        <v>0</v>
      </c>
      <c r="K15" s="89">
        <f t="shared" si="3"/>
        <v>0</v>
      </c>
      <c r="L15" s="89">
        <v>0</v>
      </c>
      <c r="M15" s="89">
        <f t="shared" si="4"/>
        <v>0</v>
      </c>
      <c r="N15" s="89">
        <f t="shared" si="7"/>
        <v>0</v>
      </c>
      <c r="O15" s="89">
        <f t="shared" si="8"/>
        <v>0</v>
      </c>
      <c r="P15" s="90">
        <f t="shared" si="5"/>
        <v>6957</v>
      </c>
      <c r="Q15" s="90">
        <f t="shared" si="6"/>
        <v>892009950</v>
      </c>
      <c r="AR15" s="123"/>
      <c r="AS15" s="123"/>
      <c r="AT15" s="123"/>
      <c r="AU15" s="123"/>
      <c r="AV15" s="117"/>
    </row>
    <row r="16" spans="1:48" s="18" customFormat="1" ht="11.25">
      <c r="A16" s="115"/>
      <c r="B16" s="115"/>
      <c r="C16" s="85" t="s">
        <v>53</v>
      </c>
      <c r="D16" s="89">
        <v>145</v>
      </c>
      <c r="E16" s="89">
        <f t="shared" si="0"/>
        <v>14550750</v>
      </c>
      <c r="F16" s="89">
        <v>920</v>
      </c>
      <c r="G16" s="89">
        <f t="shared" si="1"/>
        <v>124752000</v>
      </c>
      <c r="H16" s="89">
        <f t="shared" si="2"/>
        <v>1065</v>
      </c>
      <c r="I16" s="89">
        <f t="shared" si="2"/>
        <v>139302750</v>
      </c>
      <c r="J16" s="89">
        <v>0</v>
      </c>
      <c r="K16" s="89">
        <f t="shared" si="3"/>
        <v>0</v>
      </c>
      <c r="L16" s="89">
        <v>0</v>
      </c>
      <c r="M16" s="89">
        <f t="shared" si="4"/>
        <v>0</v>
      </c>
      <c r="N16" s="89">
        <f t="shared" si="7"/>
        <v>0</v>
      </c>
      <c r="O16" s="89">
        <f t="shared" si="8"/>
        <v>0</v>
      </c>
      <c r="P16" s="90">
        <f t="shared" si="5"/>
        <v>1065</v>
      </c>
      <c r="Q16" s="90">
        <f t="shared" si="6"/>
        <v>139302750</v>
      </c>
      <c r="AR16" s="123"/>
      <c r="AS16" s="123"/>
      <c r="AT16" s="123"/>
      <c r="AU16" s="123"/>
      <c r="AV16" s="117"/>
    </row>
    <row r="17" spans="1:48" s="18" customFormat="1" ht="11.25">
      <c r="A17" s="115"/>
      <c r="B17" s="115"/>
      <c r="C17" s="85" t="s">
        <v>54</v>
      </c>
      <c r="D17" s="89">
        <v>124</v>
      </c>
      <c r="E17" s="89">
        <f t="shared" si="0"/>
        <v>12443400</v>
      </c>
      <c r="F17" s="89">
        <v>672</v>
      </c>
      <c r="G17" s="89">
        <f t="shared" si="1"/>
        <v>91123200</v>
      </c>
      <c r="H17" s="89">
        <f t="shared" si="2"/>
        <v>796</v>
      </c>
      <c r="I17" s="89">
        <f t="shared" si="2"/>
        <v>103566600</v>
      </c>
      <c r="J17" s="89">
        <v>0</v>
      </c>
      <c r="K17" s="89">
        <f t="shared" si="3"/>
        <v>0</v>
      </c>
      <c r="L17" s="89">
        <v>0</v>
      </c>
      <c r="M17" s="89">
        <f t="shared" si="4"/>
        <v>0</v>
      </c>
      <c r="N17" s="89">
        <f t="shared" si="7"/>
        <v>0</v>
      </c>
      <c r="O17" s="89">
        <f t="shared" si="8"/>
        <v>0</v>
      </c>
      <c r="P17" s="90">
        <f t="shared" si="5"/>
        <v>796</v>
      </c>
      <c r="Q17" s="90">
        <f t="shared" si="6"/>
        <v>103566600</v>
      </c>
      <c r="AR17" s="123"/>
      <c r="AS17" s="123"/>
      <c r="AT17" s="123"/>
      <c r="AU17" s="123"/>
      <c r="AV17" s="117"/>
    </row>
    <row r="18" spans="1:48" s="18" customFormat="1" ht="11.25">
      <c r="A18" s="115"/>
      <c r="B18" s="115"/>
      <c r="C18" s="85" t="s">
        <v>55</v>
      </c>
      <c r="D18" s="89">
        <v>262</v>
      </c>
      <c r="E18" s="89">
        <f t="shared" si="0"/>
        <v>26291700</v>
      </c>
      <c r="F18" s="89">
        <v>1620</v>
      </c>
      <c r="G18" s="89">
        <f t="shared" si="1"/>
        <v>219672000</v>
      </c>
      <c r="H18" s="89">
        <f t="shared" si="2"/>
        <v>1882</v>
      </c>
      <c r="I18" s="89">
        <f t="shared" si="2"/>
        <v>245963700</v>
      </c>
      <c r="J18" s="89">
        <v>0</v>
      </c>
      <c r="K18" s="89">
        <f t="shared" si="3"/>
        <v>0</v>
      </c>
      <c r="L18" s="89">
        <v>0</v>
      </c>
      <c r="M18" s="89">
        <f t="shared" si="4"/>
        <v>0</v>
      </c>
      <c r="N18" s="89">
        <f t="shared" si="7"/>
        <v>0</v>
      </c>
      <c r="O18" s="89">
        <f t="shared" si="8"/>
        <v>0</v>
      </c>
      <c r="P18" s="90">
        <f t="shared" si="5"/>
        <v>1882</v>
      </c>
      <c r="Q18" s="90">
        <f t="shared" si="6"/>
        <v>245963700</v>
      </c>
      <c r="AR18" s="123"/>
      <c r="AS18" s="123"/>
      <c r="AT18" s="123"/>
      <c r="AU18" s="123"/>
      <c r="AV18" s="117"/>
    </row>
    <row r="19" spans="1:48" s="18" customFormat="1" ht="11.25">
      <c r="A19" s="115"/>
      <c r="B19" s="115"/>
      <c r="C19" s="85" t="s">
        <v>56</v>
      </c>
      <c r="D19" s="89">
        <v>67</v>
      </c>
      <c r="E19" s="89">
        <f t="shared" si="0"/>
        <v>6723450</v>
      </c>
      <c r="F19" s="89">
        <v>371</v>
      </c>
      <c r="G19" s="89">
        <f t="shared" si="1"/>
        <v>50307600</v>
      </c>
      <c r="H19" s="89">
        <f t="shared" si="2"/>
        <v>438</v>
      </c>
      <c r="I19" s="89">
        <f t="shared" si="2"/>
        <v>57031050</v>
      </c>
      <c r="J19" s="89">
        <v>0</v>
      </c>
      <c r="K19" s="89">
        <f t="shared" si="3"/>
        <v>0</v>
      </c>
      <c r="L19" s="89">
        <v>0</v>
      </c>
      <c r="M19" s="89">
        <f t="shared" si="4"/>
        <v>0</v>
      </c>
      <c r="N19" s="89">
        <f t="shared" si="7"/>
        <v>0</v>
      </c>
      <c r="O19" s="89">
        <f t="shared" si="8"/>
        <v>0</v>
      </c>
      <c r="P19" s="90">
        <f t="shared" si="5"/>
        <v>438</v>
      </c>
      <c r="Q19" s="90">
        <f t="shared" si="6"/>
        <v>57031050</v>
      </c>
      <c r="AR19" s="123"/>
      <c r="AS19" s="123"/>
      <c r="AT19" s="123"/>
      <c r="AU19" s="123"/>
      <c r="AV19" s="117"/>
    </row>
    <row r="20" spans="1:48" s="18" customFormat="1" ht="11.25">
      <c r="A20" s="115"/>
      <c r="B20" s="115"/>
      <c r="C20" s="85" t="s">
        <v>57</v>
      </c>
      <c r="D20" s="89">
        <v>226</v>
      </c>
      <c r="E20" s="89">
        <f t="shared" si="0"/>
        <v>22679100</v>
      </c>
      <c r="F20" s="89">
        <v>1260</v>
      </c>
      <c r="G20" s="89">
        <f t="shared" si="1"/>
        <v>170856000</v>
      </c>
      <c r="H20" s="89">
        <f t="shared" si="2"/>
        <v>1486</v>
      </c>
      <c r="I20" s="89">
        <f t="shared" si="2"/>
        <v>193535100</v>
      </c>
      <c r="J20" s="89">
        <v>0</v>
      </c>
      <c r="K20" s="89">
        <f t="shared" si="3"/>
        <v>0</v>
      </c>
      <c r="L20" s="89">
        <v>0</v>
      </c>
      <c r="M20" s="89">
        <f t="shared" si="4"/>
        <v>0</v>
      </c>
      <c r="N20" s="89">
        <f t="shared" si="7"/>
        <v>0</v>
      </c>
      <c r="O20" s="89">
        <f t="shared" si="8"/>
        <v>0</v>
      </c>
      <c r="P20" s="90">
        <f t="shared" si="5"/>
        <v>1486</v>
      </c>
      <c r="Q20" s="90">
        <f t="shared" si="6"/>
        <v>193535100</v>
      </c>
      <c r="AR20" s="123"/>
      <c r="AS20" s="123"/>
      <c r="AT20" s="123"/>
      <c r="AU20" s="123"/>
      <c r="AV20" s="117"/>
    </row>
    <row r="21" spans="1:48" s="18" customFormat="1" ht="11.25">
      <c r="A21" s="115"/>
      <c r="B21" s="115"/>
      <c r="C21" s="85" t="s">
        <v>58</v>
      </c>
      <c r="D21" s="89">
        <v>89</v>
      </c>
      <c r="E21" s="89">
        <f t="shared" si="0"/>
        <v>8931150</v>
      </c>
      <c r="F21" s="89">
        <v>619</v>
      </c>
      <c r="G21" s="89">
        <f t="shared" si="1"/>
        <v>83936400</v>
      </c>
      <c r="H21" s="89">
        <f t="shared" si="2"/>
        <v>708</v>
      </c>
      <c r="I21" s="89">
        <f t="shared" si="2"/>
        <v>92867550</v>
      </c>
      <c r="J21" s="89">
        <v>0</v>
      </c>
      <c r="K21" s="89">
        <f t="shared" si="3"/>
        <v>0</v>
      </c>
      <c r="L21" s="89">
        <v>0</v>
      </c>
      <c r="M21" s="89">
        <f t="shared" si="4"/>
        <v>0</v>
      </c>
      <c r="N21" s="89">
        <f t="shared" si="7"/>
        <v>0</v>
      </c>
      <c r="O21" s="89">
        <f t="shared" si="8"/>
        <v>0</v>
      </c>
      <c r="P21" s="90">
        <f t="shared" si="5"/>
        <v>708</v>
      </c>
      <c r="Q21" s="90">
        <f t="shared" si="6"/>
        <v>92867550</v>
      </c>
      <c r="AR21" s="123"/>
      <c r="AS21" s="123"/>
      <c r="AT21" s="123"/>
      <c r="AU21" s="123"/>
      <c r="AV21" s="117"/>
    </row>
    <row r="22" spans="1:48" s="18" customFormat="1" ht="11.25">
      <c r="A22" s="115"/>
      <c r="B22" s="115"/>
      <c r="C22" s="85" t="s">
        <v>59</v>
      </c>
      <c r="D22" s="89">
        <v>42</v>
      </c>
      <c r="E22" s="89">
        <f t="shared" si="0"/>
        <v>4214700</v>
      </c>
      <c r="F22" s="89">
        <v>274</v>
      </c>
      <c r="G22" s="89">
        <f t="shared" si="1"/>
        <v>37154400</v>
      </c>
      <c r="H22" s="89">
        <f t="shared" si="2"/>
        <v>316</v>
      </c>
      <c r="I22" s="89">
        <f t="shared" si="2"/>
        <v>41369100</v>
      </c>
      <c r="J22" s="89">
        <v>0</v>
      </c>
      <c r="K22" s="89">
        <f t="shared" si="3"/>
        <v>0</v>
      </c>
      <c r="L22" s="89">
        <v>0</v>
      </c>
      <c r="M22" s="89">
        <f t="shared" si="4"/>
        <v>0</v>
      </c>
      <c r="N22" s="89">
        <f t="shared" si="7"/>
        <v>0</v>
      </c>
      <c r="O22" s="89">
        <f t="shared" si="8"/>
        <v>0</v>
      </c>
      <c r="P22" s="90">
        <f t="shared" si="5"/>
        <v>316</v>
      </c>
      <c r="Q22" s="90">
        <f t="shared" si="6"/>
        <v>41369100</v>
      </c>
      <c r="AR22" s="123"/>
      <c r="AS22" s="123"/>
      <c r="AT22" s="123"/>
      <c r="AU22" s="123"/>
      <c r="AV22" s="117"/>
    </row>
    <row r="23" spans="1:48" s="18" customFormat="1" ht="11.25">
      <c r="A23" s="115"/>
      <c r="B23" s="115"/>
      <c r="C23" s="85" t="s">
        <v>60</v>
      </c>
      <c r="D23" s="89">
        <v>28</v>
      </c>
      <c r="E23" s="89">
        <f t="shared" si="0"/>
        <v>2809800</v>
      </c>
      <c r="F23" s="89">
        <v>208</v>
      </c>
      <c r="G23" s="89">
        <f t="shared" si="1"/>
        <v>28204800</v>
      </c>
      <c r="H23" s="89">
        <f t="shared" si="2"/>
        <v>236</v>
      </c>
      <c r="I23" s="89">
        <f t="shared" si="2"/>
        <v>31014600</v>
      </c>
      <c r="J23" s="89">
        <v>0</v>
      </c>
      <c r="K23" s="89">
        <f t="shared" si="3"/>
        <v>0</v>
      </c>
      <c r="L23" s="89">
        <v>0</v>
      </c>
      <c r="M23" s="89">
        <f t="shared" si="4"/>
        <v>0</v>
      </c>
      <c r="N23" s="89">
        <f t="shared" si="7"/>
        <v>0</v>
      </c>
      <c r="O23" s="89">
        <f t="shared" si="8"/>
        <v>0</v>
      </c>
      <c r="P23" s="90">
        <f t="shared" si="5"/>
        <v>236</v>
      </c>
      <c r="Q23" s="90">
        <f t="shared" si="6"/>
        <v>31014600</v>
      </c>
      <c r="AR23" s="124"/>
      <c r="AS23" s="124"/>
      <c r="AT23" s="124"/>
      <c r="AU23" s="124"/>
      <c r="AV23" s="118"/>
    </row>
    <row r="24" spans="1:48" s="18" customFormat="1" ht="22.5">
      <c r="A24" s="25" t="s">
        <v>41</v>
      </c>
      <c r="B24" s="35" t="s">
        <v>28</v>
      </c>
      <c r="C24" s="26"/>
      <c r="D24" s="91">
        <f>SUM(D5:D23)</f>
        <v>4653</v>
      </c>
      <c r="E24" s="91">
        <f aca="true" t="shared" si="9" ref="E24:Q24">SUM(E5:E23)</f>
        <v>466928550</v>
      </c>
      <c r="F24" s="91">
        <f t="shared" si="9"/>
        <v>23787</v>
      </c>
      <c r="G24" s="91">
        <f t="shared" si="9"/>
        <v>3225517200</v>
      </c>
      <c r="H24" s="91">
        <f t="shared" si="9"/>
        <v>28440</v>
      </c>
      <c r="I24" s="91">
        <f t="shared" si="9"/>
        <v>3692445750</v>
      </c>
      <c r="J24" s="91">
        <f t="shared" si="9"/>
        <v>0</v>
      </c>
      <c r="K24" s="91">
        <f t="shared" si="9"/>
        <v>0</v>
      </c>
      <c r="L24" s="91">
        <f t="shared" si="9"/>
        <v>0</v>
      </c>
      <c r="M24" s="91">
        <f t="shared" si="9"/>
        <v>0</v>
      </c>
      <c r="N24" s="91">
        <f t="shared" si="9"/>
        <v>0</v>
      </c>
      <c r="O24" s="91">
        <f t="shared" si="9"/>
        <v>0</v>
      </c>
      <c r="P24" s="91">
        <f t="shared" si="9"/>
        <v>28440</v>
      </c>
      <c r="Q24" s="91">
        <f t="shared" si="9"/>
        <v>3692445750</v>
      </c>
      <c r="AR24" s="35"/>
      <c r="AS24" s="25"/>
      <c r="AT24" s="25"/>
      <c r="AU24" s="25"/>
      <c r="AV24" s="70"/>
    </row>
    <row r="25" spans="1:48" s="18" customFormat="1" ht="11.25">
      <c r="A25" s="115" t="s">
        <v>41</v>
      </c>
      <c r="B25" s="115" t="s">
        <v>3</v>
      </c>
      <c r="C25" s="85" t="s">
        <v>61</v>
      </c>
      <c r="D25" s="89">
        <v>337</v>
      </c>
      <c r="E25" s="89">
        <f aca="true" t="shared" si="10" ref="E25:E48">D25*$X$61*$W$77</f>
        <v>33817950</v>
      </c>
      <c r="F25" s="89">
        <v>2092</v>
      </c>
      <c r="G25" s="89">
        <f aca="true" t="shared" si="11" ref="G25:G48">F25*$X$62*$W$77</f>
        <v>283675200</v>
      </c>
      <c r="H25" s="89">
        <f aca="true" t="shared" si="12" ref="H25:I48">D25+F25</f>
        <v>2429</v>
      </c>
      <c r="I25" s="89">
        <f t="shared" si="12"/>
        <v>317493150</v>
      </c>
      <c r="J25" s="89">
        <v>0</v>
      </c>
      <c r="K25" s="89">
        <f aca="true" t="shared" si="13" ref="K25:K48">J25*$X$61*$W$77</f>
        <v>0</v>
      </c>
      <c r="L25" s="89">
        <v>0</v>
      </c>
      <c r="M25" s="89">
        <f aca="true" t="shared" si="14" ref="M25:M48">L25*$X$62*$W$77</f>
        <v>0</v>
      </c>
      <c r="N25" s="89">
        <f>J25+L25</f>
        <v>0</v>
      </c>
      <c r="O25" s="89">
        <f>K25+M25</f>
        <v>0</v>
      </c>
      <c r="P25" s="90">
        <f aca="true" t="shared" si="15" ref="P25:P48">H25+N25</f>
        <v>2429</v>
      </c>
      <c r="Q25" s="90">
        <f aca="true" t="shared" si="16" ref="Q25:Q48">I25+O25</f>
        <v>317493150</v>
      </c>
      <c r="AR25" s="122"/>
      <c r="AS25" s="122"/>
      <c r="AT25" s="122"/>
      <c r="AU25" s="116"/>
      <c r="AV25" s="119" t="s">
        <v>42</v>
      </c>
    </row>
    <row r="26" spans="1:48" s="18" customFormat="1" ht="11.25">
      <c r="A26" s="115"/>
      <c r="B26" s="115"/>
      <c r="C26" s="85" t="s">
        <v>62</v>
      </c>
      <c r="D26" s="89">
        <v>201</v>
      </c>
      <c r="E26" s="89">
        <f t="shared" si="10"/>
        <v>20170350</v>
      </c>
      <c r="F26" s="89">
        <v>719</v>
      </c>
      <c r="G26" s="89">
        <f t="shared" si="11"/>
        <v>97496400</v>
      </c>
      <c r="H26" s="89">
        <f t="shared" si="12"/>
        <v>920</v>
      </c>
      <c r="I26" s="89">
        <f t="shared" si="12"/>
        <v>117666750</v>
      </c>
      <c r="J26" s="89">
        <v>0</v>
      </c>
      <c r="K26" s="89">
        <f t="shared" si="13"/>
        <v>0</v>
      </c>
      <c r="L26" s="89">
        <v>0</v>
      </c>
      <c r="M26" s="89">
        <f t="shared" si="14"/>
        <v>0</v>
      </c>
      <c r="N26" s="89">
        <f aca="true" t="shared" si="17" ref="N26:N48">J26+L26</f>
        <v>0</v>
      </c>
      <c r="O26" s="89">
        <f aca="true" t="shared" si="18" ref="O26:O48">K26+M26</f>
        <v>0</v>
      </c>
      <c r="P26" s="90">
        <f t="shared" si="15"/>
        <v>920</v>
      </c>
      <c r="Q26" s="90">
        <f t="shared" si="16"/>
        <v>117666750</v>
      </c>
      <c r="AR26" s="123"/>
      <c r="AS26" s="123"/>
      <c r="AT26" s="123"/>
      <c r="AU26" s="117"/>
      <c r="AV26" s="120"/>
    </row>
    <row r="27" spans="1:48" s="18" customFormat="1" ht="11.25">
      <c r="A27" s="115"/>
      <c r="B27" s="115"/>
      <c r="C27" s="85" t="s">
        <v>63</v>
      </c>
      <c r="D27" s="89">
        <v>83</v>
      </c>
      <c r="E27" s="89">
        <f t="shared" si="10"/>
        <v>8329050</v>
      </c>
      <c r="F27" s="89">
        <v>277</v>
      </c>
      <c r="G27" s="89">
        <f t="shared" si="11"/>
        <v>37561200</v>
      </c>
      <c r="H27" s="89">
        <f t="shared" si="12"/>
        <v>360</v>
      </c>
      <c r="I27" s="89">
        <f t="shared" si="12"/>
        <v>45890250</v>
      </c>
      <c r="J27" s="89">
        <v>0</v>
      </c>
      <c r="K27" s="89">
        <f t="shared" si="13"/>
        <v>0</v>
      </c>
      <c r="L27" s="89">
        <v>0</v>
      </c>
      <c r="M27" s="89">
        <f t="shared" si="14"/>
        <v>0</v>
      </c>
      <c r="N27" s="89">
        <f t="shared" si="17"/>
        <v>0</v>
      </c>
      <c r="O27" s="89">
        <f t="shared" si="18"/>
        <v>0</v>
      </c>
      <c r="P27" s="90">
        <f t="shared" si="15"/>
        <v>360</v>
      </c>
      <c r="Q27" s="90">
        <f t="shared" si="16"/>
        <v>45890250</v>
      </c>
      <c r="AR27" s="123"/>
      <c r="AS27" s="123"/>
      <c r="AT27" s="123"/>
      <c r="AU27" s="117"/>
      <c r="AV27" s="120"/>
    </row>
    <row r="28" spans="1:48" s="18" customFormat="1" ht="11.25">
      <c r="A28" s="115"/>
      <c r="B28" s="115"/>
      <c r="C28" s="85" t="s">
        <v>64</v>
      </c>
      <c r="D28" s="89">
        <v>46</v>
      </c>
      <c r="E28" s="89">
        <f t="shared" si="10"/>
        <v>4616100</v>
      </c>
      <c r="F28" s="89">
        <v>190</v>
      </c>
      <c r="G28" s="89">
        <f t="shared" si="11"/>
        <v>25764000</v>
      </c>
      <c r="H28" s="89">
        <f t="shared" si="12"/>
        <v>236</v>
      </c>
      <c r="I28" s="89">
        <f t="shared" si="12"/>
        <v>30380100</v>
      </c>
      <c r="J28" s="89">
        <v>0</v>
      </c>
      <c r="K28" s="89">
        <f t="shared" si="13"/>
        <v>0</v>
      </c>
      <c r="L28" s="89">
        <v>0</v>
      </c>
      <c r="M28" s="89">
        <f t="shared" si="14"/>
        <v>0</v>
      </c>
      <c r="N28" s="89">
        <f t="shared" si="17"/>
        <v>0</v>
      </c>
      <c r="O28" s="89">
        <f t="shared" si="18"/>
        <v>0</v>
      </c>
      <c r="P28" s="90">
        <f t="shared" si="15"/>
        <v>236</v>
      </c>
      <c r="Q28" s="90">
        <f t="shared" si="16"/>
        <v>30380100</v>
      </c>
      <c r="AR28" s="123"/>
      <c r="AS28" s="123"/>
      <c r="AT28" s="123"/>
      <c r="AU28" s="117"/>
      <c r="AV28" s="120"/>
    </row>
    <row r="29" spans="1:48" s="18" customFormat="1" ht="11.25">
      <c r="A29" s="115"/>
      <c r="B29" s="115"/>
      <c r="C29" s="85" t="s">
        <v>65</v>
      </c>
      <c r="D29" s="89">
        <v>221</v>
      </c>
      <c r="E29" s="89">
        <f t="shared" si="10"/>
        <v>22177350</v>
      </c>
      <c r="F29" s="89">
        <v>1395</v>
      </c>
      <c r="G29" s="89">
        <f t="shared" si="11"/>
        <v>189162000</v>
      </c>
      <c r="H29" s="89">
        <f t="shared" si="12"/>
        <v>1616</v>
      </c>
      <c r="I29" s="89">
        <f t="shared" si="12"/>
        <v>211339350</v>
      </c>
      <c r="J29" s="89">
        <v>0</v>
      </c>
      <c r="K29" s="89">
        <f t="shared" si="13"/>
        <v>0</v>
      </c>
      <c r="L29" s="89">
        <v>0</v>
      </c>
      <c r="M29" s="89">
        <f t="shared" si="14"/>
        <v>0</v>
      </c>
      <c r="N29" s="89">
        <f t="shared" si="17"/>
        <v>0</v>
      </c>
      <c r="O29" s="89">
        <f t="shared" si="18"/>
        <v>0</v>
      </c>
      <c r="P29" s="90">
        <f t="shared" si="15"/>
        <v>1616</v>
      </c>
      <c r="Q29" s="90">
        <f t="shared" si="16"/>
        <v>211339350</v>
      </c>
      <c r="AR29" s="123"/>
      <c r="AS29" s="123"/>
      <c r="AT29" s="123"/>
      <c r="AU29" s="117"/>
      <c r="AV29" s="120"/>
    </row>
    <row r="30" spans="1:48" s="18" customFormat="1" ht="11.25">
      <c r="A30" s="115"/>
      <c r="B30" s="115"/>
      <c r="C30" s="85" t="s">
        <v>66</v>
      </c>
      <c r="D30" s="89">
        <v>76</v>
      </c>
      <c r="E30" s="89">
        <f t="shared" si="10"/>
        <v>7626600</v>
      </c>
      <c r="F30" s="89">
        <v>466</v>
      </c>
      <c r="G30" s="89">
        <f t="shared" si="11"/>
        <v>63189600</v>
      </c>
      <c r="H30" s="89">
        <f t="shared" si="12"/>
        <v>542</v>
      </c>
      <c r="I30" s="89">
        <f t="shared" si="12"/>
        <v>70816200</v>
      </c>
      <c r="J30" s="89">
        <v>0</v>
      </c>
      <c r="K30" s="89">
        <f t="shared" si="13"/>
        <v>0</v>
      </c>
      <c r="L30" s="89">
        <v>0</v>
      </c>
      <c r="M30" s="89">
        <f t="shared" si="14"/>
        <v>0</v>
      </c>
      <c r="N30" s="89">
        <f t="shared" si="17"/>
        <v>0</v>
      </c>
      <c r="O30" s="89">
        <f t="shared" si="18"/>
        <v>0</v>
      </c>
      <c r="P30" s="90">
        <f t="shared" si="15"/>
        <v>542</v>
      </c>
      <c r="Q30" s="90">
        <f t="shared" si="16"/>
        <v>70816200</v>
      </c>
      <c r="AR30" s="123"/>
      <c r="AS30" s="123"/>
      <c r="AT30" s="123"/>
      <c r="AU30" s="117"/>
      <c r="AV30" s="120"/>
    </row>
    <row r="31" spans="1:48" s="18" customFormat="1" ht="11.25">
      <c r="A31" s="115"/>
      <c r="B31" s="115"/>
      <c r="C31" s="85" t="s">
        <v>67</v>
      </c>
      <c r="D31" s="89">
        <v>63</v>
      </c>
      <c r="E31" s="89">
        <f t="shared" si="10"/>
        <v>6322050</v>
      </c>
      <c r="F31" s="89">
        <v>538</v>
      </c>
      <c r="G31" s="89">
        <f t="shared" si="11"/>
        <v>72952800</v>
      </c>
      <c r="H31" s="89">
        <f t="shared" si="12"/>
        <v>601</v>
      </c>
      <c r="I31" s="89">
        <f t="shared" si="12"/>
        <v>79274850</v>
      </c>
      <c r="J31" s="89">
        <v>0</v>
      </c>
      <c r="K31" s="89">
        <f t="shared" si="13"/>
        <v>0</v>
      </c>
      <c r="L31" s="89">
        <v>0</v>
      </c>
      <c r="M31" s="89">
        <f t="shared" si="14"/>
        <v>0</v>
      </c>
      <c r="N31" s="89">
        <f t="shared" si="17"/>
        <v>0</v>
      </c>
      <c r="O31" s="89">
        <f t="shared" si="18"/>
        <v>0</v>
      </c>
      <c r="P31" s="90">
        <f t="shared" si="15"/>
        <v>601</v>
      </c>
      <c r="Q31" s="90">
        <f t="shared" si="16"/>
        <v>79274850</v>
      </c>
      <c r="AR31" s="123"/>
      <c r="AS31" s="123"/>
      <c r="AT31" s="123"/>
      <c r="AU31" s="117"/>
      <c r="AV31" s="120"/>
    </row>
    <row r="32" spans="1:48" s="18" customFormat="1" ht="11.25">
      <c r="A32" s="115"/>
      <c r="B32" s="115"/>
      <c r="C32" s="85" t="s">
        <v>68</v>
      </c>
      <c r="D32" s="89">
        <v>38</v>
      </c>
      <c r="E32" s="89">
        <f t="shared" si="10"/>
        <v>3813300</v>
      </c>
      <c r="F32" s="89">
        <v>181</v>
      </c>
      <c r="G32" s="89">
        <f t="shared" si="11"/>
        <v>24543600</v>
      </c>
      <c r="H32" s="89">
        <f t="shared" si="12"/>
        <v>219</v>
      </c>
      <c r="I32" s="89">
        <f t="shared" si="12"/>
        <v>28356900</v>
      </c>
      <c r="J32" s="89">
        <v>0</v>
      </c>
      <c r="K32" s="89">
        <f t="shared" si="13"/>
        <v>0</v>
      </c>
      <c r="L32" s="89">
        <v>0</v>
      </c>
      <c r="M32" s="89">
        <f t="shared" si="14"/>
        <v>0</v>
      </c>
      <c r="N32" s="89">
        <f t="shared" si="17"/>
        <v>0</v>
      </c>
      <c r="O32" s="89">
        <f t="shared" si="18"/>
        <v>0</v>
      </c>
      <c r="P32" s="90">
        <f t="shared" si="15"/>
        <v>219</v>
      </c>
      <c r="Q32" s="90">
        <f t="shared" si="16"/>
        <v>28356900</v>
      </c>
      <c r="AR32" s="123"/>
      <c r="AS32" s="123"/>
      <c r="AT32" s="123"/>
      <c r="AU32" s="117"/>
      <c r="AV32" s="120"/>
    </row>
    <row r="33" spans="1:48" s="18" customFormat="1" ht="11.25">
      <c r="A33" s="115"/>
      <c r="B33" s="115"/>
      <c r="C33" s="85" t="s">
        <v>69</v>
      </c>
      <c r="D33" s="89">
        <v>60</v>
      </c>
      <c r="E33" s="89">
        <f t="shared" si="10"/>
        <v>6021000</v>
      </c>
      <c r="F33" s="89">
        <v>351</v>
      </c>
      <c r="G33" s="89">
        <f t="shared" si="11"/>
        <v>47595600</v>
      </c>
      <c r="H33" s="89">
        <f t="shared" si="12"/>
        <v>411</v>
      </c>
      <c r="I33" s="89">
        <f t="shared" si="12"/>
        <v>53616600</v>
      </c>
      <c r="J33" s="89">
        <v>0</v>
      </c>
      <c r="K33" s="89">
        <f t="shared" si="13"/>
        <v>0</v>
      </c>
      <c r="L33" s="89">
        <v>0</v>
      </c>
      <c r="M33" s="89">
        <f t="shared" si="14"/>
        <v>0</v>
      </c>
      <c r="N33" s="89">
        <f t="shared" si="17"/>
        <v>0</v>
      </c>
      <c r="O33" s="89">
        <f t="shared" si="18"/>
        <v>0</v>
      </c>
      <c r="P33" s="90">
        <f t="shared" si="15"/>
        <v>411</v>
      </c>
      <c r="Q33" s="90">
        <f t="shared" si="16"/>
        <v>53616600</v>
      </c>
      <c r="AR33" s="123"/>
      <c r="AS33" s="123"/>
      <c r="AT33" s="123"/>
      <c r="AU33" s="117"/>
      <c r="AV33" s="120"/>
    </row>
    <row r="34" spans="1:48" s="18" customFormat="1" ht="11.25">
      <c r="A34" s="115"/>
      <c r="B34" s="115"/>
      <c r="C34" s="85" t="s">
        <v>70</v>
      </c>
      <c r="D34" s="89">
        <v>55</v>
      </c>
      <c r="E34" s="89">
        <f t="shared" si="10"/>
        <v>5519250</v>
      </c>
      <c r="F34" s="89">
        <v>474</v>
      </c>
      <c r="G34" s="89">
        <f t="shared" si="11"/>
        <v>64274400</v>
      </c>
      <c r="H34" s="89">
        <f t="shared" si="12"/>
        <v>529</v>
      </c>
      <c r="I34" s="89">
        <f t="shared" si="12"/>
        <v>69793650</v>
      </c>
      <c r="J34" s="89">
        <v>0</v>
      </c>
      <c r="K34" s="89">
        <f t="shared" si="13"/>
        <v>0</v>
      </c>
      <c r="L34" s="89">
        <v>0</v>
      </c>
      <c r="M34" s="89">
        <f t="shared" si="14"/>
        <v>0</v>
      </c>
      <c r="N34" s="89">
        <f t="shared" si="17"/>
        <v>0</v>
      </c>
      <c r="O34" s="89">
        <f t="shared" si="18"/>
        <v>0</v>
      </c>
      <c r="P34" s="90">
        <f t="shared" si="15"/>
        <v>529</v>
      </c>
      <c r="Q34" s="90">
        <f t="shared" si="16"/>
        <v>69793650</v>
      </c>
      <c r="AR34" s="123"/>
      <c r="AS34" s="123"/>
      <c r="AT34" s="123"/>
      <c r="AU34" s="117"/>
      <c r="AV34" s="120"/>
    </row>
    <row r="35" spans="1:48" s="18" customFormat="1" ht="11.25">
      <c r="A35" s="115"/>
      <c r="B35" s="115"/>
      <c r="C35" s="85" t="s">
        <v>71</v>
      </c>
      <c r="D35" s="89">
        <v>83</v>
      </c>
      <c r="E35" s="89">
        <f t="shared" si="10"/>
        <v>8329050</v>
      </c>
      <c r="F35" s="89">
        <v>690</v>
      </c>
      <c r="G35" s="89">
        <f t="shared" si="11"/>
        <v>93564000</v>
      </c>
      <c r="H35" s="89">
        <f t="shared" si="12"/>
        <v>773</v>
      </c>
      <c r="I35" s="89">
        <f t="shared" si="12"/>
        <v>101893050</v>
      </c>
      <c r="J35" s="89">
        <v>0</v>
      </c>
      <c r="K35" s="89">
        <f t="shared" si="13"/>
        <v>0</v>
      </c>
      <c r="L35" s="89">
        <v>0</v>
      </c>
      <c r="M35" s="89">
        <f t="shared" si="14"/>
        <v>0</v>
      </c>
      <c r="N35" s="89">
        <f t="shared" si="17"/>
        <v>0</v>
      </c>
      <c r="O35" s="89">
        <f t="shared" si="18"/>
        <v>0</v>
      </c>
      <c r="P35" s="90">
        <f t="shared" si="15"/>
        <v>773</v>
      </c>
      <c r="Q35" s="90">
        <f t="shared" si="16"/>
        <v>101893050</v>
      </c>
      <c r="AR35" s="123"/>
      <c r="AS35" s="123"/>
      <c r="AT35" s="123"/>
      <c r="AU35" s="117"/>
      <c r="AV35" s="120"/>
    </row>
    <row r="36" spans="1:48" s="18" customFormat="1" ht="11.25">
      <c r="A36" s="115"/>
      <c r="B36" s="115"/>
      <c r="C36" s="85" t="s">
        <v>72</v>
      </c>
      <c r="D36" s="89">
        <v>85</v>
      </c>
      <c r="E36" s="89">
        <f t="shared" si="10"/>
        <v>8529750</v>
      </c>
      <c r="F36" s="89">
        <v>532</v>
      </c>
      <c r="G36" s="89">
        <f t="shared" si="11"/>
        <v>72139200</v>
      </c>
      <c r="H36" s="89">
        <f t="shared" si="12"/>
        <v>617</v>
      </c>
      <c r="I36" s="89">
        <f t="shared" si="12"/>
        <v>80668950</v>
      </c>
      <c r="J36" s="89">
        <v>0</v>
      </c>
      <c r="K36" s="89">
        <f t="shared" si="13"/>
        <v>0</v>
      </c>
      <c r="L36" s="89">
        <v>0</v>
      </c>
      <c r="M36" s="89">
        <f t="shared" si="14"/>
        <v>0</v>
      </c>
      <c r="N36" s="89">
        <f t="shared" si="17"/>
        <v>0</v>
      </c>
      <c r="O36" s="89">
        <f t="shared" si="18"/>
        <v>0</v>
      </c>
      <c r="P36" s="90">
        <f t="shared" si="15"/>
        <v>617</v>
      </c>
      <c r="Q36" s="90">
        <f t="shared" si="16"/>
        <v>80668950</v>
      </c>
      <c r="AR36" s="123"/>
      <c r="AS36" s="123"/>
      <c r="AT36" s="123"/>
      <c r="AU36" s="117"/>
      <c r="AV36" s="120"/>
    </row>
    <row r="37" spans="1:48" s="18" customFormat="1" ht="11.25">
      <c r="A37" s="115"/>
      <c r="B37" s="115"/>
      <c r="C37" s="85" t="s">
        <v>73</v>
      </c>
      <c r="D37" s="89">
        <v>49</v>
      </c>
      <c r="E37" s="89">
        <f t="shared" si="10"/>
        <v>4917150</v>
      </c>
      <c r="F37" s="89">
        <v>307</v>
      </c>
      <c r="G37" s="89">
        <f t="shared" si="11"/>
        <v>41629200</v>
      </c>
      <c r="H37" s="89">
        <f t="shared" si="12"/>
        <v>356</v>
      </c>
      <c r="I37" s="89">
        <f t="shared" si="12"/>
        <v>46546350</v>
      </c>
      <c r="J37" s="89">
        <v>0</v>
      </c>
      <c r="K37" s="89">
        <f t="shared" si="13"/>
        <v>0</v>
      </c>
      <c r="L37" s="89">
        <v>0</v>
      </c>
      <c r="M37" s="89">
        <f t="shared" si="14"/>
        <v>0</v>
      </c>
      <c r="N37" s="89">
        <f t="shared" si="17"/>
        <v>0</v>
      </c>
      <c r="O37" s="89">
        <f t="shared" si="18"/>
        <v>0</v>
      </c>
      <c r="P37" s="90">
        <f t="shared" si="15"/>
        <v>356</v>
      </c>
      <c r="Q37" s="90">
        <f t="shared" si="16"/>
        <v>46546350</v>
      </c>
      <c r="AR37" s="123"/>
      <c r="AS37" s="123"/>
      <c r="AT37" s="123"/>
      <c r="AU37" s="117"/>
      <c r="AV37" s="120"/>
    </row>
    <row r="38" spans="1:48" s="18" customFormat="1" ht="11.25">
      <c r="A38" s="115"/>
      <c r="B38" s="115"/>
      <c r="C38" s="85" t="s">
        <v>74</v>
      </c>
      <c r="D38" s="89">
        <v>74</v>
      </c>
      <c r="E38" s="89">
        <f t="shared" si="10"/>
        <v>7425900</v>
      </c>
      <c r="F38" s="89">
        <v>438</v>
      </c>
      <c r="G38" s="89">
        <f t="shared" si="11"/>
        <v>59392800</v>
      </c>
      <c r="H38" s="89">
        <f t="shared" si="12"/>
        <v>512</v>
      </c>
      <c r="I38" s="89">
        <f t="shared" si="12"/>
        <v>66818700</v>
      </c>
      <c r="J38" s="89">
        <v>0</v>
      </c>
      <c r="K38" s="89">
        <f t="shared" si="13"/>
        <v>0</v>
      </c>
      <c r="L38" s="89">
        <v>0</v>
      </c>
      <c r="M38" s="89">
        <f t="shared" si="14"/>
        <v>0</v>
      </c>
      <c r="N38" s="89">
        <f t="shared" si="17"/>
        <v>0</v>
      </c>
      <c r="O38" s="89">
        <f t="shared" si="18"/>
        <v>0</v>
      </c>
      <c r="P38" s="90">
        <f t="shared" si="15"/>
        <v>512</v>
      </c>
      <c r="Q38" s="90">
        <f t="shared" si="16"/>
        <v>66818700</v>
      </c>
      <c r="AR38" s="123"/>
      <c r="AS38" s="123"/>
      <c r="AT38" s="123"/>
      <c r="AU38" s="117"/>
      <c r="AV38" s="120"/>
    </row>
    <row r="39" spans="1:48" s="18" customFormat="1" ht="11.25">
      <c r="A39" s="115"/>
      <c r="B39" s="115"/>
      <c r="C39" s="85" t="s">
        <v>75</v>
      </c>
      <c r="D39" s="89">
        <v>132</v>
      </c>
      <c r="E39" s="89">
        <f t="shared" si="10"/>
        <v>13246200</v>
      </c>
      <c r="F39" s="89">
        <v>840</v>
      </c>
      <c r="G39" s="89">
        <f t="shared" si="11"/>
        <v>113904000</v>
      </c>
      <c r="H39" s="89">
        <f t="shared" si="12"/>
        <v>972</v>
      </c>
      <c r="I39" s="89">
        <f t="shared" si="12"/>
        <v>127150200</v>
      </c>
      <c r="J39" s="89">
        <v>0</v>
      </c>
      <c r="K39" s="89">
        <f t="shared" si="13"/>
        <v>0</v>
      </c>
      <c r="L39" s="89">
        <v>0</v>
      </c>
      <c r="M39" s="89">
        <f t="shared" si="14"/>
        <v>0</v>
      </c>
      <c r="N39" s="89">
        <f t="shared" si="17"/>
        <v>0</v>
      </c>
      <c r="O39" s="89">
        <f t="shared" si="18"/>
        <v>0</v>
      </c>
      <c r="P39" s="90">
        <f t="shared" si="15"/>
        <v>972</v>
      </c>
      <c r="Q39" s="90">
        <f t="shared" si="16"/>
        <v>127150200</v>
      </c>
      <c r="AR39" s="123"/>
      <c r="AS39" s="123"/>
      <c r="AT39" s="123"/>
      <c r="AU39" s="117"/>
      <c r="AV39" s="120"/>
    </row>
    <row r="40" spans="1:48" s="18" customFormat="1" ht="11.25">
      <c r="A40" s="115"/>
      <c r="B40" s="115"/>
      <c r="C40" s="85" t="s">
        <v>76</v>
      </c>
      <c r="D40" s="89">
        <v>46</v>
      </c>
      <c r="E40" s="89">
        <f t="shared" si="10"/>
        <v>4616100</v>
      </c>
      <c r="F40" s="89">
        <v>244</v>
      </c>
      <c r="G40" s="89">
        <f t="shared" si="11"/>
        <v>33086400</v>
      </c>
      <c r="H40" s="89">
        <f t="shared" si="12"/>
        <v>290</v>
      </c>
      <c r="I40" s="89">
        <f t="shared" si="12"/>
        <v>37702500</v>
      </c>
      <c r="J40" s="89">
        <v>0</v>
      </c>
      <c r="K40" s="89">
        <f t="shared" si="13"/>
        <v>0</v>
      </c>
      <c r="L40" s="89">
        <v>0</v>
      </c>
      <c r="M40" s="89">
        <f t="shared" si="14"/>
        <v>0</v>
      </c>
      <c r="N40" s="89">
        <f t="shared" si="17"/>
        <v>0</v>
      </c>
      <c r="O40" s="89">
        <f t="shared" si="18"/>
        <v>0</v>
      </c>
      <c r="P40" s="90">
        <f t="shared" si="15"/>
        <v>290</v>
      </c>
      <c r="Q40" s="90">
        <f t="shared" si="16"/>
        <v>37702500</v>
      </c>
      <c r="AR40" s="123"/>
      <c r="AS40" s="123"/>
      <c r="AT40" s="123"/>
      <c r="AU40" s="117"/>
      <c r="AV40" s="120"/>
    </row>
    <row r="41" spans="1:48" s="18" customFormat="1" ht="11.25">
      <c r="A41" s="115"/>
      <c r="B41" s="115"/>
      <c r="C41" s="85" t="s">
        <v>77</v>
      </c>
      <c r="D41" s="89">
        <v>70</v>
      </c>
      <c r="E41" s="89">
        <f t="shared" si="10"/>
        <v>7024500</v>
      </c>
      <c r="F41" s="89">
        <v>253</v>
      </c>
      <c r="G41" s="89">
        <f t="shared" si="11"/>
        <v>34306800</v>
      </c>
      <c r="H41" s="89">
        <f t="shared" si="12"/>
        <v>323</v>
      </c>
      <c r="I41" s="89">
        <f t="shared" si="12"/>
        <v>41331300</v>
      </c>
      <c r="J41" s="89">
        <v>0</v>
      </c>
      <c r="K41" s="89">
        <f t="shared" si="13"/>
        <v>0</v>
      </c>
      <c r="L41" s="89">
        <v>0</v>
      </c>
      <c r="M41" s="89">
        <f t="shared" si="14"/>
        <v>0</v>
      </c>
      <c r="N41" s="89">
        <f t="shared" si="17"/>
        <v>0</v>
      </c>
      <c r="O41" s="89">
        <f t="shared" si="18"/>
        <v>0</v>
      </c>
      <c r="P41" s="90">
        <f t="shared" si="15"/>
        <v>323</v>
      </c>
      <c r="Q41" s="90">
        <f t="shared" si="16"/>
        <v>41331300</v>
      </c>
      <c r="AR41" s="123"/>
      <c r="AS41" s="123"/>
      <c r="AT41" s="123"/>
      <c r="AU41" s="117"/>
      <c r="AV41" s="120"/>
    </row>
    <row r="42" spans="1:48" s="18" customFormat="1" ht="11.25">
      <c r="A42" s="115"/>
      <c r="B42" s="115"/>
      <c r="C42" s="85" t="s">
        <v>78</v>
      </c>
      <c r="D42" s="89">
        <v>23</v>
      </c>
      <c r="E42" s="89">
        <f t="shared" si="10"/>
        <v>2308050</v>
      </c>
      <c r="F42" s="89">
        <v>153</v>
      </c>
      <c r="G42" s="89">
        <f t="shared" si="11"/>
        <v>20746800</v>
      </c>
      <c r="H42" s="89">
        <f t="shared" si="12"/>
        <v>176</v>
      </c>
      <c r="I42" s="89">
        <f t="shared" si="12"/>
        <v>23054850</v>
      </c>
      <c r="J42" s="89">
        <v>0</v>
      </c>
      <c r="K42" s="89">
        <f t="shared" si="13"/>
        <v>0</v>
      </c>
      <c r="L42" s="89">
        <v>0</v>
      </c>
      <c r="M42" s="89">
        <f t="shared" si="14"/>
        <v>0</v>
      </c>
      <c r="N42" s="89">
        <f t="shared" si="17"/>
        <v>0</v>
      </c>
      <c r="O42" s="89">
        <f t="shared" si="18"/>
        <v>0</v>
      </c>
      <c r="P42" s="90">
        <f t="shared" si="15"/>
        <v>176</v>
      </c>
      <c r="Q42" s="90">
        <f t="shared" si="16"/>
        <v>23054850</v>
      </c>
      <c r="AR42" s="123"/>
      <c r="AS42" s="123"/>
      <c r="AT42" s="123"/>
      <c r="AU42" s="117"/>
      <c r="AV42" s="120"/>
    </row>
    <row r="43" spans="1:48" s="18" customFormat="1" ht="11.25">
      <c r="A43" s="115"/>
      <c r="B43" s="115"/>
      <c r="C43" s="85" t="s">
        <v>79</v>
      </c>
      <c r="D43" s="89">
        <v>162</v>
      </c>
      <c r="E43" s="89">
        <f t="shared" si="10"/>
        <v>16256700</v>
      </c>
      <c r="F43" s="89">
        <v>852</v>
      </c>
      <c r="G43" s="89">
        <f t="shared" si="11"/>
        <v>115531200</v>
      </c>
      <c r="H43" s="89">
        <f t="shared" si="12"/>
        <v>1014</v>
      </c>
      <c r="I43" s="89">
        <f t="shared" si="12"/>
        <v>131787900</v>
      </c>
      <c r="J43" s="89">
        <v>0</v>
      </c>
      <c r="K43" s="89">
        <f t="shared" si="13"/>
        <v>0</v>
      </c>
      <c r="L43" s="89">
        <v>0</v>
      </c>
      <c r="M43" s="89">
        <f t="shared" si="14"/>
        <v>0</v>
      </c>
      <c r="N43" s="89">
        <f t="shared" si="17"/>
        <v>0</v>
      </c>
      <c r="O43" s="89">
        <f t="shared" si="18"/>
        <v>0</v>
      </c>
      <c r="P43" s="90">
        <f t="shared" si="15"/>
        <v>1014</v>
      </c>
      <c r="Q43" s="90">
        <f t="shared" si="16"/>
        <v>131787900</v>
      </c>
      <c r="AR43" s="123"/>
      <c r="AS43" s="123"/>
      <c r="AT43" s="123"/>
      <c r="AU43" s="117"/>
      <c r="AV43" s="120"/>
    </row>
    <row r="44" spans="1:48" s="18" customFormat="1" ht="11.25">
      <c r="A44" s="115"/>
      <c r="B44" s="115"/>
      <c r="C44" s="85" t="s">
        <v>80</v>
      </c>
      <c r="D44" s="89">
        <v>1442</v>
      </c>
      <c r="E44" s="89">
        <f t="shared" si="10"/>
        <v>144704700</v>
      </c>
      <c r="F44" s="89">
        <v>8948</v>
      </c>
      <c r="G44" s="89">
        <f t="shared" si="11"/>
        <v>1213348800</v>
      </c>
      <c r="H44" s="89">
        <f t="shared" si="12"/>
        <v>10390</v>
      </c>
      <c r="I44" s="89">
        <f t="shared" si="12"/>
        <v>1358053500</v>
      </c>
      <c r="J44" s="89">
        <v>0</v>
      </c>
      <c r="K44" s="89">
        <f t="shared" si="13"/>
        <v>0</v>
      </c>
      <c r="L44" s="89">
        <v>0</v>
      </c>
      <c r="M44" s="89">
        <f t="shared" si="14"/>
        <v>0</v>
      </c>
      <c r="N44" s="89">
        <f t="shared" si="17"/>
        <v>0</v>
      </c>
      <c r="O44" s="89">
        <f t="shared" si="18"/>
        <v>0</v>
      </c>
      <c r="P44" s="90">
        <f t="shared" si="15"/>
        <v>10390</v>
      </c>
      <c r="Q44" s="90">
        <f t="shared" si="16"/>
        <v>1358053500</v>
      </c>
      <c r="AR44" s="123"/>
      <c r="AS44" s="123"/>
      <c r="AT44" s="123"/>
      <c r="AU44" s="117"/>
      <c r="AV44" s="120"/>
    </row>
    <row r="45" spans="1:48" s="18" customFormat="1" ht="11.25">
      <c r="A45" s="115"/>
      <c r="B45" s="115"/>
      <c r="C45" s="85" t="s">
        <v>81</v>
      </c>
      <c r="D45" s="89">
        <v>57</v>
      </c>
      <c r="E45" s="89">
        <f t="shared" si="10"/>
        <v>5719950</v>
      </c>
      <c r="F45" s="89">
        <v>317</v>
      </c>
      <c r="G45" s="89">
        <f t="shared" si="11"/>
        <v>42985200</v>
      </c>
      <c r="H45" s="89">
        <f t="shared" si="12"/>
        <v>374</v>
      </c>
      <c r="I45" s="89">
        <f t="shared" si="12"/>
        <v>48705150</v>
      </c>
      <c r="J45" s="89">
        <v>0</v>
      </c>
      <c r="K45" s="89">
        <f t="shared" si="13"/>
        <v>0</v>
      </c>
      <c r="L45" s="89">
        <v>0</v>
      </c>
      <c r="M45" s="89">
        <f t="shared" si="14"/>
        <v>0</v>
      </c>
      <c r="N45" s="89">
        <f t="shared" si="17"/>
        <v>0</v>
      </c>
      <c r="O45" s="89">
        <f t="shared" si="18"/>
        <v>0</v>
      </c>
      <c r="P45" s="90">
        <f t="shared" si="15"/>
        <v>374</v>
      </c>
      <c r="Q45" s="90">
        <f t="shared" si="16"/>
        <v>48705150</v>
      </c>
      <c r="AR45" s="123"/>
      <c r="AS45" s="123"/>
      <c r="AT45" s="123"/>
      <c r="AU45" s="117"/>
      <c r="AV45" s="120"/>
    </row>
    <row r="46" spans="1:48" s="18" customFormat="1" ht="11.25">
      <c r="A46" s="115"/>
      <c r="B46" s="115"/>
      <c r="C46" s="85" t="s">
        <v>82</v>
      </c>
      <c r="D46" s="89">
        <v>83</v>
      </c>
      <c r="E46" s="89">
        <f t="shared" si="10"/>
        <v>8329050</v>
      </c>
      <c r="F46" s="89">
        <v>378</v>
      </c>
      <c r="G46" s="89">
        <f t="shared" si="11"/>
        <v>51256800</v>
      </c>
      <c r="H46" s="89">
        <f t="shared" si="12"/>
        <v>461</v>
      </c>
      <c r="I46" s="89">
        <f t="shared" si="12"/>
        <v>59585850</v>
      </c>
      <c r="J46" s="89">
        <v>0</v>
      </c>
      <c r="K46" s="89">
        <f t="shared" si="13"/>
        <v>0</v>
      </c>
      <c r="L46" s="89">
        <v>0</v>
      </c>
      <c r="M46" s="89">
        <f t="shared" si="14"/>
        <v>0</v>
      </c>
      <c r="N46" s="89">
        <f t="shared" si="17"/>
        <v>0</v>
      </c>
      <c r="O46" s="89">
        <f t="shared" si="18"/>
        <v>0</v>
      </c>
      <c r="P46" s="90">
        <f t="shared" si="15"/>
        <v>461</v>
      </c>
      <c r="Q46" s="90">
        <f t="shared" si="16"/>
        <v>59585850</v>
      </c>
      <c r="AR46" s="123"/>
      <c r="AS46" s="123"/>
      <c r="AT46" s="123"/>
      <c r="AU46" s="117"/>
      <c r="AV46" s="120"/>
    </row>
    <row r="47" spans="1:48" s="18" customFormat="1" ht="11.25">
      <c r="A47" s="115"/>
      <c r="B47" s="115"/>
      <c r="C47" s="85" t="s">
        <v>83</v>
      </c>
      <c r="D47" s="89">
        <v>60</v>
      </c>
      <c r="E47" s="89">
        <f t="shared" si="10"/>
        <v>6021000</v>
      </c>
      <c r="F47" s="89">
        <v>458</v>
      </c>
      <c r="G47" s="89">
        <f t="shared" si="11"/>
        <v>62104800</v>
      </c>
      <c r="H47" s="89">
        <f t="shared" si="12"/>
        <v>518</v>
      </c>
      <c r="I47" s="89">
        <f t="shared" si="12"/>
        <v>68125800</v>
      </c>
      <c r="J47" s="89">
        <v>0</v>
      </c>
      <c r="K47" s="89">
        <f t="shared" si="13"/>
        <v>0</v>
      </c>
      <c r="L47" s="89">
        <v>0</v>
      </c>
      <c r="M47" s="89">
        <f t="shared" si="14"/>
        <v>0</v>
      </c>
      <c r="N47" s="89">
        <f t="shared" si="17"/>
        <v>0</v>
      </c>
      <c r="O47" s="89">
        <f t="shared" si="18"/>
        <v>0</v>
      </c>
      <c r="P47" s="90">
        <f t="shared" si="15"/>
        <v>518</v>
      </c>
      <c r="Q47" s="90">
        <f t="shared" si="16"/>
        <v>68125800</v>
      </c>
      <c r="AR47" s="123"/>
      <c r="AS47" s="123"/>
      <c r="AT47" s="123"/>
      <c r="AU47" s="117"/>
      <c r="AV47" s="120"/>
    </row>
    <row r="48" spans="1:48" s="18" customFormat="1" ht="11.25">
      <c r="A48" s="115"/>
      <c r="B48" s="115"/>
      <c r="C48" s="85" t="s">
        <v>84</v>
      </c>
      <c r="D48" s="89">
        <v>123</v>
      </c>
      <c r="E48" s="89">
        <f t="shared" si="10"/>
        <v>12343050</v>
      </c>
      <c r="F48" s="89">
        <v>775</v>
      </c>
      <c r="G48" s="89">
        <f t="shared" si="11"/>
        <v>105090000</v>
      </c>
      <c r="H48" s="89">
        <f t="shared" si="12"/>
        <v>898</v>
      </c>
      <c r="I48" s="89">
        <f>E48+G48</f>
        <v>117433050</v>
      </c>
      <c r="J48" s="89">
        <v>0</v>
      </c>
      <c r="K48" s="89">
        <f t="shared" si="13"/>
        <v>0</v>
      </c>
      <c r="L48" s="89">
        <v>0</v>
      </c>
      <c r="M48" s="89">
        <f t="shared" si="14"/>
        <v>0</v>
      </c>
      <c r="N48" s="89">
        <f t="shared" si="17"/>
        <v>0</v>
      </c>
      <c r="O48" s="89">
        <f t="shared" si="18"/>
        <v>0</v>
      </c>
      <c r="P48" s="90">
        <f t="shared" si="15"/>
        <v>898</v>
      </c>
      <c r="Q48" s="90">
        <f t="shared" si="16"/>
        <v>117433050</v>
      </c>
      <c r="AR48" s="124"/>
      <c r="AS48" s="124"/>
      <c r="AT48" s="124"/>
      <c r="AU48" s="118"/>
      <c r="AV48" s="121"/>
    </row>
    <row r="49" spans="1:48" s="18" customFormat="1" ht="23.25" thickBot="1">
      <c r="A49" s="25" t="s">
        <v>41</v>
      </c>
      <c r="B49" s="35" t="s">
        <v>32</v>
      </c>
      <c r="C49" s="26"/>
      <c r="D49" s="91">
        <f>SUM(D25:D48)</f>
        <v>3669</v>
      </c>
      <c r="E49" s="91">
        <f aca="true" t="shared" si="19" ref="E49:Q49">SUM(E25:E48)</f>
        <v>368184150</v>
      </c>
      <c r="F49" s="91">
        <f t="shared" si="19"/>
        <v>21868</v>
      </c>
      <c r="G49" s="91">
        <f t="shared" si="19"/>
        <v>2965300800</v>
      </c>
      <c r="H49" s="91">
        <f t="shared" si="19"/>
        <v>25537</v>
      </c>
      <c r="I49" s="91">
        <f t="shared" si="19"/>
        <v>3333484950</v>
      </c>
      <c r="J49" s="91">
        <f t="shared" si="19"/>
        <v>0</v>
      </c>
      <c r="K49" s="91">
        <f t="shared" si="19"/>
        <v>0</v>
      </c>
      <c r="L49" s="91">
        <v>0</v>
      </c>
      <c r="M49" s="91">
        <f t="shared" si="19"/>
        <v>0</v>
      </c>
      <c r="N49" s="91">
        <f t="shared" si="19"/>
        <v>0</v>
      </c>
      <c r="O49" s="91">
        <f t="shared" si="19"/>
        <v>0</v>
      </c>
      <c r="P49" s="91">
        <f t="shared" si="19"/>
        <v>25537</v>
      </c>
      <c r="Q49" s="91">
        <f t="shared" si="19"/>
        <v>3333484950</v>
      </c>
      <c r="AR49" s="35"/>
      <c r="AS49" s="25"/>
      <c r="AT49" s="25"/>
      <c r="AU49" s="25"/>
      <c r="AV49" s="70"/>
    </row>
    <row r="50" spans="1:48" s="27" customFormat="1" ht="11.25">
      <c r="A50" s="10" t="s">
        <v>41</v>
      </c>
      <c r="B50" s="10">
        <v>2</v>
      </c>
      <c r="C50" s="42"/>
      <c r="D50" s="42">
        <f>D24+D49</f>
        <v>8322</v>
      </c>
      <c r="E50" s="42">
        <f aca="true" t="shared" si="20" ref="E50:Q50">E24+E49</f>
        <v>835112700</v>
      </c>
      <c r="F50" s="42">
        <f t="shared" si="20"/>
        <v>45655</v>
      </c>
      <c r="G50" s="42">
        <f t="shared" si="20"/>
        <v>6190818000</v>
      </c>
      <c r="H50" s="42">
        <f t="shared" si="20"/>
        <v>53977</v>
      </c>
      <c r="I50" s="42">
        <f t="shared" si="20"/>
        <v>7025930700</v>
      </c>
      <c r="J50" s="42">
        <f t="shared" si="20"/>
        <v>0</v>
      </c>
      <c r="K50" s="42">
        <f t="shared" si="20"/>
        <v>0</v>
      </c>
      <c r="L50" s="42">
        <f t="shared" si="20"/>
        <v>0</v>
      </c>
      <c r="M50" s="42">
        <f t="shared" si="20"/>
        <v>0</v>
      </c>
      <c r="N50" s="42">
        <f t="shared" si="20"/>
        <v>0</v>
      </c>
      <c r="O50" s="42">
        <f t="shared" si="20"/>
        <v>0</v>
      </c>
      <c r="P50" s="42">
        <f t="shared" si="20"/>
        <v>53977</v>
      </c>
      <c r="Q50" s="42">
        <f t="shared" si="20"/>
        <v>7025930700</v>
      </c>
      <c r="S50" s="96"/>
      <c r="T50" s="96"/>
      <c r="U50" s="96"/>
      <c r="AR50" s="10"/>
      <c r="AS50" s="10"/>
      <c r="AT50" s="10"/>
      <c r="AU50" s="10"/>
      <c r="AV50" s="36"/>
    </row>
    <row r="51" spans="1:48" s="18" customFormat="1" ht="11.25">
      <c r="A51" s="114" t="s">
        <v>85</v>
      </c>
      <c r="B51" s="115" t="s">
        <v>3</v>
      </c>
      <c r="C51" s="85" t="s">
        <v>86</v>
      </c>
      <c r="D51" s="89">
        <v>2255</v>
      </c>
      <c r="E51" s="89">
        <f>D51*$X$61*$W$77</f>
        <v>226289250</v>
      </c>
      <c r="F51" s="89">
        <v>0</v>
      </c>
      <c r="G51" s="89">
        <f>F51*$X$62*$W$77</f>
        <v>0</v>
      </c>
      <c r="H51" s="89">
        <f aca="true" t="shared" si="21" ref="H51:I54">D51+F51</f>
        <v>2255</v>
      </c>
      <c r="I51" s="89">
        <f t="shared" si="21"/>
        <v>226289250</v>
      </c>
      <c r="J51" s="89">
        <v>0</v>
      </c>
      <c r="K51" s="89">
        <f>J51*$X$61*$W$77</f>
        <v>0</v>
      </c>
      <c r="L51" s="90">
        <v>0</v>
      </c>
      <c r="M51" s="89">
        <f>L51*$X$62*$W$77</f>
        <v>0</v>
      </c>
      <c r="N51" s="89">
        <f aca="true" t="shared" si="22" ref="N51:O54">J51+L51</f>
        <v>0</v>
      </c>
      <c r="O51" s="89">
        <f t="shared" si="22"/>
        <v>0</v>
      </c>
      <c r="P51" s="90">
        <f aca="true" t="shared" si="23" ref="P51:Q54">H51+N51</f>
        <v>2255</v>
      </c>
      <c r="Q51" s="90">
        <f t="shared" si="23"/>
        <v>226289250</v>
      </c>
      <c r="AR51" s="111"/>
      <c r="AS51" s="108"/>
      <c r="AT51" s="108"/>
      <c r="AU51" s="108"/>
      <c r="AV51" s="111" t="s">
        <v>42</v>
      </c>
    </row>
    <row r="52" spans="1:48" s="18" customFormat="1" ht="11.25">
      <c r="A52" s="114"/>
      <c r="B52" s="115"/>
      <c r="C52" s="85" t="s">
        <v>39</v>
      </c>
      <c r="D52" s="89">
        <v>873</v>
      </c>
      <c r="E52" s="89">
        <f>D52*$X$61*$W$77</f>
        <v>87605550</v>
      </c>
      <c r="F52" s="89">
        <v>0</v>
      </c>
      <c r="G52" s="89">
        <f>F52*$X$62*$W$77</f>
        <v>0</v>
      </c>
      <c r="H52" s="89">
        <f t="shared" si="21"/>
        <v>873</v>
      </c>
      <c r="I52" s="89">
        <f t="shared" si="21"/>
        <v>87605550</v>
      </c>
      <c r="J52" s="89">
        <v>0</v>
      </c>
      <c r="K52" s="89">
        <f>J52*$X$61*$W$77</f>
        <v>0</v>
      </c>
      <c r="L52" s="90">
        <v>0</v>
      </c>
      <c r="M52" s="89">
        <f>L52*$X$62*$W$77</f>
        <v>0</v>
      </c>
      <c r="N52" s="89">
        <f t="shared" si="22"/>
        <v>0</v>
      </c>
      <c r="O52" s="89">
        <f t="shared" si="22"/>
        <v>0</v>
      </c>
      <c r="P52" s="90">
        <f t="shared" si="23"/>
        <v>873</v>
      </c>
      <c r="Q52" s="90">
        <f t="shared" si="23"/>
        <v>87605550</v>
      </c>
      <c r="AR52" s="112"/>
      <c r="AS52" s="109"/>
      <c r="AT52" s="109"/>
      <c r="AU52" s="109"/>
      <c r="AV52" s="112"/>
    </row>
    <row r="53" spans="1:48" s="18" customFormat="1" ht="11.25">
      <c r="A53" s="114"/>
      <c r="B53" s="115"/>
      <c r="C53" s="85" t="s">
        <v>87</v>
      </c>
      <c r="D53" s="89">
        <v>2136</v>
      </c>
      <c r="E53" s="89">
        <f>D53*$X$61*$W$77</f>
        <v>214347600</v>
      </c>
      <c r="F53" s="89">
        <v>0</v>
      </c>
      <c r="G53" s="89">
        <f>F53*$X$62*$W$77</f>
        <v>0</v>
      </c>
      <c r="H53" s="89">
        <f t="shared" si="21"/>
        <v>2136</v>
      </c>
      <c r="I53" s="89">
        <f t="shared" si="21"/>
        <v>214347600</v>
      </c>
      <c r="J53" s="89">
        <v>0</v>
      </c>
      <c r="K53" s="89">
        <f>J53*$X$61*$W$77</f>
        <v>0</v>
      </c>
      <c r="L53" s="90">
        <v>0</v>
      </c>
      <c r="M53" s="89">
        <f>L53*$X$62*$W$77</f>
        <v>0</v>
      </c>
      <c r="N53" s="89">
        <f t="shared" si="22"/>
        <v>0</v>
      </c>
      <c r="O53" s="89">
        <f t="shared" si="22"/>
        <v>0</v>
      </c>
      <c r="P53" s="90">
        <f t="shared" si="23"/>
        <v>2136</v>
      </c>
      <c r="Q53" s="90">
        <f t="shared" si="23"/>
        <v>214347600</v>
      </c>
      <c r="AR53" s="112"/>
      <c r="AS53" s="109"/>
      <c r="AT53" s="109"/>
      <c r="AU53" s="109"/>
      <c r="AV53" s="112"/>
    </row>
    <row r="54" spans="1:48" s="18" customFormat="1" ht="11.25">
      <c r="A54" s="114"/>
      <c r="B54" s="115"/>
      <c r="C54" s="85" t="s">
        <v>40</v>
      </c>
      <c r="D54" s="89">
        <v>3536</v>
      </c>
      <c r="E54" s="89">
        <f>D54*$X$61*$W$77</f>
        <v>354837600</v>
      </c>
      <c r="F54" s="89">
        <v>0</v>
      </c>
      <c r="G54" s="89">
        <f>F54*$X$62*$W$77</f>
        <v>0</v>
      </c>
      <c r="H54" s="89">
        <f t="shared" si="21"/>
        <v>3536</v>
      </c>
      <c r="I54" s="89">
        <f t="shared" si="21"/>
        <v>354837600</v>
      </c>
      <c r="J54" s="89">
        <v>0</v>
      </c>
      <c r="K54" s="89">
        <f>J54*$X$61*$W$77</f>
        <v>0</v>
      </c>
      <c r="L54" s="90">
        <v>0</v>
      </c>
      <c r="M54" s="89">
        <f>L54*$X$62*$W$77</f>
        <v>0</v>
      </c>
      <c r="N54" s="89">
        <f t="shared" si="22"/>
        <v>0</v>
      </c>
      <c r="O54" s="89">
        <f t="shared" si="22"/>
        <v>0</v>
      </c>
      <c r="P54" s="90">
        <f t="shared" si="23"/>
        <v>3536</v>
      </c>
      <c r="Q54" s="90">
        <f t="shared" si="23"/>
        <v>354837600</v>
      </c>
      <c r="AR54" s="113"/>
      <c r="AS54" s="110"/>
      <c r="AT54" s="110"/>
      <c r="AU54" s="110"/>
      <c r="AV54" s="113"/>
    </row>
    <row r="55" spans="1:48" s="18" customFormat="1" ht="23.25" thickBot="1">
      <c r="A55" s="25" t="s">
        <v>85</v>
      </c>
      <c r="B55" s="35" t="s">
        <v>32</v>
      </c>
      <c r="C55" s="26"/>
      <c r="D55" s="91">
        <f aca="true" t="shared" si="24" ref="D55:I55">SUM(D51:D54)</f>
        <v>8800</v>
      </c>
      <c r="E55" s="91">
        <f t="shared" si="24"/>
        <v>883080000</v>
      </c>
      <c r="F55" s="91">
        <f t="shared" si="24"/>
        <v>0</v>
      </c>
      <c r="G55" s="91">
        <f t="shared" si="24"/>
        <v>0</v>
      </c>
      <c r="H55" s="91">
        <f t="shared" si="24"/>
        <v>8800</v>
      </c>
      <c r="I55" s="91">
        <f t="shared" si="24"/>
        <v>883080000</v>
      </c>
      <c r="J55" s="91">
        <f aca="true" t="shared" si="25" ref="J55:O55">SUM(J51:J54)</f>
        <v>0</v>
      </c>
      <c r="K55" s="91">
        <f t="shared" si="25"/>
        <v>0</v>
      </c>
      <c r="L55" s="91">
        <f t="shared" si="25"/>
        <v>0</v>
      </c>
      <c r="M55" s="91">
        <f t="shared" si="25"/>
        <v>0</v>
      </c>
      <c r="N55" s="91">
        <f t="shared" si="25"/>
        <v>0</v>
      </c>
      <c r="O55" s="91">
        <f t="shared" si="25"/>
        <v>0</v>
      </c>
      <c r="P55" s="91">
        <f>SUM(P51:P54)</f>
        <v>8800</v>
      </c>
      <c r="Q55" s="91">
        <f>SUM(Q51:Q54)</f>
        <v>883080000</v>
      </c>
      <c r="AR55" s="35"/>
      <c r="AS55" s="25"/>
      <c r="AT55" s="25"/>
      <c r="AU55" s="25"/>
      <c r="AV55" s="70"/>
    </row>
    <row r="56" spans="1:48" s="27" customFormat="1" ht="11.25">
      <c r="A56" s="87" t="s">
        <v>85</v>
      </c>
      <c r="B56" s="87">
        <v>1</v>
      </c>
      <c r="C56" s="88"/>
      <c r="D56" s="88">
        <f>D55</f>
        <v>8800</v>
      </c>
      <c r="E56" s="88">
        <f aca="true" t="shared" si="26" ref="E56:Q56">E55</f>
        <v>883080000</v>
      </c>
      <c r="F56" s="88">
        <f t="shared" si="26"/>
        <v>0</v>
      </c>
      <c r="G56" s="88">
        <f t="shared" si="26"/>
        <v>0</v>
      </c>
      <c r="H56" s="88">
        <f t="shared" si="26"/>
        <v>8800</v>
      </c>
      <c r="I56" s="88">
        <f t="shared" si="26"/>
        <v>883080000</v>
      </c>
      <c r="J56" s="88">
        <f t="shared" si="26"/>
        <v>0</v>
      </c>
      <c r="K56" s="88">
        <f t="shared" si="26"/>
        <v>0</v>
      </c>
      <c r="L56" s="88">
        <f t="shared" si="26"/>
        <v>0</v>
      </c>
      <c r="M56" s="88">
        <f t="shared" si="26"/>
        <v>0</v>
      </c>
      <c r="N56" s="88">
        <f t="shared" si="26"/>
        <v>0</v>
      </c>
      <c r="O56" s="88">
        <f t="shared" si="26"/>
        <v>0</v>
      </c>
      <c r="P56" s="88">
        <f t="shared" si="26"/>
        <v>8800</v>
      </c>
      <c r="Q56" s="88">
        <f t="shared" si="26"/>
        <v>883080000</v>
      </c>
      <c r="AR56" s="10"/>
      <c r="AS56" s="10"/>
      <c r="AT56" s="10"/>
      <c r="AU56" s="10"/>
      <c r="AV56" s="36"/>
    </row>
    <row r="57" spans="1:48" s="80" customFormat="1" ht="12" thickBot="1">
      <c r="A57" s="77" t="s">
        <v>92</v>
      </c>
      <c r="B57" s="78">
        <f>B50+B56</f>
        <v>3</v>
      </c>
      <c r="C57" s="79"/>
      <c r="D57" s="79">
        <f>D50+D56</f>
        <v>17122</v>
      </c>
      <c r="E57" s="79">
        <f aca="true" t="shared" si="27" ref="E57:Q57">E50+E56</f>
        <v>1718192700</v>
      </c>
      <c r="F57" s="79">
        <f t="shared" si="27"/>
        <v>45655</v>
      </c>
      <c r="G57" s="79">
        <f t="shared" si="27"/>
        <v>6190818000</v>
      </c>
      <c r="H57" s="79">
        <f t="shared" si="27"/>
        <v>62777</v>
      </c>
      <c r="I57" s="79">
        <f t="shared" si="27"/>
        <v>7909010700</v>
      </c>
      <c r="J57" s="79">
        <f t="shared" si="27"/>
        <v>0</v>
      </c>
      <c r="K57" s="79">
        <f t="shared" si="27"/>
        <v>0</v>
      </c>
      <c r="L57" s="79">
        <f t="shared" si="27"/>
        <v>0</v>
      </c>
      <c r="M57" s="79">
        <f t="shared" si="27"/>
        <v>0</v>
      </c>
      <c r="N57" s="79">
        <f t="shared" si="27"/>
        <v>0</v>
      </c>
      <c r="O57" s="79">
        <f t="shared" si="27"/>
        <v>0</v>
      </c>
      <c r="P57" s="79">
        <f t="shared" si="27"/>
        <v>62777</v>
      </c>
      <c r="Q57" s="79">
        <f t="shared" si="27"/>
        <v>7909010700</v>
      </c>
      <c r="AR57" s="77"/>
      <c r="AS57" s="77"/>
      <c r="AT57" s="77"/>
      <c r="AU57" s="77"/>
      <c r="AV57" s="81"/>
    </row>
    <row r="58" ht="11.25" hidden="1"/>
    <row r="59" spans="8:43" ht="10.5" customHeight="1" hidden="1" thickBot="1">
      <c r="H59" s="84"/>
      <c r="P59" s="12"/>
      <c r="Q59" s="12"/>
      <c r="R59" s="12"/>
      <c r="S59" s="12"/>
      <c r="T59" s="12"/>
      <c r="U59" s="12"/>
      <c r="V59" s="12"/>
      <c r="W59" s="13" t="s">
        <v>14</v>
      </c>
      <c r="X59" s="14">
        <v>2011</v>
      </c>
      <c r="Y59" s="12"/>
      <c r="Z59" s="12"/>
      <c r="AA59" s="12"/>
      <c r="AB59" s="12"/>
      <c r="AC59" s="15"/>
      <c r="AD59" s="16">
        <v>2010</v>
      </c>
      <c r="AE59" s="16">
        <v>2011</v>
      </c>
      <c r="AF59" s="16">
        <v>2012</v>
      </c>
      <c r="AG59" s="16">
        <v>2013</v>
      </c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ht="12.75" hidden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17"/>
      <c r="Q60" s="17"/>
      <c r="R60" s="17"/>
      <c r="S60" s="17"/>
      <c r="T60" s="17"/>
      <c r="U60" s="17"/>
      <c r="V60" s="17"/>
      <c r="W60" s="92" t="s">
        <v>20</v>
      </c>
      <c r="X60" s="93"/>
      <c r="Y60" s="17"/>
      <c r="Z60" s="17"/>
      <c r="AA60" s="17"/>
      <c r="AB60" s="17"/>
      <c r="AC60" s="128" t="s">
        <v>20</v>
      </c>
      <c r="AD60" s="129"/>
      <c r="AE60" s="129"/>
      <c r="AF60" s="129"/>
      <c r="AG60" s="1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1" spans="16:43" ht="12.75" hidden="1">
      <c r="P61" s="17"/>
      <c r="Q61" s="17"/>
      <c r="R61" s="17"/>
      <c r="S61" s="17"/>
      <c r="T61" s="17"/>
      <c r="U61" s="17"/>
      <c r="V61" s="17"/>
      <c r="W61" s="19" t="s">
        <v>21</v>
      </c>
      <c r="X61" s="20">
        <f>IF($X$59=2010,AD61,IF($X$59=2011,AE61,IF(aa=2012,AF64,IF($X$59=2013,AG64,0))))</f>
        <v>669</v>
      </c>
      <c r="Y61" s="17"/>
      <c r="Z61" s="17"/>
      <c r="AA61" s="17"/>
      <c r="AB61" s="17"/>
      <c r="AC61" s="21" t="s">
        <v>21</v>
      </c>
      <c r="AD61" s="22">
        <v>649</v>
      </c>
      <c r="AE61" s="23">
        <f aca="true" t="shared" si="28" ref="AE61:AG62">ROUNDUP(AD61*(1+AE$3),0)</f>
        <v>669</v>
      </c>
      <c r="AF61" s="23">
        <f t="shared" si="28"/>
        <v>690</v>
      </c>
      <c r="AG61" s="24">
        <f t="shared" si="28"/>
        <v>711</v>
      </c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6:43" ht="13.5" hidden="1" thickBot="1">
      <c r="P62" s="27"/>
      <c r="Q62" s="27"/>
      <c r="R62" s="27"/>
      <c r="S62" s="27"/>
      <c r="T62" s="27"/>
      <c r="U62" s="27"/>
      <c r="V62" s="27"/>
      <c r="W62" s="28" t="s">
        <v>22</v>
      </c>
      <c r="X62" s="29">
        <f>IF($X$59=2010,AD62,IF($X$59=2011,AE62,IF(aa=2012,AF65,IF($X$59=2013,AG65,0))))</f>
        <v>904</v>
      </c>
      <c r="Y62" s="27"/>
      <c r="Z62" s="27"/>
      <c r="AA62" s="27"/>
      <c r="AB62" s="27"/>
      <c r="AC62" s="30" t="s">
        <v>22</v>
      </c>
      <c r="AD62" s="31">
        <v>877</v>
      </c>
      <c r="AE62" s="32">
        <f t="shared" si="28"/>
        <v>904</v>
      </c>
      <c r="AF62" s="32">
        <f t="shared" si="28"/>
        <v>932</v>
      </c>
      <c r="AG62" s="33">
        <f t="shared" si="28"/>
        <v>960</v>
      </c>
      <c r="AH62" s="27"/>
      <c r="AI62" s="34" t="s">
        <v>23</v>
      </c>
      <c r="AJ62" s="18"/>
      <c r="AK62" s="27"/>
      <c r="AL62" s="27"/>
      <c r="AM62" s="27"/>
      <c r="AN62" s="27"/>
      <c r="AO62" s="27"/>
      <c r="AP62" s="27"/>
      <c r="AQ62" s="27"/>
    </row>
    <row r="63" spans="16:43" ht="12.75" hidden="1">
      <c r="P63" s="17"/>
      <c r="Q63" s="17"/>
      <c r="R63" s="17"/>
      <c r="S63" s="17"/>
      <c r="T63" s="17"/>
      <c r="U63" s="17"/>
      <c r="V63" s="17"/>
      <c r="W63" s="94" t="s">
        <v>24</v>
      </c>
      <c r="X63" s="95"/>
      <c r="Y63" s="17"/>
      <c r="Z63" s="17"/>
      <c r="AA63" s="17"/>
      <c r="AB63" s="17"/>
      <c r="AC63" s="105" t="s">
        <v>24</v>
      </c>
      <c r="AD63" s="106"/>
      <c r="AE63" s="106"/>
      <c r="AF63" s="106"/>
      <c r="AG63" s="107"/>
      <c r="AH63" s="17"/>
      <c r="AI63" s="17">
        <v>1</v>
      </c>
      <c r="AJ63" s="37">
        <v>2010</v>
      </c>
      <c r="AK63" s="17"/>
      <c r="AL63" s="17"/>
      <c r="AM63" s="17"/>
      <c r="AN63" s="17"/>
      <c r="AO63" s="17"/>
      <c r="AP63" s="17"/>
      <c r="AQ63" s="17"/>
    </row>
    <row r="64" spans="16:43" ht="12.75" hidden="1">
      <c r="P64" s="17"/>
      <c r="Q64" s="17"/>
      <c r="R64" s="17"/>
      <c r="S64" s="17"/>
      <c r="T64" s="17"/>
      <c r="U64" s="17"/>
      <c r="V64" s="17"/>
      <c r="W64" s="38" t="s">
        <v>25</v>
      </c>
      <c r="X64" s="20">
        <f>IF($X$59=2010,AD64,IF($X$59=2011,AE64,IF(aa=2012,AF67,IF($X$59=2013,AG67,0))))</f>
        <v>835</v>
      </c>
      <c r="Y64" s="17"/>
      <c r="Z64" s="17"/>
      <c r="AA64" s="17"/>
      <c r="AB64" s="17"/>
      <c r="AC64" s="39" t="s">
        <v>25</v>
      </c>
      <c r="AD64" s="22">
        <v>810</v>
      </c>
      <c r="AE64" s="23">
        <f aca="true" t="shared" si="29" ref="AE64:AG65">ROUNDUP(AD64*(1+AE$3),0)</f>
        <v>835</v>
      </c>
      <c r="AF64" s="23">
        <f t="shared" si="29"/>
        <v>861</v>
      </c>
      <c r="AG64" s="24">
        <f t="shared" si="29"/>
        <v>887</v>
      </c>
      <c r="AH64" s="17"/>
      <c r="AI64" s="17">
        <v>10</v>
      </c>
      <c r="AJ64" s="37">
        <v>2011</v>
      </c>
      <c r="AK64" s="17"/>
      <c r="AL64" s="17"/>
      <c r="AM64" s="17"/>
      <c r="AN64" s="17"/>
      <c r="AO64" s="17"/>
      <c r="AP64" s="17"/>
      <c r="AQ64" s="17"/>
    </row>
    <row r="65" spans="16:43" ht="12.75" hidden="1">
      <c r="P65" s="17"/>
      <c r="Q65" s="17"/>
      <c r="R65" s="17"/>
      <c r="S65" s="17"/>
      <c r="T65" s="17"/>
      <c r="U65" s="17"/>
      <c r="V65" s="17"/>
      <c r="W65" s="38" t="s">
        <v>26</v>
      </c>
      <c r="X65" s="20">
        <f>IF($X$59=2010,AD65,IF($X$59=2011,AE65,IF(aa=2012,AF68,IF($X$59=2013,AG68,0))))</f>
        <v>1005</v>
      </c>
      <c r="Y65" s="17"/>
      <c r="Z65" s="17"/>
      <c r="AA65" s="17"/>
      <c r="AB65" s="17"/>
      <c r="AC65" s="39" t="s">
        <v>26</v>
      </c>
      <c r="AD65" s="22">
        <v>975</v>
      </c>
      <c r="AE65" s="23">
        <f t="shared" si="29"/>
        <v>1005</v>
      </c>
      <c r="AF65" s="23">
        <f t="shared" si="29"/>
        <v>1036</v>
      </c>
      <c r="AG65" s="24">
        <f t="shared" si="29"/>
        <v>1068</v>
      </c>
      <c r="AH65" s="17"/>
      <c r="AI65" s="17">
        <v>23</v>
      </c>
      <c r="AJ65" s="37">
        <v>2012</v>
      </c>
      <c r="AK65" s="17"/>
      <c r="AL65" s="17"/>
      <c r="AM65" s="17"/>
      <c r="AN65" s="17"/>
      <c r="AO65" s="17"/>
      <c r="AP65" s="17"/>
      <c r="AQ65" s="17"/>
    </row>
    <row r="66" spans="16:43" ht="12.75" hidden="1">
      <c r="P66" s="17"/>
      <c r="Q66" s="17"/>
      <c r="R66" s="17"/>
      <c r="S66" s="17"/>
      <c r="T66" s="17"/>
      <c r="U66" s="17"/>
      <c r="V66" s="17"/>
      <c r="W66" s="94" t="s">
        <v>27</v>
      </c>
      <c r="X66" s="95"/>
      <c r="Y66" s="17"/>
      <c r="Z66" s="17"/>
      <c r="AA66" s="17"/>
      <c r="AB66" s="17"/>
      <c r="AC66" s="105" t="s">
        <v>27</v>
      </c>
      <c r="AD66" s="106"/>
      <c r="AE66" s="106"/>
      <c r="AF66" s="106"/>
      <c r="AG66" s="107"/>
      <c r="AH66" s="17"/>
      <c r="AI66" s="17">
        <v>157</v>
      </c>
      <c r="AJ66" s="37">
        <v>2013</v>
      </c>
      <c r="AK66" s="17"/>
      <c r="AL66" s="17"/>
      <c r="AM66" s="17"/>
      <c r="AN66" s="17"/>
      <c r="AO66" s="17"/>
      <c r="AP66" s="17"/>
      <c r="AQ66" s="17"/>
    </row>
    <row r="67" spans="16:43" ht="12.75" hidden="1">
      <c r="P67" s="27"/>
      <c r="Q67" s="27"/>
      <c r="R67" s="27"/>
      <c r="S67" s="27"/>
      <c r="T67" s="27"/>
      <c r="U67" s="27"/>
      <c r="V67" s="27"/>
      <c r="W67" s="40" t="s">
        <v>29</v>
      </c>
      <c r="X67" s="29">
        <f>IF($X$59=2010,AD67,IF($X$59=2011,AE67,IF(aa=2012,AF70,IF($X$59=2013,AG70,0))))</f>
        <v>1014</v>
      </c>
      <c r="Y67" s="27"/>
      <c r="Z67" s="27"/>
      <c r="AA67" s="27"/>
      <c r="AB67" s="27"/>
      <c r="AC67" s="41" t="s">
        <v>29</v>
      </c>
      <c r="AD67" s="31">
        <v>984</v>
      </c>
      <c r="AE67" s="32">
        <f aca="true" t="shared" si="30" ref="AE67:AG74">ROUNDUP(AD67*(1+AE$3),0)</f>
        <v>1014</v>
      </c>
      <c r="AF67" s="32">
        <f t="shared" si="30"/>
        <v>1045</v>
      </c>
      <c r="AG67" s="33">
        <f t="shared" si="30"/>
        <v>1077</v>
      </c>
      <c r="AH67" s="27"/>
      <c r="AI67" s="18">
        <v>167</v>
      </c>
      <c r="AJ67" s="18"/>
      <c r="AK67" s="27"/>
      <c r="AL67" s="27"/>
      <c r="AM67" s="27"/>
      <c r="AN67" s="27"/>
      <c r="AO67" s="27"/>
      <c r="AP67" s="27"/>
      <c r="AQ67" s="27"/>
    </row>
    <row r="68" spans="16:43" ht="12.75" hidden="1">
      <c r="P68" s="17"/>
      <c r="Q68" s="17"/>
      <c r="R68" s="17"/>
      <c r="S68" s="17"/>
      <c r="T68" s="17"/>
      <c r="U68" s="17"/>
      <c r="V68" s="17"/>
      <c r="W68" s="38" t="s">
        <v>30</v>
      </c>
      <c r="X68" s="20">
        <f>IF($X$59=2010,AD68,IF($X$59=2011,AE68,IF(aa=2012,AF71,IF($X$59=2013,AG71,0))))</f>
        <v>1187</v>
      </c>
      <c r="Y68" s="17"/>
      <c r="Z68" s="17"/>
      <c r="AA68" s="17"/>
      <c r="AB68" s="17"/>
      <c r="AC68" s="39" t="s">
        <v>30</v>
      </c>
      <c r="AD68" s="22">
        <v>1152</v>
      </c>
      <c r="AE68" s="23">
        <f t="shared" si="30"/>
        <v>1187</v>
      </c>
      <c r="AF68" s="23">
        <f t="shared" si="30"/>
        <v>1223</v>
      </c>
      <c r="AG68" s="24">
        <f t="shared" si="30"/>
        <v>1260</v>
      </c>
      <c r="AH68" s="17"/>
      <c r="AI68" s="17">
        <v>160</v>
      </c>
      <c r="AJ68" s="17"/>
      <c r="AK68" s="17"/>
      <c r="AL68" s="17"/>
      <c r="AM68" s="17"/>
      <c r="AN68" s="17"/>
      <c r="AO68" s="17"/>
      <c r="AP68" s="17"/>
      <c r="AQ68" s="17"/>
    </row>
    <row r="69" spans="16:43" ht="12.75" hidden="1">
      <c r="P69" s="17"/>
      <c r="Q69" s="17"/>
      <c r="R69" s="17"/>
      <c r="S69" s="17"/>
      <c r="T69" s="17"/>
      <c r="U69" s="17"/>
      <c r="V69" s="17"/>
      <c r="W69" s="38" t="s">
        <v>31</v>
      </c>
      <c r="X69" s="20">
        <f>IF($X$59=2010,AD69,IF($X$59=2011,AE69,IF(aa=2012,AF72,IF($X$59=2013,AG72,0))))</f>
        <v>1357</v>
      </c>
      <c r="Y69" s="17"/>
      <c r="Z69" s="17"/>
      <c r="AA69" s="17"/>
      <c r="AB69" s="17"/>
      <c r="AC69" s="39" t="s">
        <v>31</v>
      </c>
      <c r="AD69" s="22">
        <v>1317</v>
      </c>
      <c r="AE69" s="23">
        <f t="shared" si="30"/>
        <v>1357</v>
      </c>
      <c r="AF69" s="23">
        <f t="shared" si="30"/>
        <v>1398</v>
      </c>
      <c r="AG69" s="24">
        <f t="shared" si="30"/>
        <v>1440</v>
      </c>
      <c r="AH69" s="17"/>
      <c r="AI69" s="17">
        <v>150</v>
      </c>
      <c r="AJ69" s="17"/>
      <c r="AK69" s="17"/>
      <c r="AL69" s="17"/>
      <c r="AM69" s="17"/>
      <c r="AN69" s="17"/>
      <c r="AO69" s="17"/>
      <c r="AP69" s="17"/>
      <c r="AQ69" s="17"/>
    </row>
    <row r="70" spans="16:43" ht="12.75" hidden="1">
      <c r="P70" s="27"/>
      <c r="Q70" s="27"/>
      <c r="R70" s="27"/>
      <c r="S70" s="27"/>
      <c r="T70" s="27"/>
      <c r="U70" s="27"/>
      <c r="V70" s="27"/>
      <c r="W70" s="40" t="s">
        <v>33</v>
      </c>
      <c r="X70" s="29">
        <f>IF($X$59=2010,AD70,IF($X$59=2011,AE70,IF(aa=2012,AF73,IF($X$59=2013,AG73,0))))</f>
        <v>1017</v>
      </c>
      <c r="Y70" s="27"/>
      <c r="Z70" s="27"/>
      <c r="AA70" s="27"/>
      <c r="AB70" s="27"/>
      <c r="AC70" s="41" t="s">
        <v>33</v>
      </c>
      <c r="AD70" s="31">
        <v>987</v>
      </c>
      <c r="AE70" s="32">
        <f t="shared" si="30"/>
        <v>1017</v>
      </c>
      <c r="AF70" s="32">
        <f t="shared" si="30"/>
        <v>1048</v>
      </c>
      <c r="AG70" s="33">
        <f t="shared" si="30"/>
        <v>1080</v>
      </c>
      <c r="AH70" s="27"/>
      <c r="AI70" s="27"/>
      <c r="AJ70" s="27"/>
      <c r="AK70" s="27"/>
      <c r="AL70" s="27"/>
      <c r="AM70" s="27"/>
      <c r="AN70" s="27"/>
      <c r="AO70" s="27"/>
      <c r="AP70" s="27"/>
      <c r="AQ70" s="27"/>
    </row>
    <row r="71" spans="16:43" ht="12.75" hidden="1">
      <c r="P71" s="27"/>
      <c r="Q71" s="27"/>
      <c r="R71" s="27"/>
      <c r="S71" s="27"/>
      <c r="T71" s="27"/>
      <c r="U71" s="27"/>
      <c r="V71" s="27"/>
      <c r="W71" s="40" t="s">
        <v>34</v>
      </c>
      <c r="X71" s="29">
        <f>IF($X$59=2010,AD71,IF($X$59=2011,AE71,IF(aa=2012,AF74,IF($X$59=2013,AG74,0))))</f>
        <v>1355</v>
      </c>
      <c r="Y71" s="27"/>
      <c r="Z71" s="27"/>
      <c r="AA71" s="27"/>
      <c r="AB71" s="27"/>
      <c r="AC71" s="41" t="s">
        <v>34</v>
      </c>
      <c r="AD71" s="43">
        <v>1315</v>
      </c>
      <c r="AE71" s="32">
        <f t="shared" si="30"/>
        <v>1355</v>
      </c>
      <c r="AF71" s="32">
        <f t="shared" si="30"/>
        <v>1396</v>
      </c>
      <c r="AG71" s="33">
        <f t="shared" si="30"/>
        <v>1438</v>
      </c>
      <c r="AH71" s="27"/>
      <c r="AI71" s="27"/>
      <c r="AJ71" s="27"/>
      <c r="AK71" s="27"/>
      <c r="AL71" s="27"/>
      <c r="AM71" s="27"/>
      <c r="AN71" s="27"/>
      <c r="AO71" s="27"/>
      <c r="AP71" s="27"/>
      <c r="AQ71" s="27"/>
    </row>
    <row r="72" spans="16:43" ht="12.75" hidden="1">
      <c r="P72" s="17"/>
      <c r="Q72" s="17"/>
      <c r="R72" s="17"/>
      <c r="S72" s="17"/>
      <c r="T72" s="17"/>
      <c r="U72" s="17"/>
      <c r="V72" s="17"/>
      <c r="W72" s="38" t="s">
        <v>25</v>
      </c>
      <c r="X72" s="20">
        <f>IF($X$59=2010,AD72,IF($X$59=2011,AE72,IF(aa=2012,AF75,IF($X$59=2013,AG75,0))))</f>
        <v>1017</v>
      </c>
      <c r="Y72" s="17"/>
      <c r="Z72" s="17"/>
      <c r="AA72" s="17"/>
      <c r="AB72" s="17"/>
      <c r="AC72" s="39" t="s">
        <v>25</v>
      </c>
      <c r="AD72" s="22">
        <v>987</v>
      </c>
      <c r="AE72" s="23">
        <f t="shared" si="30"/>
        <v>1017</v>
      </c>
      <c r="AF72" s="23">
        <f t="shared" si="30"/>
        <v>1048</v>
      </c>
      <c r="AG72" s="24">
        <f t="shared" si="30"/>
        <v>1080</v>
      </c>
      <c r="AH72" s="17"/>
      <c r="AI72" s="17"/>
      <c r="AJ72" s="17"/>
      <c r="AK72" s="17"/>
      <c r="AL72" s="17"/>
      <c r="AM72" s="17"/>
      <c r="AN72" s="17"/>
      <c r="AO72" s="17"/>
      <c r="AP72" s="17"/>
      <c r="AQ72" s="17"/>
    </row>
    <row r="73" spans="16:43" ht="12.75" hidden="1">
      <c r="P73" s="27"/>
      <c r="Q73" s="27"/>
      <c r="R73" s="27"/>
      <c r="S73" s="27"/>
      <c r="T73" s="27"/>
      <c r="U73" s="27"/>
      <c r="V73" s="27"/>
      <c r="W73" s="44" t="s">
        <v>35</v>
      </c>
      <c r="X73" s="29">
        <f>IF($X$59=2010,AD73,IF($X$59=2011,AE73,IF(aa=2012,AF76,IF($X$59=2013,AG76,0))))</f>
        <v>1391</v>
      </c>
      <c r="Y73" s="27"/>
      <c r="Z73" s="27"/>
      <c r="AA73" s="27"/>
      <c r="AB73" s="27"/>
      <c r="AC73" s="45" t="s">
        <v>35</v>
      </c>
      <c r="AD73" s="43">
        <v>1350</v>
      </c>
      <c r="AE73" s="32">
        <f t="shared" si="30"/>
        <v>1391</v>
      </c>
      <c r="AF73" s="32">
        <f t="shared" si="30"/>
        <v>1433</v>
      </c>
      <c r="AG73" s="33">
        <f t="shared" si="30"/>
        <v>1476</v>
      </c>
      <c r="AH73" s="27"/>
      <c r="AI73" s="27"/>
      <c r="AJ73" s="27"/>
      <c r="AK73" s="27"/>
      <c r="AL73" s="27"/>
      <c r="AM73" s="27"/>
      <c r="AN73" s="27"/>
      <c r="AO73" s="27"/>
      <c r="AP73" s="27"/>
      <c r="AQ73" s="27"/>
    </row>
    <row r="74" spans="16:43" ht="13.5" hidden="1" thickBot="1">
      <c r="P74" s="17"/>
      <c r="Q74" s="17"/>
      <c r="R74" s="17"/>
      <c r="S74" s="17"/>
      <c r="T74" s="17"/>
      <c r="U74" s="17"/>
      <c r="V74" s="17"/>
      <c r="W74" s="46" t="s">
        <v>36</v>
      </c>
      <c r="X74" s="20">
        <f>IF($X$59=2010,AD74,IF($X$59=2011,AE74,IF(aa=2012,AF77,IF($X$59=2013,AG77,0))))</f>
        <v>989</v>
      </c>
      <c r="Y74" s="17"/>
      <c r="Z74" s="17"/>
      <c r="AA74" s="17"/>
      <c r="AB74" s="17"/>
      <c r="AC74" s="47" t="s">
        <v>36</v>
      </c>
      <c r="AD74" s="48">
        <v>960</v>
      </c>
      <c r="AE74" s="49">
        <f t="shared" si="30"/>
        <v>989</v>
      </c>
      <c r="AF74" s="49">
        <f t="shared" si="30"/>
        <v>1019</v>
      </c>
      <c r="AG74" s="50">
        <f t="shared" si="30"/>
        <v>1050</v>
      </c>
      <c r="AH74" s="17"/>
      <c r="AI74" s="17"/>
      <c r="AJ74" s="17"/>
      <c r="AK74" s="17"/>
      <c r="AL74" s="17"/>
      <c r="AM74" s="17"/>
      <c r="AN74" s="17"/>
      <c r="AO74" s="17"/>
      <c r="AP74" s="17"/>
      <c r="AQ74" s="17"/>
    </row>
    <row r="75" spans="16:43" ht="11.25" hidden="1">
      <c r="P75" s="17"/>
      <c r="Q75" s="17"/>
      <c r="R75" s="17"/>
      <c r="S75" s="17"/>
      <c r="T75" s="17"/>
      <c r="U75" s="17"/>
      <c r="V75" s="17"/>
      <c r="W75" s="37"/>
      <c r="X75" s="3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</row>
    <row r="76" spans="16:43" ht="11.25" hidden="1">
      <c r="P76" s="17"/>
      <c r="Q76" s="17"/>
      <c r="R76" s="17"/>
      <c r="S76" s="17"/>
      <c r="T76" s="17"/>
      <c r="U76" s="17"/>
      <c r="V76" s="17"/>
      <c r="W76" s="51" t="s">
        <v>37</v>
      </c>
      <c r="X76" s="37"/>
      <c r="Y76" s="17"/>
      <c r="Z76" s="17"/>
      <c r="AA76" s="17"/>
      <c r="AB76" s="17"/>
      <c r="AC76" s="52"/>
      <c r="AD76" s="52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</row>
    <row r="77" spans="16:43" ht="13.5" hidden="1" thickBot="1">
      <c r="P77" s="17"/>
      <c r="Q77" s="17"/>
      <c r="R77" s="17"/>
      <c r="S77" s="17"/>
      <c r="T77" s="17"/>
      <c r="U77" s="17"/>
      <c r="V77" s="17"/>
      <c r="W77" s="53">
        <v>150</v>
      </c>
      <c r="X77" s="54"/>
      <c r="Y77" s="17"/>
      <c r="Z77" s="17"/>
      <c r="AA77" s="17"/>
      <c r="AB77" s="17"/>
      <c r="AC77" s="55"/>
      <c r="AD77" s="56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</row>
    <row r="78" spans="16:43" ht="12.75" hidden="1">
      <c r="P78" s="17"/>
      <c r="Q78" s="17"/>
      <c r="R78" s="17"/>
      <c r="S78" s="17"/>
      <c r="T78" s="17"/>
      <c r="U78" s="17"/>
      <c r="V78" s="17"/>
      <c r="W78" s="37"/>
      <c r="X78" s="57"/>
      <c r="Y78" s="17"/>
      <c r="Z78" s="17"/>
      <c r="AA78" s="17"/>
      <c r="AB78" s="17"/>
      <c r="AC78" s="58"/>
      <c r="AD78" s="58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</row>
    <row r="79" spans="16:43" ht="13.5" hidden="1" thickBot="1">
      <c r="P79" s="17"/>
      <c r="Q79" s="17"/>
      <c r="R79" s="17"/>
      <c r="S79" s="17"/>
      <c r="T79" s="17"/>
      <c r="U79" s="17"/>
      <c r="V79" s="17"/>
      <c r="W79" s="59">
        <f>IF(W77=1,1,180)</f>
        <v>180</v>
      </c>
      <c r="X79" s="60" t="s">
        <v>38</v>
      </c>
      <c r="Y79" s="17"/>
      <c r="Z79" s="17"/>
      <c r="AA79" s="17"/>
      <c r="AB79" s="17"/>
      <c r="AC79" s="61"/>
      <c r="AD79" s="62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</row>
    <row r="80" spans="16:43" ht="12.75" hidden="1"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61"/>
      <c r="AD80" s="62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</row>
    <row r="81" spans="16:43" ht="12.75" hidden="1"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58"/>
      <c r="AD81" s="58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</row>
    <row r="82" spans="16:43" ht="12.75" hidden="1"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63"/>
      <c r="AD82" s="62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</row>
    <row r="83" spans="16:43" ht="12.75" hidden="1"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64"/>
      <c r="AD83" s="65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</row>
    <row r="84" spans="16:43" ht="12.75" hidden="1"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58"/>
      <c r="AD84" s="58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</row>
    <row r="85" spans="16:43" ht="12.75" hidden="1"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63"/>
      <c r="AD85" s="62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</row>
    <row r="86" spans="16:43" ht="12.75" hidden="1"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63"/>
      <c r="AD86" s="62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</row>
    <row r="87" spans="16:43" ht="12.75" hidden="1"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63"/>
      <c r="AD87" s="62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</row>
    <row r="88" spans="16:43" ht="12.75" hidden="1"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63"/>
      <c r="AD88" s="62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</row>
    <row r="89" spans="16:43" ht="12.75" hidden="1"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63"/>
      <c r="AD89" s="62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</row>
    <row r="90" spans="16:43" ht="12.75" hidden="1"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63"/>
      <c r="AD90" s="62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</row>
    <row r="91" spans="16:43" ht="12.75" hidden="1"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63"/>
      <c r="AD91" s="62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</row>
    <row r="92" spans="16:43" ht="12.75" hidden="1"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63"/>
      <c r="AD92" s="62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</row>
    <row r="93" spans="16:43" ht="11.25" hidden="1"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54"/>
      <c r="AD93" s="54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</row>
    <row r="94" spans="16:43" ht="11.25" hidden="1"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66"/>
      <c r="AD94" s="54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</row>
    <row r="95" spans="16:43" ht="11.25" hidden="1"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67"/>
      <c r="AD95" s="54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</row>
    <row r="96" spans="16:43" ht="11.25" hidden="1"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54"/>
      <c r="AD96" s="5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</row>
    <row r="97" spans="16:43" ht="11.25" hidden="1"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68"/>
      <c r="AD97" s="69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</row>
    <row r="98" spans="16:43" ht="11.25" hidden="1"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71"/>
      <c r="AD98" s="71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</row>
    <row r="99" spans="16:43" ht="11.25" hidden="1"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52"/>
      <c r="AD99" s="52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</row>
    <row r="100" spans="16:43" ht="11.25" hidden="1"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</row>
    <row r="101" spans="16:43" ht="11.25" hidden="1"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</row>
    <row r="102" spans="16:43" ht="11.25" hidden="1"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</row>
    <row r="103" spans="16:43" ht="11.25" hidden="1"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</row>
    <row r="104" spans="16:43" ht="11.25" hidden="1"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</row>
    <row r="105" spans="16:43" ht="11.25" hidden="1"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</row>
    <row r="106" spans="16:43" ht="11.25" hidden="1"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</row>
    <row r="107" spans="16:43" ht="11.25" hidden="1"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</row>
    <row r="108" spans="16:43" ht="11.25" hidden="1"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</row>
    <row r="109" spans="16:43" ht="11.25" hidden="1"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</row>
    <row r="110" spans="16:43" ht="11.25" hidden="1"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</row>
    <row r="111" spans="16:43" ht="11.25" hidden="1"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</row>
    <row r="112" spans="16:43" ht="11.25" hidden="1"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</row>
    <row r="113" spans="16:43" ht="11.25" hidden="1"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</row>
    <row r="114" spans="16:43" ht="11.25" hidden="1"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</row>
    <row r="115" spans="16:43" ht="11.25" hidden="1"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</row>
    <row r="116" spans="16:43" ht="11.25" hidden="1"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</row>
    <row r="117" spans="16:43" ht="11.25" hidden="1"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</row>
    <row r="118" spans="16:43" ht="11.25" hidden="1"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</row>
    <row r="119" spans="16:43" ht="11.25" hidden="1"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</row>
    <row r="120" spans="16:43" ht="11.25" hidden="1"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</row>
    <row r="121" spans="16:43" ht="11.25" hidden="1"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</row>
    <row r="122" spans="16:43" ht="11.25" hidden="1"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</row>
    <row r="123" spans="16:43" ht="11.25" hidden="1"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</row>
    <row r="124" spans="16:43" ht="11.25" hidden="1"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</row>
    <row r="125" spans="16:43" ht="11.25" hidden="1"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</row>
    <row r="126" spans="16:43" ht="11.25" hidden="1"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</row>
    <row r="127" spans="16:43" ht="11.25" hidden="1"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</row>
    <row r="128" spans="16:43" ht="11.25" hidden="1"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</row>
    <row r="129" spans="16:43" ht="11.25" hidden="1"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</row>
    <row r="130" spans="16:43" ht="11.25" hidden="1"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</row>
    <row r="131" spans="16:43" ht="11.25" hidden="1"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</row>
    <row r="132" spans="16:43" ht="11.25" hidden="1"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</row>
    <row r="133" spans="16:43" ht="11.25" hidden="1"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</row>
    <row r="134" spans="16:43" ht="11.25" hidden="1"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</row>
    <row r="135" spans="16:43" ht="11.25" hidden="1"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</row>
    <row r="136" spans="16:43" ht="11.25" hidden="1"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</row>
    <row r="137" spans="16:43" ht="11.25" hidden="1"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</row>
    <row r="138" spans="16:43" ht="11.25" hidden="1"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</row>
    <row r="139" spans="16:43" ht="11.25" hidden="1"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</row>
    <row r="140" spans="16:43" ht="11.25" hidden="1"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</row>
    <row r="141" spans="16:43" ht="11.25" hidden="1"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</row>
    <row r="142" spans="16:43" ht="11.25" hidden="1"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</row>
    <row r="143" spans="16:43" ht="11.25" hidden="1"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</row>
    <row r="144" spans="16:43" ht="11.25" hidden="1"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</row>
    <row r="145" spans="16:43" ht="11.25" hidden="1"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</row>
    <row r="146" spans="16:43" ht="11.25" hidden="1"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</row>
    <row r="147" spans="16:43" ht="11.25" hidden="1"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</row>
    <row r="148" spans="16:43" ht="11.25" hidden="1"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</row>
    <row r="149" spans="16:43" ht="11.25" hidden="1"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</row>
    <row r="150" spans="16:43" ht="11.25" hidden="1"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</row>
    <row r="151" spans="16:43" ht="11.25" hidden="1"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</row>
    <row r="152" spans="16:43" ht="11.25" hidden="1"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</row>
    <row r="153" spans="16:43" ht="11.25" hidden="1"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</row>
    <row r="154" spans="16:43" ht="11.25" hidden="1"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</row>
    <row r="155" spans="16:43" ht="11.25" hidden="1"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</row>
    <row r="156" spans="16:43" ht="11.25" hidden="1"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</row>
    <row r="157" spans="16:43" ht="11.25" hidden="1"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</row>
    <row r="158" spans="16:43" ht="11.25" hidden="1"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</row>
    <row r="159" spans="16:43" ht="11.25" hidden="1"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</row>
    <row r="160" spans="16:43" ht="11.25" hidden="1"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</row>
    <row r="161" spans="16:43" ht="11.25" hidden="1"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</row>
    <row r="162" spans="16:43" ht="11.25" hidden="1"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</row>
    <row r="163" spans="16:43" ht="11.25" hidden="1"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</row>
    <row r="164" spans="16:43" ht="11.25" hidden="1"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</row>
    <row r="165" spans="16:43" ht="11.25" hidden="1"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</row>
    <row r="166" spans="16:43" ht="11.25" hidden="1"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</row>
    <row r="167" spans="16:43" ht="11.25" hidden="1"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</row>
    <row r="168" spans="16:43" ht="11.25" hidden="1"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</row>
    <row r="169" spans="16:43" ht="11.25" hidden="1"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</row>
    <row r="170" spans="16:43" ht="11.25" hidden="1"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</row>
    <row r="171" spans="16:43" ht="11.25" hidden="1"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</row>
    <row r="172" spans="16:43" ht="11.25" hidden="1"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</row>
    <row r="173" spans="16:43" ht="11.25" hidden="1"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</row>
    <row r="174" spans="16:43" ht="11.25" hidden="1"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</row>
    <row r="175" spans="16:43" ht="11.25" hidden="1"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</row>
    <row r="176" spans="16:43" ht="11.25" hidden="1"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</row>
    <row r="177" spans="16:43" ht="11.25" hidden="1"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</row>
    <row r="178" spans="16:43" ht="11.25" hidden="1"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</row>
    <row r="179" spans="16:43" ht="11.25" hidden="1"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</row>
    <row r="180" spans="16:43" ht="11.25" hidden="1"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</row>
    <row r="181" spans="16:43" ht="11.25" hidden="1"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</row>
    <row r="182" spans="16:43" ht="11.25" hidden="1"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</row>
    <row r="183" spans="16:43" ht="11.25" hidden="1"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</row>
    <row r="184" spans="16:43" ht="11.25" hidden="1"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</row>
    <row r="185" spans="16:43" ht="11.25" hidden="1"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</row>
    <row r="186" spans="16:43" ht="11.25" hidden="1"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</row>
    <row r="187" spans="16:43" ht="11.25" hidden="1"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</row>
    <row r="188" spans="16:43" ht="11.25" hidden="1"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</row>
    <row r="189" spans="16:43" ht="11.25" hidden="1"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</row>
    <row r="190" spans="16:43" ht="11.25" hidden="1"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</row>
    <row r="191" spans="16:43" ht="11.25" hidden="1"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</row>
    <row r="192" spans="16:43" ht="11.25" hidden="1"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</row>
    <row r="193" spans="16:43" ht="11.25" hidden="1"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</row>
    <row r="194" spans="16:43" ht="11.25" hidden="1"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</row>
    <row r="195" spans="16:43" ht="11.25" hidden="1"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</row>
    <row r="196" spans="16:43" ht="11.25" hidden="1"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</row>
    <row r="197" spans="16:43" ht="11.25" hidden="1"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</row>
    <row r="198" spans="16:43" ht="11.25" hidden="1"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</row>
    <row r="199" spans="16:43" ht="11.25" hidden="1"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</row>
    <row r="200" spans="16:43" ht="11.25" hidden="1"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</row>
    <row r="201" spans="16:43" ht="11.25" hidden="1"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</row>
    <row r="202" spans="16:43" ht="11.25" hidden="1"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</row>
    <row r="203" spans="16:43" ht="11.25" hidden="1"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</row>
    <row r="204" spans="16:43" ht="11.25" hidden="1"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</row>
    <row r="205" spans="16:43" ht="11.25" hidden="1"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</row>
    <row r="206" spans="16:43" ht="11.25" hidden="1"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</row>
    <row r="207" spans="16:43" ht="11.25" hidden="1"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</row>
    <row r="208" spans="16:43" ht="11.25" hidden="1"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</row>
    <row r="209" spans="16:43" ht="11.25" hidden="1"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</row>
    <row r="210" spans="16:43" ht="11.25" hidden="1"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</row>
    <row r="211" spans="16:43" ht="11.25" hidden="1"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</row>
    <row r="212" spans="16:43" ht="11.25" hidden="1"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</row>
    <row r="213" spans="16:43" ht="11.25" hidden="1"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</row>
    <row r="214" spans="16:43" ht="11.25" hidden="1"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</row>
    <row r="215" spans="16:43" ht="11.25" hidden="1"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</row>
    <row r="216" spans="16:43" ht="11.25" hidden="1"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</row>
    <row r="217" spans="16:43" ht="11.25" hidden="1"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</row>
    <row r="218" spans="16:43" ht="11.25" hidden="1"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</row>
    <row r="219" spans="16:43" ht="11.25" hidden="1"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</row>
    <row r="220" spans="16:43" ht="11.25" hidden="1"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</row>
    <row r="221" spans="16:43" ht="11.25" hidden="1"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</row>
    <row r="222" spans="16:43" ht="11.25" hidden="1"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</row>
    <row r="223" spans="16:43" ht="11.25" hidden="1"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</row>
    <row r="224" spans="16:43" ht="11.25" hidden="1"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</row>
    <row r="225" spans="16:43" ht="11.25" hidden="1"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</row>
    <row r="226" spans="16:43" ht="11.25" hidden="1"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</row>
    <row r="227" spans="16:43" ht="11.25" hidden="1"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</row>
    <row r="228" spans="16:43" ht="11.25" hidden="1"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</row>
    <row r="229" spans="16:43" ht="11.25" hidden="1"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</row>
    <row r="230" spans="16:43" ht="11.25" hidden="1"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</row>
    <row r="231" spans="16:43" ht="11.25" hidden="1"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</row>
    <row r="232" spans="16:43" ht="11.25" hidden="1"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</row>
    <row r="233" spans="16:43" ht="11.25" hidden="1"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</row>
    <row r="234" spans="16:43" ht="11.25" hidden="1"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</row>
    <row r="235" spans="16:43" ht="11.25" hidden="1"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</row>
    <row r="236" spans="16:43" ht="11.25" hidden="1"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</row>
    <row r="237" spans="16:43" ht="11.25" hidden="1"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</row>
    <row r="238" spans="16:43" ht="11.25" hidden="1"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</row>
    <row r="239" spans="16:43" ht="11.25" hidden="1"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</row>
    <row r="240" spans="16:43" ht="11.25" hidden="1"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</row>
    <row r="241" spans="16:43" ht="11.25" hidden="1"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</row>
    <row r="242" spans="16:43" ht="11.25" hidden="1"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</row>
    <row r="243" spans="16:43" ht="11.25" hidden="1"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</row>
    <row r="244" spans="16:43" ht="11.25" hidden="1"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</row>
    <row r="245" spans="16:43" ht="11.25" hidden="1"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</row>
    <row r="246" spans="16:43" ht="11.25" hidden="1"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</row>
    <row r="247" spans="16:43" ht="11.25" hidden="1"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</row>
    <row r="248" spans="16:43" ht="11.25" hidden="1"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</row>
    <row r="249" spans="16:43" ht="11.25" hidden="1"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</row>
    <row r="250" spans="16:43" ht="11.25" hidden="1"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</row>
    <row r="251" spans="16:43" ht="11.25" hidden="1"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</row>
    <row r="252" spans="16:43" ht="11.25" hidden="1"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</row>
    <row r="253" spans="16:43" ht="11.25" hidden="1"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</row>
    <row r="254" spans="16:43" ht="11.25" hidden="1"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</row>
    <row r="255" spans="16:43" ht="11.25" hidden="1"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</row>
    <row r="256" spans="16:43" ht="11.25" hidden="1"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</row>
    <row r="257" spans="16:43" ht="11.25" hidden="1"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</row>
    <row r="258" spans="16:43" ht="11.25" hidden="1"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</row>
    <row r="259" spans="16:43" ht="11.25" hidden="1"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</row>
    <row r="260" spans="16:43" ht="11.25" hidden="1"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</row>
    <row r="261" spans="16:43" ht="11.25" hidden="1"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</row>
    <row r="262" spans="16:43" ht="11.25" hidden="1"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</row>
    <row r="263" spans="16:43" ht="11.25" hidden="1"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</row>
    <row r="264" spans="16:43" ht="11.25" hidden="1"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</row>
    <row r="265" spans="16:43" ht="11.25" hidden="1"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</row>
    <row r="266" spans="16:43" ht="11.25" hidden="1"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</row>
    <row r="267" spans="16:43" ht="11.25" hidden="1"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</row>
    <row r="268" spans="16:43" ht="11.25" hidden="1"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</row>
    <row r="269" spans="16:43" ht="11.25" hidden="1"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</row>
    <row r="270" spans="16:43" ht="11.25" hidden="1"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</row>
    <row r="271" spans="16:43" ht="11.25" hidden="1"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</row>
    <row r="272" spans="16:43" ht="11.25"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</row>
    <row r="273" spans="16:43" ht="11.25" hidden="1"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</row>
    <row r="274" spans="16:43" ht="11.25" hidden="1"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</row>
    <row r="275" spans="16:43" ht="11.25" hidden="1"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</row>
    <row r="276" spans="16:43" ht="11.25" hidden="1"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</row>
    <row r="277" spans="16:43" ht="11.25" hidden="1"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</row>
    <row r="278" spans="16:43" ht="11.25" hidden="1"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</row>
    <row r="279" spans="16:43" ht="11.25" hidden="1"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</row>
    <row r="280" spans="16:43" ht="11.25" hidden="1"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</row>
    <row r="281" spans="16:43" ht="11.25" hidden="1"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</row>
    <row r="282" spans="16:43" ht="11.25" hidden="1"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</row>
    <row r="283" spans="16:43" ht="11.25" hidden="1"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</row>
    <row r="284" spans="16:43" ht="11.25" hidden="1"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</row>
    <row r="285" spans="16:43" ht="11.25" hidden="1"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</row>
    <row r="286" spans="16:43" ht="11.25" hidden="1"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</row>
    <row r="287" spans="16:43" ht="11.25" hidden="1"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</row>
    <row r="288" spans="16:43" ht="11.25" hidden="1"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</row>
    <row r="289" spans="16:43" ht="11.25" hidden="1"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</row>
    <row r="290" spans="16:43" ht="11.25" hidden="1"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</row>
    <row r="291" spans="16:43" ht="11.25" hidden="1"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</row>
    <row r="292" spans="16:43" ht="11.25" hidden="1"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</row>
    <row r="293" spans="16:43" ht="11.25" hidden="1"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</row>
    <row r="294" spans="16:43" ht="11.25" hidden="1"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</row>
    <row r="295" spans="16:43" ht="11.25" hidden="1"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</row>
    <row r="296" spans="16:43" ht="11.25" hidden="1"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</row>
    <row r="297" spans="16:43" ht="11.25" hidden="1"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</row>
    <row r="298" spans="16:43" ht="11.25" hidden="1"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</row>
    <row r="299" spans="16:43" ht="11.25" hidden="1"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</row>
    <row r="300" spans="16:43" ht="11.25" hidden="1"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</row>
    <row r="301" spans="16:43" ht="11.25" hidden="1"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</row>
    <row r="302" spans="16:43" ht="11.25" hidden="1"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</row>
    <row r="303" spans="16:43" ht="11.25" hidden="1"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</row>
    <row r="304" spans="16:43" ht="11.25" hidden="1"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</row>
    <row r="305" spans="16:43" ht="11.25" hidden="1"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</row>
    <row r="306" spans="16:43" ht="11.25" hidden="1"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</row>
    <row r="307" spans="16:43" ht="11.25" hidden="1"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</row>
    <row r="308" spans="16:43" ht="11.25" hidden="1"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</row>
    <row r="309" spans="16:43" ht="11.25" hidden="1"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</row>
    <row r="310" spans="16:43" ht="11.25" hidden="1"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</row>
    <row r="311" spans="16:43" ht="11.25" hidden="1"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</row>
    <row r="312" spans="16:43" ht="11.25" hidden="1"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</row>
    <row r="313" spans="16:43" ht="11.25" hidden="1"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</row>
    <row r="314" spans="16:43" ht="11.25" hidden="1"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</row>
    <row r="315" spans="16:43" ht="11.25" hidden="1"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</row>
    <row r="316" spans="16:43" ht="11.25" hidden="1"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</row>
    <row r="317" spans="16:43" ht="11.25" hidden="1"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</row>
    <row r="318" spans="16:43" ht="11.25" hidden="1"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</row>
    <row r="319" spans="16:43" ht="11.25" hidden="1"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</row>
    <row r="320" spans="16:43" ht="11.25" hidden="1"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</row>
    <row r="321" spans="16:43" ht="11.25" hidden="1"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</row>
    <row r="322" spans="16:43" ht="11.25" hidden="1"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</row>
    <row r="323" spans="16:43" ht="11.25" hidden="1"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</row>
    <row r="324" spans="16:43" ht="11.25" hidden="1"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</row>
    <row r="325" spans="16:43" ht="11.25" hidden="1"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</row>
    <row r="326" spans="16:43" ht="11.25" hidden="1"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</row>
    <row r="327" spans="16:43" ht="11.25" hidden="1"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</row>
    <row r="328" spans="16:43" ht="11.25" hidden="1"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</row>
    <row r="329" spans="16:43" ht="11.25" hidden="1"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</row>
    <row r="330" spans="16:43" ht="11.25" hidden="1"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</row>
    <row r="331" spans="16:43" ht="11.25" hidden="1"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</row>
    <row r="332" spans="16:43" ht="11.25" hidden="1"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</row>
    <row r="333" spans="16:43" ht="11.25" hidden="1"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</row>
    <row r="334" spans="16:43" ht="11.25" hidden="1"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</row>
    <row r="335" spans="16:43" ht="11.25" hidden="1"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</row>
    <row r="336" spans="16:43" ht="11.25" hidden="1"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</row>
    <row r="337" spans="16:43" ht="11.25" hidden="1"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</row>
    <row r="338" spans="16:43" ht="11.25" hidden="1"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</row>
    <row r="339" spans="16:43" ht="11.25" hidden="1"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</row>
    <row r="340" spans="16:43" ht="11.25" hidden="1"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</row>
    <row r="341" spans="16:43" ht="11.25" hidden="1"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</row>
    <row r="342" spans="16:43" ht="11.25" hidden="1"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</row>
    <row r="343" spans="16:43" ht="11.25" hidden="1"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</row>
    <row r="344" spans="16:43" ht="11.25" hidden="1"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</row>
    <row r="345" spans="16:43" ht="11.25" hidden="1"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</row>
    <row r="346" spans="16:43" ht="11.25" hidden="1"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</row>
    <row r="347" spans="16:43" ht="11.25" hidden="1"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</row>
    <row r="348" spans="16:43" ht="11.25" hidden="1"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</row>
    <row r="349" spans="16:43" ht="11.25" hidden="1"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</row>
    <row r="350" spans="16:43" ht="11.25" hidden="1"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</row>
    <row r="351" spans="16:43" ht="11.25" hidden="1"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</row>
    <row r="352" spans="16:43" ht="11.25" hidden="1"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</row>
    <row r="353" spans="16:43" ht="11.25" hidden="1"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</row>
    <row r="354" spans="16:43" ht="11.25" hidden="1"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</row>
    <row r="355" spans="16:43" ht="11.25" hidden="1"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</row>
    <row r="356" spans="16:43" ht="11.25" hidden="1"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</row>
    <row r="357" spans="16:43" ht="11.25" hidden="1"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</row>
    <row r="358" spans="16:43" ht="11.25" hidden="1"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</row>
    <row r="359" spans="16:43" ht="11.25" hidden="1"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</row>
    <row r="360" spans="16:43" ht="11.25" hidden="1"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</row>
    <row r="361" spans="16:43" ht="11.25" hidden="1"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</row>
    <row r="362" spans="16:43" ht="11.25" hidden="1"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</row>
    <row r="363" spans="16:43" ht="11.25" hidden="1"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</row>
    <row r="364" spans="16:43" ht="11.25" hidden="1"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</row>
    <row r="365" spans="16:43" ht="11.25" hidden="1"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</row>
    <row r="366" spans="16:43" ht="11.25" hidden="1"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</row>
    <row r="367" spans="16:43" ht="11.25" hidden="1"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</row>
    <row r="368" spans="16:43" ht="11.25" hidden="1"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</row>
    <row r="369" spans="16:43" ht="11.25" hidden="1"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</row>
    <row r="370" spans="16:43" ht="11.25" hidden="1"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</row>
    <row r="371" spans="16:43" ht="11.25" hidden="1"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</row>
    <row r="372" spans="16:43" ht="11.25" hidden="1"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</row>
    <row r="373" spans="16:43" ht="11.25" hidden="1"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</row>
    <row r="374" spans="16:43" ht="11.25" hidden="1"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</row>
    <row r="375" spans="16:43" ht="11.25" hidden="1"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</row>
    <row r="376" spans="16:43" ht="11.25" hidden="1"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</row>
    <row r="377" spans="16:43" ht="11.25" hidden="1"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</row>
    <row r="378" spans="16:43" ht="11.25" hidden="1"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</row>
    <row r="379" spans="16:43" ht="11.25" hidden="1"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</row>
    <row r="380" spans="16:43" ht="11.25" hidden="1"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</row>
    <row r="381" spans="16:43" ht="11.25" hidden="1"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</row>
    <row r="382" spans="16:43" ht="11.25" hidden="1"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</row>
    <row r="383" spans="16:43" ht="11.25" hidden="1"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</row>
    <row r="384" spans="16:43" ht="11.25" hidden="1"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</row>
    <row r="385" spans="16:43" ht="11.25" hidden="1"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</row>
    <row r="386" spans="16:43" ht="11.25" hidden="1"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</row>
    <row r="387" spans="16:43" ht="11.25" hidden="1"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</row>
    <row r="388" spans="16:43" ht="11.25" hidden="1"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</row>
    <row r="389" spans="16:43" ht="11.25" hidden="1"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</row>
    <row r="390" spans="16:43" ht="11.25" hidden="1"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</row>
    <row r="391" spans="16:43" ht="11.25" hidden="1"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</row>
    <row r="392" spans="16:43" ht="11.25" hidden="1"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</row>
    <row r="393" spans="16:43" ht="11.25" hidden="1"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</row>
    <row r="394" spans="16:43" ht="11.25" hidden="1"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</row>
    <row r="395" spans="16:43" ht="11.25" hidden="1"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</row>
    <row r="396" spans="16:43" ht="11.25" hidden="1"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</row>
    <row r="397" spans="16:43" ht="11.25" hidden="1"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</row>
    <row r="398" spans="16:43" ht="11.25" hidden="1"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</row>
    <row r="399" spans="16:43" ht="11.25" hidden="1"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</row>
    <row r="400" spans="16:43" ht="11.25" hidden="1"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</row>
    <row r="401" spans="16:43" ht="11.25" hidden="1"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</row>
    <row r="402" spans="16:43" ht="11.25" hidden="1"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</row>
    <row r="403" spans="16:43" ht="11.25" hidden="1"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</row>
    <row r="404" spans="16:43" ht="11.25" hidden="1"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</row>
    <row r="405" spans="16:43" ht="11.25" hidden="1"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</row>
    <row r="406" spans="16:43" ht="11.25" hidden="1"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</row>
    <row r="407" spans="16:43" ht="11.25" hidden="1"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</row>
    <row r="408" spans="16:43" ht="11.25" hidden="1"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</row>
    <row r="409" spans="16:43" ht="11.25" hidden="1"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</row>
    <row r="410" spans="16:43" ht="11.25" hidden="1"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</row>
    <row r="411" spans="16:43" ht="11.25" hidden="1"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</row>
    <row r="412" spans="16:43" ht="11.25" hidden="1"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</row>
    <row r="413" spans="16:43" ht="11.25" hidden="1"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</row>
    <row r="414" spans="16:43" ht="11.25" hidden="1"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</row>
    <row r="415" spans="16:43" ht="11.25" hidden="1"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</row>
    <row r="416" spans="16:43" ht="11.25" hidden="1"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</row>
    <row r="417" spans="16:43" ht="11.25" hidden="1"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</row>
    <row r="418" spans="16:43" ht="11.25" hidden="1"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</row>
    <row r="419" spans="16:43" ht="11.25" hidden="1">
      <c r="P419" s="17">
        <v>35</v>
      </c>
      <c r="Q419" s="17">
        <v>3078</v>
      </c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</row>
    <row r="420" spans="16:43" ht="11.25" hidden="1">
      <c r="P420" s="17">
        <v>61</v>
      </c>
      <c r="Q420" s="17">
        <v>5271</v>
      </c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</row>
    <row r="421" spans="16:43" ht="11.25" hidden="1">
      <c r="P421" s="17">
        <v>49</v>
      </c>
      <c r="Q421" s="17">
        <v>4082</v>
      </c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</row>
    <row r="422" spans="16:43" ht="11.25" hidden="1"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</row>
    <row r="423" spans="16:43" ht="11.25" hidden="1"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</row>
    <row r="424" spans="16:43" ht="11.25" hidden="1"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</row>
    <row r="425" spans="16:43" ht="11.25" hidden="1"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</row>
    <row r="426" spans="16:43" ht="11.25" hidden="1"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</row>
    <row r="427" spans="16:43" ht="11.25" hidden="1"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</row>
    <row r="428" spans="16:43" ht="11.25" hidden="1"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</row>
    <row r="429" spans="16:43" ht="11.25" hidden="1"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</row>
    <row r="430" spans="16:43" ht="11.25" hidden="1"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</row>
    <row r="431" spans="16:43" ht="11.25" hidden="1"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</row>
    <row r="432" spans="16:43" ht="11.25" hidden="1"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</row>
    <row r="433" spans="16:43" ht="11.25" hidden="1"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</row>
    <row r="434" spans="16:43" ht="11.25" hidden="1"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</row>
    <row r="435" spans="16:43" ht="11.25" hidden="1"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</row>
    <row r="436" spans="16:43" ht="11.25" hidden="1"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</row>
    <row r="437" spans="16:43" ht="11.25" hidden="1"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</row>
    <row r="438" spans="16:43" ht="11.25" hidden="1"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</row>
    <row r="439" spans="16:43" ht="11.25" hidden="1"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</row>
    <row r="440" spans="16:43" ht="11.25" hidden="1"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</row>
    <row r="441" spans="16:43" ht="11.25" hidden="1"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</row>
    <row r="442" spans="16:43" ht="11.25" hidden="1"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</row>
    <row r="443" spans="16:43" ht="11.25" hidden="1"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</row>
    <row r="444" spans="16:43" ht="11.25" hidden="1"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</row>
    <row r="445" spans="16:43" ht="11.25" hidden="1"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</row>
    <row r="446" spans="16:43" ht="11.25" hidden="1"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</row>
    <row r="447" spans="16:43" ht="11.25" hidden="1"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</row>
    <row r="448" spans="16:43" ht="11.25" hidden="1"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</row>
    <row r="449" spans="16:43" ht="11.25" hidden="1"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</row>
    <row r="450" spans="16:43" ht="11.25" hidden="1"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</row>
    <row r="451" spans="16:43" ht="11.25" hidden="1"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</row>
    <row r="452" spans="16:43" ht="11.25" hidden="1"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</row>
    <row r="453" spans="16:43" ht="11.25" hidden="1"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</row>
    <row r="454" spans="16:43" ht="11.25" hidden="1"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</row>
    <row r="455" spans="16:43" ht="11.25" hidden="1"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</row>
    <row r="456" spans="16:43" ht="11.25" hidden="1"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</row>
    <row r="457" spans="16:43" ht="11.25" hidden="1"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</row>
    <row r="458" spans="16:43" ht="11.25" hidden="1"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</row>
    <row r="459" spans="16:43" ht="11.25" hidden="1"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</row>
    <row r="460" spans="16:43" ht="11.25" hidden="1"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</row>
    <row r="461" spans="16:43" ht="11.25" hidden="1"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</row>
    <row r="462" spans="16:43" ht="11.25" hidden="1"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</row>
    <row r="463" spans="16:43" ht="11.25" hidden="1"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</row>
    <row r="464" spans="16:43" ht="11.25" hidden="1"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</row>
    <row r="465" spans="16:43" ht="11.25" hidden="1"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</row>
    <row r="466" spans="16:43" ht="11.25" hidden="1"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</row>
    <row r="467" spans="16:43" ht="11.25" hidden="1"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</row>
    <row r="468" spans="16:43" ht="11.25" hidden="1"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</row>
    <row r="469" spans="16:43" ht="11.25" hidden="1"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</row>
    <row r="470" spans="16:43" ht="11.25" hidden="1"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</row>
    <row r="471" spans="16:43" ht="11.25" hidden="1"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</row>
    <row r="472" spans="16:43" ht="11.25" hidden="1"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</row>
    <row r="473" spans="16:43" ht="11.25" hidden="1"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</row>
    <row r="474" spans="16:43" ht="11.25" hidden="1"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</row>
    <row r="475" spans="16:43" ht="11.25" hidden="1"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</row>
    <row r="476" spans="16:43" ht="11.25" hidden="1"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</row>
    <row r="477" spans="16:43" ht="11.25" hidden="1"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</row>
    <row r="478" spans="16:43" ht="11.25" hidden="1"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</row>
    <row r="479" spans="16:43" ht="11.25" hidden="1"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</row>
    <row r="480" spans="16:43" ht="11.25" hidden="1"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</row>
    <row r="481" spans="16:43" ht="11.25" hidden="1"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</row>
    <row r="482" spans="16:43" ht="11.25" hidden="1"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</row>
    <row r="483" spans="16:43" ht="11.25" hidden="1"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</row>
    <row r="484" spans="16:43" ht="11.25" hidden="1"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</row>
    <row r="485" spans="16:43" ht="11.25" hidden="1"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</row>
    <row r="486" spans="16:43" ht="11.25" hidden="1"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</row>
    <row r="487" spans="16:43" ht="11.25" hidden="1"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</row>
    <row r="488" spans="16:43" ht="11.25" hidden="1"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</row>
    <row r="489" spans="16:43" ht="11.25" hidden="1"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</row>
    <row r="490" spans="16:43" ht="11.25" hidden="1"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</row>
    <row r="491" spans="16:43" ht="11.25" hidden="1"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</row>
    <row r="492" spans="16:43" ht="11.25" hidden="1"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</row>
    <row r="493" spans="16:43" ht="11.25" hidden="1"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</row>
    <row r="494" spans="16:43" ht="11.25" hidden="1"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</row>
    <row r="495" spans="16:43" ht="11.25" hidden="1"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</row>
    <row r="496" spans="16:43" ht="11.25" hidden="1"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</row>
    <row r="497" spans="16:43" ht="11.25" hidden="1"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72"/>
    </row>
    <row r="498" spans="16:43" ht="11.25" hidden="1"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</row>
    <row r="499" spans="16:43" ht="11.25" hidden="1"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72"/>
    </row>
    <row r="500" spans="16:43" ht="11.25" hidden="1"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</row>
    <row r="501" spans="16:43" ht="11.25" hidden="1"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</row>
    <row r="502" spans="16:43" ht="11.25" hidden="1"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</row>
    <row r="503" spans="16:43" ht="11.25" hidden="1"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72"/>
    </row>
    <row r="504" spans="16:43" ht="11.25" hidden="1"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72"/>
    </row>
    <row r="505" spans="16:43" ht="11.25" hidden="1"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</row>
    <row r="506" spans="16:43" ht="11.25" hidden="1"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</row>
    <row r="507" spans="16:43" ht="11.25" hidden="1"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</row>
    <row r="508" spans="16:43" ht="11.25" hidden="1"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</row>
    <row r="509" spans="16:43" ht="11.25" hidden="1"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</row>
    <row r="510" spans="16:43" ht="11.25" hidden="1"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</row>
    <row r="511" spans="16:43" ht="11.25" hidden="1"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72"/>
    </row>
    <row r="512" spans="16:43" ht="11.25" hidden="1"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</row>
    <row r="513" spans="16:43" ht="11.25" hidden="1"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</row>
    <row r="514" spans="16:43" ht="11.25" hidden="1"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</row>
    <row r="515" spans="16:43" ht="11.25" hidden="1"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</row>
    <row r="516" spans="16:43" ht="11.25" hidden="1"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</row>
    <row r="517" spans="16:43" ht="11.25" hidden="1"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</row>
    <row r="518" spans="16:43" ht="11.25" hidden="1"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</row>
    <row r="519" spans="16:43" ht="11.25" hidden="1"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</row>
    <row r="520" spans="16:43" ht="11.25" hidden="1"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</row>
    <row r="521" spans="16:43" ht="11.25" hidden="1"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</row>
    <row r="522" spans="16:43" ht="11.25" hidden="1"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</row>
    <row r="523" spans="16:43" ht="11.25" hidden="1"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</row>
    <row r="524" spans="16:43" ht="11.25" hidden="1"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</row>
    <row r="525" spans="16:43" ht="11.25" hidden="1"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</row>
    <row r="526" spans="16:43" ht="11.25" hidden="1"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</row>
    <row r="527" spans="16:43" ht="11.25" hidden="1"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</row>
    <row r="528" spans="16:43" ht="11.25" hidden="1"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</row>
    <row r="529" spans="16:43" ht="11.25" hidden="1"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</row>
    <row r="530" spans="16:43" ht="11.25" hidden="1"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</row>
    <row r="531" spans="16:43" ht="11.25" hidden="1"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</row>
    <row r="532" spans="16:43" ht="11.25" hidden="1"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</row>
    <row r="533" spans="16:43" ht="11.25" hidden="1"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</row>
    <row r="534" spans="16:43" ht="11.25" hidden="1"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</row>
    <row r="535" spans="16:43" ht="11.25" hidden="1"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</row>
    <row r="536" spans="16:43" ht="11.25" hidden="1"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</row>
    <row r="537" spans="16:43" ht="11.25" hidden="1"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72"/>
    </row>
    <row r="538" spans="16:43" ht="11.25" hidden="1"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  <c r="AQ538" s="72"/>
    </row>
    <row r="539" spans="16:43" ht="11.25" hidden="1"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72"/>
    </row>
    <row r="540" spans="16:43" ht="11.25" hidden="1"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72"/>
    </row>
    <row r="541" spans="16:43" ht="11.25" hidden="1"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72"/>
    </row>
    <row r="542" spans="16:43" ht="11.25" hidden="1"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72"/>
    </row>
    <row r="543" spans="16:43" ht="11.25" hidden="1"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</row>
    <row r="544" spans="16:43" ht="11.25" hidden="1"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</row>
    <row r="545" spans="16:43" ht="11.25" hidden="1"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</row>
    <row r="546" spans="16:43" ht="11.25" hidden="1"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</row>
    <row r="547" spans="16:43" ht="11.25" hidden="1"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</row>
    <row r="548" spans="16:43" ht="11.25" hidden="1"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</row>
    <row r="549" spans="16:43" ht="11.25" hidden="1"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</row>
    <row r="550" spans="16:43" ht="11.25" hidden="1"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72"/>
    </row>
    <row r="551" spans="16:43" ht="11.25" hidden="1"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  <c r="AQ551" s="72"/>
    </row>
    <row r="552" spans="16:43" ht="11.25" hidden="1"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72"/>
    </row>
    <row r="553" spans="16:43" ht="11.25" hidden="1"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72"/>
    </row>
    <row r="554" spans="16:43" ht="11.25" hidden="1"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  <c r="AQ554" s="72"/>
    </row>
    <row r="555" spans="16:43" ht="11.25" hidden="1"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72"/>
    </row>
    <row r="556" spans="16:43" ht="11.25" hidden="1"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</row>
    <row r="557" spans="16:43" ht="11.25" hidden="1"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</row>
    <row r="558" spans="16:43" ht="11.25" hidden="1"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</row>
    <row r="559" spans="16:43" ht="11.25" hidden="1"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</row>
    <row r="560" spans="16:43" ht="11.25" hidden="1"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</row>
    <row r="561" spans="16:43" ht="11.25" hidden="1"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</row>
    <row r="562" spans="16:43" ht="11.25" hidden="1"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</row>
    <row r="563" spans="16:43" ht="11.25" hidden="1"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</row>
    <row r="564" spans="16:43" ht="11.25" hidden="1"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</row>
    <row r="565" spans="16:43" ht="11.25" hidden="1"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</row>
    <row r="566" spans="16:43" ht="11.25" hidden="1"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</row>
    <row r="567" spans="16:43" ht="11.25" hidden="1"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</row>
    <row r="568" spans="16:43" ht="11.25" hidden="1"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</row>
    <row r="569" spans="16:43" ht="11.25" hidden="1"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</row>
    <row r="570" spans="16:43" ht="11.25" hidden="1"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</row>
    <row r="571" spans="16:43" ht="11.25" hidden="1"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</row>
    <row r="572" spans="16:43" ht="11.25" hidden="1"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</row>
    <row r="573" spans="16:43" ht="11.25" hidden="1"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</row>
    <row r="574" spans="16:43" ht="11.25" hidden="1"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</row>
    <row r="575" spans="16:43" ht="11.25" hidden="1"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</row>
    <row r="576" spans="16:43" ht="11.25" hidden="1"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</row>
    <row r="577" spans="16:43" ht="11.25" hidden="1"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</row>
    <row r="578" spans="16:43" ht="11.25" hidden="1"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</row>
    <row r="579" spans="16:43" ht="11.25" hidden="1"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</row>
    <row r="580" spans="16:43" ht="11.25" hidden="1"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  <c r="AO580" s="74"/>
      <c r="AP580" s="74"/>
      <c r="AQ580" s="74"/>
    </row>
    <row r="581" spans="16:43" ht="11.25" hidden="1"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</row>
    <row r="582" spans="16:43" ht="11.25" hidden="1"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</row>
    <row r="583" spans="16:43" ht="11.25" hidden="1"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</row>
    <row r="584" spans="16:43" ht="11.25" hidden="1"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</row>
    <row r="585" spans="16:43" ht="11.25" hidden="1"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</row>
    <row r="586" spans="16:43" ht="11.25" hidden="1"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</row>
    <row r="587" spans="16:43" ht="11.25" hidden="1"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</row>
    <row r="588" spans="16:43" ht="11.25" hidden="1"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</row>
    <row r="589" spans="16:43" ht="11.25" hidden="1"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</row>
    <row r="590" spans="16:43" ht="11.25" hidden="1"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</row>
    <row r="591" spans="16:43" ht="11.25" hidden="1"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</row>
    <row r="592" spans="16:43" ht="11.25" hidden="1"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</row>
    <row r="593" spans="16:43" ht="11.25" hidden="1"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</row>
    <row r="594" spans="16:43" ht="11.25" hidden="1"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</row>
    <row r="595" spans="16:43" ht="11.25" hidden="1"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</row>
    <row r="596" spans="16:43" ht="11.25" hidden="1"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</row>
    <row r="597" spans="16:43" ht="11.25" hidden="1"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</row>
    <row r="598" spans="16:43" ht="11.25" hidden="1"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</row>
    <row r="599" spans="16:43" ht="11.25" hidden="1"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</row>
    <row r="600" spans="16:43" ht="11.25" hidden="1"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</row>
    <row r="601" spans="16:43" ht="11.25" hidden="1"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</row>
    <row r="602" spans="16:43" ht="11.25" hidden="1"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</row>
    <row r="603" spans="16:43" ht="11.25" hidden="1"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</row>
    <row r="604" spans="16:43" ht="11.25" hidden="1"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</row>
    <row r="605" spans="16:43" ht="11.25" hidden="1"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</row>
    <row r="606" spans="16:43" ht="11.25" hidden="1"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</row>
    <row r="607" spans="16:43" ht="11.25" hidden="1"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</row>
    <row r="608" spans="16:43" ht="11.25" hidden="1"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</row>
    <row r="609" spans="16:43" ht="11.25" hidden="1"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</row>
    <row r="610" spans="16:43" ht="11.25" hidden="1"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</row>
    <row r="611" spans="16:43" ht="11.25" hidden="1"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</row>
    <row r="612" spans="16:43" ht="11.25" hidden="1"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</row>
    <row r="613" spans="16:43" ht="11.25" hidden="1"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</row>
    <row r="614" spans="16:43" ht="11.25" hidden="1"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</row>
    <row r="615" spans="16:43" ht="11.25" hidden="1"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</row>
    <row r="616" spans="16:43" ht="11.25" hidden="1"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</row>
    <row r="617" spans="16:43" ht="11.25" hidden="1"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</row>
    <row r="618" spans="16:43" ht="11.25" hidden="1"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</row>
    <row r="619" spans="16:43" ht="11.25" hidden="1"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</row>
    <row r="620" spans="16:43" ht="11.25" hidden="1"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</row>
    <row r="621" spans="16:43" ht="11.25" hidden="1"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</row>
    <row r="622" spans="16:43" ht="11.25" hidden="1"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</row>
    <row r="623" spans="16:43" ht="11.25" hidden="1"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</row>
    <row r="624" spans="16:43" ht="11.25" hidden="1"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</row>
    <row r="625" spans="16:43" ht="11.25" hidden="1"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  <c r="AG625" s="73"/>
      <c r="AH625" s="73"/>
      <c r="AI625" s="73"/>
      <c r="AJ625" s="73"/>
      <c r="AK625" s="73"/>
      <c r="AL625" s="73"/>
      <c r="AM625" s="73"/>
      <c r="AN625" s="73"/>
      <c r="AO625" s="73"/>
      <c r="AP625" s="73"/>
      <c r="AQ625" s="73"/>
    </row>
    <row r="626" spans="16:43" ht="11.25" hidden="1"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  <c r="AG626" s="73"/>
      <c r="AH626" s="73"/>
      <c r="AI626" s="73"/>
      <c r="AJ626" s="73"/>
      <c r="AK626" s="73"/>
      <c r="AL626" s="73"/>
      <c r="AM626" s="73"/>
      <c r="AN626" s="73"/>
      <c r="AO626" s="73"/>
      <c r="AP626" s="73"/>
      <c r="AQ626" s="73"/>
    </row>
    <row r="627" spans="16:43" ht="11.25" hidden="1"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</row>
    <row r="628" spans="16:43" ht="11.25" hidden="1"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  <c r="AE628" s="73"/>
      <c r="AF628" s="73"/>
      <c r="AG628" s="73"/>
      <c r="AH628" s="73"/>
      <c r="AI628" s="73"/>
      <c r="AJ628" s="73"/>
      <c r="AK628" s="73"/>
      <c r="AL628" s="73"/>
      <c r="AM628" s="73"/>
      <c r="AN628" s="73"/>
      <c r="AO628" s="73"/>
      <c r="AP628" s="73"/>
      <c r="AQ628" s="73"/>
    </row>
    <row r="629" spans="16:43" ht="11.25" hidden="1"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  <c r="AE629" s="73"/>
      <c r="AF629" s="73"/>
      <c r="AG629" s="73"/>
      <c r="AH629" s="73"/>
      <c r="AI629" s="73"/>
      <c r="AJ629" s="73"/>
      <c r="AK629" s="73"/>
      <c r="AL629" s="73"/>
      <c r="AM629" s="73"/>
      <c r="AN629" s="73"/>
      <c r="AO629" s="73"/>
      <c r="AP629" s="73"/>
      <c r="AQ629" s="73"/>
    </row>
    <row r="630" spans="16:43" ht="11.25" hidden="1"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  <c r="AC630" s="73"/>
      <c r="AD630" s="73"/>
      <c r="AE630" s="73"/>
      <c r="AF630" s="73"/>
      <c r="AG630" s="73"/>
      <c r="AH630" s="73"/>
      <c r="AI630" s="73"/>
      <c r="AJ630" s="73"/>
      <c r="AK630" s="73"/>
      <c r="AL630" s="73"/>
      <c r="AM630" s="73"/>
      <c r="AN630" s="73"/>
      <c r="AO630" s="73"/>
      <c r="AP630" s="73"/>
      <c r="AQ630" s="73"/>
    </row>
    <row r="631" spans="16:43" ht="11.25" hidden="1"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  <c r="AE631" s="73"/>
      <c r="AF631" s="73"/>
      <c r="AG631" s="73"/>
      <c r="AH631" s="73"/>
      <c r="AI631" s="73"/>
      <c r="AJ631" s="73"/>
      <c r="AK631" s="73"/>
      <c r="AL631" s="73"/>
      <c r="AM631" s="73"/>
      <c r="AN631" s="73"/>
      <c r="AO631" s="73"/>
      <c r="AP631" s="73"/>
      <c r="AQ631" s="73"/>
    </row>
    <row r="632" spans="16:43" ht="11.25" hidden="1"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  <c r="AE632" s="73"/>
      <c r="AF632" s="73"/>
      <c r="AG632" s="73"/>
      <c r="AH632" s="73"/>
      <c r="AI632" s="73"/>
      <c r="AJ632" s="73"/>
      <c r="AK632" s="73"/>
      <c r="AL632" s="73"/>
      <c r="AM632" s="73"/>
      <c r="AN632" s="73"/>
      <c r="AO632" s="73"/>
      <c r="AP632" s="73"/>
      <c r="AQ632" s="73"/>
    </row>
    <row r="633" spans="16:43" ht="11.25" hidden="1"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  <c r="AE633" s="73"/>
      <c r="AF633" s="73"/>
      <c r="AG633" s="73"/>
      <c r="AH633" s="73"/>
      <c r="AI633" s="73"/>
      <c r="AJ633" s="73"/>
      <c r="AK633" s="73"/>
      <c r="AL633" s="73"/>
      <c r="AM633" s="73"/>
      <c r="AN633" s="73"/>
      <c r="AO633" s="73"/>
      <c r="AP633" s="73"/>
      <c r="AQ633" s="73"/>
    </row>
    <row r="634" spans="16:43" ht="11.25" hidden="1"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  <c r="AE634" s="73"/>
      <c r="AF634" s="73"/>
      <c r="AG634" s="73"/>
      <c r="AH634" s="73"/>
      <c r="AI634" s="73"/>
      <c r="AJ634" s="73"/>
      <c r="AK634" s="73"/>
      <c r="AL634" s="73"/>
      <c r="AM634" s="73"/>
      <c r="AN634" s="73"/>
      <c r="AO634" s="73"/>
      <c r="AP634" s="73"/>
      <c r="AQ634" s="73"/>
    </row>
    <row r="635" spans="16:43" ht="11.25" hidden="1"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  <c r="AE635" s="73"/>
      <c r="AF635" s="73"/>
      <c r="AG635" s="73"/>
      <c r="AH635" s="73"/>
      <c r="AI635" s="73"/>
      <c r="AJ635" s="73"/>
      <c r="AK635" s="73"/>
      <c r="AL635" s="73"/>
      <c r="AM635" s="73"/>
      <c r="AN635" s="73"/>
      <c r="AO635" s="73"/>
      <c r="AP635" s="73"/>
      <c r="AQ635" s="73"/>
    </row>
    <row r="636" spans="16:43" ht="11.25" hidden="1"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  <c r="AE636" s="73"/>
      <c r="AF636" s="73"/>
      <c r="AG636" s="73"/>
      <c r="AH636" s="73"/>
      <c r="AI636" s="73"/>
      <c r="AJ636" s="73"/>
      <c r="AK636" s="73"/>
      <c r="AL636" s="73"/>
      <c r="AM636" s="73"/>
      <c r="AN636" s="73"/>
      <c r="AO636" s="73"/>
      <c r="AP636" s="73"/>
      <c r="AQ636" s="73"/>
    </row>
    <row r="637" spans="16:43" ht="11.25" hidden="1"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</row>
    <row r="638" spans="16:43" ht="11.25" hidden="1"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</row>
    <row r="639" spans="16:43" ht="11.25" hidden="1"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</row>
    <row r="640" spans="16:43" ht="11.25" hidden="1"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</row>
    <row r="641" spans="16:43" ht="11.25" hidden="1"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  <c r="AC641" s="73"/>
      <c r="AD641" s="73"/>
      <c r="AE641" s="73"/>
      <c r="AF641" s="73"/>
      <c r="AG641" s="73"/>
      <c r="AH641" s="73"/>
      <c r="AI641" s="73"/>
      <c r="AJ641" s="73"/>
      <c r="AK641" s="73"/>
      <c r="AL641" s="73"/>
      <c r="AM641" s="73"/>
      <c r="AN641" s="73"/>
      <c r="AO641" s="73"/>
      <c r="AP641" s="73"/>
      <c r="AQ641" s="73"/>
    </row>
    <row r="642" spans="16:43" ht="11.25" hidden="1"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  <c r="AE642" s="73"/>
      <c r="AF642" s="73"/>
      <c r="AG642" s="73"/>
      <c r="AH642" s="73"/>
      <c r="AI642" s="73"/>
      <c r="AJ642" s="73"/>
      <c r="AK642" s="73"/>
      <c r="AL642" s="73"/>
      <c r="AM642" s="73"/>
      <c r="AN642" s="73"/>
      <c r="AO642" s="73"/>
      <c r="AP642" s="73"/>
      <c r="AQ642" s="73"/>
    </row>
    <row r="643" spans="16:43" ht="11.25" hidden="1"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</row>
    <row r="644" spans="16:43" ht="11.25" hidden="1"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</row>
    <row r="645" spans="16:43" ht="11.25" hidden="1"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</row>
    <row r="646" spans="16:43" ht="11.25" hidden="1"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</row>
    <row r="647" spans="16:43" ht="11.25" hidden="1"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</row>
    <row r="648" spans="16:43" ht="11.25" hidden="1"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</row>
    <row r="649" spans="16:43" ht="11.25" hidden="1"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</row>
    <row r="650" spans="16:43" ht="11.25" hidden="1"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</row>
    <row r="651" spans="16:43" ht="11.25" hidden="1"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  <c r="AC651" s="73"/>
      <c r="AD651" s="73"/>
      <c r="AE651" s="73"/>
      <c r="AF651" s="73"/>
      <c r="AG651" s="73"/>
      <c r="AH651" s="73"/>
      <c r="AI651" s="73"/>
      <c r="AJ651" s="73"/>
      <c r="AK651" s="73"/>
      <c r="AL651" s="73"/>
      <c r="AM651" s="73"/>
      <c r="AN651" s="73"/>
      <c r="AO651" s="73"/>
      <c r="AP651" s="73"/>
      <c r="AQ651" s="73"/>
    </row>
    <row r="652" spans="16:43" ht="11.25" hidden="1"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  <c r="AD652" s="73"/>
      <c r="AE652" s="73"/>
      <c r="AF652" s="73"/>
      <c r="AG652" s="73"/>
      <c r="AH652" s="73"/>
      <c r="AI652" s="73"/>
      <c r="AJ652" s="73"/>
      <c r="AK652" s="73"/>
      <c r="AL652" s="73"/>
      <c r="AM652" s="73"/>
      <c r="AN652" s="73"/>
      <c r="AO652" s="73"/>
      <c r="AP652" s="73"/>
      <c r="AQ652" s="73"/>
    </row>
    <row r="653" spans="16:43" ht="11.25" hidden="1"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  <c r="AC653" s="73"/>
      <c r="AD653" s="73"/>
      <c r="AE653" s="73"/>
      <c r="AF653" s="73"/>
      <c r="AG653" s="73"/>
      <c r="AH653" s="73"/>
      <c r="AI653" s="73"/>
      <c r="AJ653" s="73"/>
      <c r="AK653" s="73"/>
      <c r="AL653" s="73"/>
      <c r="AM653" s="73"/>
      <c r="AN653" s="73"/>
      <c r="AO653" s="73"/>
      <c r="AP653" s="73"/>
      <c r="AQ653" s="73"/>
    </row>
    <row r="654" spans="16:43" ht="11.25" hidden="1"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  <c r="AC654" s="73"/>
      <c r="AD654" s="73"/>
      <c r="AE654" s="73"/>
      <c r="AF654" s="73"/>
      <c r="AG654" s="73"/>
      <c r="AH654" s="73"/>
      <c r="AI654" s="73"/>
      <c r="AJ654" s="73"/>
      <c r="AK654" s="73"/>
      <c r="AL654" s="73"/>
      <c r="AM654" s="73"/>
      <c r="AN654" s="73"/>
      <c r="AO654" s="73"/>
      <c r="AP654" s="73"/>
      <c r="AQ654" s="73"/>
    </row>
    <row r="655" spans="16:43" ht="11.25" hidden="1"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73"/>
      <c r="AC655" s="73"/>
      <c r="AD655" s="73"/>
      <c r="AE655" s="73"/>
      <c r="AF655" s="73"/>
      <c r="AG655" s="73"/>
      <c r="AH655" s="73"/>
      <c r="AI655" s="73"/>
      <c r="AJ655" s="73"/>
      <c r="AK655" s="73"/>
      <c r="AL655" s="73"/>
      <c r="AM655" s="73"/>
      <c r="AN655" s="73"/>
      <c r="AO655" s="73"/>
      <c r="AP655" s="73"/>
      <c r="AQ655" s="73"/>
    </row>
    <row r="656" spans="16:43" ht="11.25" hidden="1"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/>
      <c r="AC656" s="73"/>
      <c r="AD656" s="73"/>
      <c r="AE656" s="73"/>
      <c r="AF656" s="73"/>
      <c r="AG656" s="73"/>
      <c r="AH656" s="73"/>
      <c r="AI656" s="73"/>
      <c r="AJ656" s="73"/>
      <c r="AK656" s="73"/>
      <c r="AL656" s="73"/>
      <c r="AM656" s="73"/>
      <c r="AN656" s="73"/>
      <c r="AO656" s="73"/>
      <c r="AP656" s="73"/>
      <c r="AQ656" s="73"/>
    </row>
    <row r="657" spans="16:43" ht="11.25" hidden="1"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  <c r="AE657" s="73"/>
      <c r="AF657" s="73"/>
      <c r="AG657" s="73"/>
      <c r="AH657" s="73"/>
      <c r="AI657" s="73"/>
      <c r="AJ657" s="73"/>
      <c r="AK657" s="73"/>
      <c r="AL657" s="73"/>
      <c r="AM657" s="73"/>
      <c r="AN657" s="73"/>
      <c r="AO657" s="73"/>
      <c r="AP657" s="73"/>
      <c r="AQ657" s="73"/>
    </row>
    <row r="658" spans="16:43" ht="11.25" hidden="1"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  <c r="AE658" s="73"/>
      <c r="AF658" s="73"/>
      <c r="AG658" s="73"/>
      <c r="AH658" s="73"/>
      <c r="AI658" s="73"/>
      <c r="AJ658" s="73"/>
      <c r="AK658" s="73"/>
      <c r="AL658" s="73"/>
      <c r="AM658" s="73"/>
      <c r="AN658" s="73"/>
      <c r="AO658" s="73"/>
      <c r="AP658" s="73"/>
      <c r="AQ658" s="73"/>
    </row>
    <row r="659" spans="16:43" ht="11.25" hidden="1"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  <c r="AC659" s="73"/>
      <c r="AD659" s="73"/>
      <c r="AE659" s="73"/>
      <c r="AF659" s="73"/>
      <c r="AG659" s="73"/>
      <c r="AH659" s="73"/>
      <c r="AI659" s="73"/>
      <c r="AJ659" s="73"/>
      <c r="AK659" s="73"/>
      <c r="AL659" s="73"/>
      <c r="AM659" s="73"/>
      <c r="AN659" s="73"/>
      <c r="AO659" s="73"/>
      <c r="AP659" s="73"/>
      <c r="AQ659" s="73"/>
    </row>
    <row r="660" spans="16:43" ht="11.25" hidden="1"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  <c r="AE660" s="73"/>
      <c r="AF660" s="73"/>
      <c r="AG660" s="73"/>
      <c r="AH660" s="73"/>
      <c r="AI660" s="73"/>
      <c r="AJ660" s="73"/>
      <c r="AK660" s="73"/>
      <c r="AL660" s="73"/>
      <c r="AM660" s="73"/>
      <c r="AN660" s="73"/>
      <c r="AO660" s="73"/>
      <c r="AP660" s="73"/>
      <c r="AQ660" s="73"/>
    </row>
    <row r="661" spans="16:43" ht="11.25" hidden="1"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  <c r="AC661" s="73"/>
      <c r="AD661" s="73"/>
      <c r="AE661" s="73"/>
      <c r="AF661" s="73"/>
      <c r="AG661" s="73"/>
      <c r="AH661" s="73"/>
      <c r="AI661" s="73"/>
      <c r="AJ661" s="73"/>
      <c r="AK661" s="73"/>
      <c r="AL661" s="73"/>
      <c r="AM661" s="73"/>
      <c r="AN661" s="73"/>
      <c r="AO661" s="73"/>
      <c r="AP661" s="73"/>
      <c r="AQ661" s="73"/>
    </row>
    <row r="662" spans="16:43" ht="11.25" hidden="1"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  <c r="AC662" s="73"/>
      <c r="AD662" s="73"/>
      <c r="AE662" s="73"/>
      <c r="AF662" s="73"/>
      <c r="AG662" s="73"/>
      <c r="AH662" s="73"/>
      <c r="AI662" s="73"/>
      <c r="AJ662" s="73"/>
      <c r="AK662" s="73"/>
      <c r="AL662" s="73"/>
      <c r="AM662" s="73"/>
      <c r="AN662" s="73"/>
      <c r="AO662" s="73"/>
      <c r="AP662" s="73"/>
      <c r="AQ662" s="73"/>
    </row>
    <row r="663" spans="16:43" ht="11.25" hidden="1"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</row>
    <row r="664" spans="16:43" ht="11.25" hidden="1"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</row>
    <row r="665" spans="16:43" ht="11.25" hidden="1"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</row>
    <row r="666" spans="16:43" ht="11.25" hidden="1"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</row>
    <row r="667" spans="16:43" ht="11.25" hidden="1"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</row>
    <row r="668" spans="16:43" ht="11.25" hidden="1"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</row>
    <row r="669" spans="16:43" ht="11.25" hidden="1"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</row>
    <row r="670" spans="16:43" ht="11.25" hidden="1"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</row>
    <row r="671" spans="16:43" ht="11.25" hidden="1"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</row>
    <row r="672" spans="16:43" ht="11.25" hidden="1"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</row>
    <row r="673" spans="16:43" ht="11.25" hidden="1"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</row>
    <row r="674" spans="16:43" ht="11.25" hidden="1"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</row>
    <row r="675" spans="16:43" ht="11.25" hidden="1"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</row>
    <row r="676" spans="16:43" ht="11.25" hidden="1"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</row>
    <row r="677" spans="16:43" ht="11.25" hidden="1"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</row>
    <row r="678" spans="16:43" ht="11.25" hidden="1"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</row>
    <row r="679" spans="16:43" ht="11.25" hidden="1"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</row>
    <row r="680" spans="16:43" ht="11.25" hidden="1"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</row>
    <row r="681" spans="16:43" ht="11.25" hidden="1"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</row>
    <row r="682" spans="16:43" ht="11.25" hidden="1"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</row>
    <row r="683" spans="16:43" ht="11.25" hidden="1"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</row>
    <row r="684" spans="16:43" ht="11.25" hidden="1"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</row>
    <row r="685" spans="16:43" ht="11.25" hidden="1"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</row>
    <row r="686" spans="16:43" ht="11.25" hidden="1"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</row>
    <row r="687" spans="16:43" ht="11.25" hidden="1"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</row>
    <row r="688" spans="16:43" ht="11.25" hidden="1"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</row>
    <row r="689" spans="16:43" ht="11.25" hidden="1"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</row>
    <row r="690" spans="16:43" ht="11.25" hidden="1"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</row>
    <row r="691" spans="16:43" ht="11.25" hidden="1"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</row>
    <row r="692" spans="16:43" ht="11.25" hidden="1"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</row>
    <row r="693" spans="16:43" ht="11.25" hidden="1"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</row>
    <row r="694" spans="16:43" ht="11.25" hidden="1"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</row>
    <row r="695" spans="16:43" ht="11.25" hidden="1"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</row>
    <row r="696" spans="16:43" ht="11.25" hidden="1"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</row>
    <row r="697" spans="16:43" ht="11.25" hidden="1"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</row>
    <row r="698" spans="16:43" ht="11.25" hidden="1"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</row>
    <row r="699" spans="16:43" ht="11.25" hidden="1"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</row>
    <row r="700" spans="16:43" ht="11.25" hidden="1"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</row>
    <row r="701" spans="16:43" ht="11.25" hidden="1"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</row>
    <row r="702" spans="16:43" ht="11.25" hidden="1"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</row>
    <row r="703" spans="16:43" ht="11.25" hidden="1"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</row>
    <row r="704" spans="16:43" ht="11.25" hidden="1"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</row>
    <row r="705" spans="16:43" ht="11.25" hidden="1"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</row>
    <row r="706" spans="16:43" ht="11.25" hidden="1"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</row>
    <row r="707" spans="16:43" ht="11.25" hidden="1"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</row>
    <row r="708" spans="16:43" ht="11.25" hidden="1"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72"/>
      <c r="AH708" s="72"/>
      <c r="AI708" s="72"/>
      <c r="AJ708" s="72"/>
      <c r="AK708" s="72"/>
      <c r="AL708" s="72"/>
      <c r="AM708" s="72"/>
      <c r="AN708" s="72"/>
      <c r="AO708" s="72"/>
      <c r="AP708" s="72"/>
      <c r="AQ708" s="72"/>
    </row>
    <row r="709" spans="16:43" ht="11.25" hidden="1"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72"/>
      <c r="AH709" s="72"/>
      <c r="AI709" s="72"/>
      <c r="AJ709" s="72"/>
      <c r="AK709" s="72"/>
      <c r="AL709" s="72"/>
      <c r="AM709" s="72"/>
      <c r="AN709" s="72"/>
      <c r="AO709" s="72"/>
      <c r="AP709" s="72"/>
      <c r="AQ709" s="72"/>
    </row>
    <row r="710" spans="16:43" ht="11.25" hidden="1"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72"/>
      <c r="AH710" s="72"/>
      <c r="AI710" s="72"/>
      <c r="AJ710" s="72"/>
      <c r="AK710" s="72"/>
      <c r="AL710" s="72"/>
      <c r="AM710" s="72"/>
      <c r="AN710" s="72"/>
      <c r="AO710" s="72"/>
      <c r="AP710" s="72"/>
      <c r="AQ710" s="72"/>
    </row>
    <row r="711" spans="16:43" ht="11.25" hidden="1"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</row>
    <row r="712" spans="16:43" ht="11.25" hidden="1"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</row>
    <row r="713" spans="16:43" ht="11.25" hidden="1"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</row>
    <row r="714" spans="16:43" ht="11.25" hidden="1"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</row>
    <row r="715" spans="16:43" ht="11.25" hidden="1"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</row>
    <row r="716" spans="16:43" ht="11.25" hidden="1"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</row>
    <row r="717" spans="16:43" ht="11.25" hidden="1"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</row>
    <row r="718" spans="16:43" ht="11.25" hidden="1"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</row>
    <row r="719" spans="16:43" ht="11.25" hidden="1"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</row>
    <row r="720" spans="16:43" ht="11.25" hidden="1"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</row>
    <row r="721" spans="16:43" ht="11.25" hidden="1"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</row>
    <row r="722" spans="16:43" ht="11.25" hidden="1"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</row>
    <row r="723" spans="16:43" ht="11.25" hidden="1"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</row>
    <row r="724" spans="16:43" ht="11.25" hidden="1"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</row>
    <row r="725" spans="16:43" ht="11.25" hidden="1"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</row>
    <row r="726" spans="16:43" ht="11.25" hidden="1"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</row>
    <row r="727" spans="16:43" ht="11.25" hidden="1"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</row>
    <row r="728" spans="16:43" ht="11.25" hidden="1"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</row>
    <row r="729" spans="16:43" ht="11.25" hidden="1"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</row>
    <row r="730" spans="16:43" ht="11.25" hidden="1"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</row>
    <row r="731" spans="16:43" ht="11.25" hidden="1"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</row>
    <row r="732" spans="16:43" ht="11.25" hidden="1"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</row>
    <row r="733" spans="16:43" ht="11.25" hidden="1"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</row>
    <row r="734" spans="16:43" ht="11.25" hidden="1"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</row>
    <row r="735" spans="16:43" ht="11.25" hidden="1"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</row>
    <row r="736" spans="16:43" ht="11.25" hidden="1"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</row>
    <row r="737" spans="16:43" ht="11.25" hidden="1"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</row>
    <row r="738" spans="16:43" ht="11.25" hidden="1"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</row>
    <row r="739" spans="16:43" ht="11.25" hidden="1"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</row>
    <row r="740" spans="16:43" ht="11.25" hidden="1"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</row>
    <row r="741" spans="16:43" ht="11.25" hidden="1"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</row>
    <row r="742" spans="16:43" ht="11.25" hidden="1"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</row>
    <row r="743" spans="16:43" ht="11.25" hidden="1"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</row>
    <row r="744" spans="16:43" ht="11.25" hidden="1"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</row>
    <row r="745" spans="16:43" ht="11.25" hidden="1"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</row>
    <row r="746" spans="16:43" ht="11.25" hidden="1"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</row>
    <row r="747" spans="16:43" ht="11.25" hidden="1"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</row>
    <row r="748" spans="16:43" ht="11.25" hidden="1"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</row>
    <row r="749" spans="16:43" ht="11.25" hidden="1"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</row>
    <row r="750" spans="16:43" ht="11.25" hidden="1"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</row>
    <row r="751" spans="16:43" ht="11.25" hidden="1"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</row>
    <row r="752" spans="16:43" ht="11.25" hidden="1"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</row>
    <row r="753" spans="16:43" ht="11.25" hidden="1"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</row>
    <row r="754" spans="16:43" ht="11.25" hidden="1"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</row>
    <row r="755" spans="16:43" ht="11.25" hidden="1"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</row>
    <row r="756" spans="16:43" ht="11.25" hidden="1"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</row>
    <row r="757" spans="16:43" ht="11.25" hidden="1"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</row>
    <row r="758" spans="16:43" ht="11.25" hidden="1"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</row>
    <row r="759" spans="16:43" ht="11.25" hidden="1"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</row>
    <row r="760" spans="16:43" ht="11.25" hidden="1"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</row>
    <row r="761" spans="16:43" ht="11.25" hidden="1"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</row>
    <row r="762" spans="16:43" ht="11.25" hidden="1"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</row>
    <row r="763" spans="16:43" ht="11.25" hidden="1"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</row>
    <row r="764" spans="16:43" ht="11.25" hidden="1"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</row>
    <row r="765" spans="16:43" ht="11.25" hidden="1"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</row>
    <row r="766" spans="16:43" ht="11.25" hidden="1"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</row>
    <row r="767" spans="16:43" ht="11.25" hidden="1"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</row>
    <row r="768" spans="16:43" ht="11.25" hidden="1"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</row>
    <row r="769" spans="16:43" ht="11.25" hidden="1"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</row>
    <row r="770" spans="16:43" ht="11.25" hidden="1"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</row>
    <row r="771" spans="16:43" ht="11.25" hidden="1"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</row>
    <row r="772" spans="16:43" ht="11.25" hidden="1"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</row>
    <row r="773" spans="16:43" ht="11.25" hidden="1"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</row>
    <row r="774" spans="16:43" ht="11.25" hidden="1"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</row>
    <row r="775" spans="16:43" ht="11.25" hidden="1"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</row>
    <row r="776" spans="16:43" ht="11.25" hidden="1"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</row>
    <row r="777" spans="16:43" ht="11.25" hidden="1"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</row>
    <row r="778" spans="16:43" ht="11.25" hidden="1"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</row>
    <row r="779" spans="16:43" ht="11.25" hidden="1"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</row>
    <row r="780" spans="16:43" ht="11.25" hidden="1"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</row>
    <row r="781" spans="16:43" ht="11.25" hidden="1"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</row>
    <row r="782" spans="16:43" ht="11.25" hidden="1"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</row>
    <row r="783" spans="16:43" ht="11.25" hidden="1"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</row>
    <row r="784" spans="16:43" ht="11.25" hidden="1"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</row>
    <row r="785" spans="16:43" ht="11.25" hidden="1"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</row>
    <row r="786" spans="16:43" ht="11.25" hidden="1"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</row>
    <row r="787" spans="16:43" ht="11.25" hidden="1"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</row>
    <row r="788" spans="16:43" ht="11.25" hidden="1"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</row>
    <row r="789" spans="16:43" ht="11.25" hidden="1"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</row>
    <row r="790" spans="16:43" ht="11.25" hidden="1"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</row>
    <row r="791" spans="16:43" ht="11.25" hidden="1"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</row>
    <row r="792" spans="16:43" ht="11.25" hidden="1"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</row>
    <row r="793" spans="16:43" ht="11.25" hidden="1"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</row>
    <row r="794" spans="16:43" ht="11.25" hidden="1"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</row>
    <row r="795" spans="16:43" ht="11.25" hidden="1"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</row>
    <row r="796" spans="16:43" ht="11.25" hidden="1"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</row>
    <row r="797" spans="16:43" ht="11.25" hidden="1"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</row>
    <row r="798" spans="16:43" ht="11.25" hidden="1"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</row>
    <row r="799" spans="16:43" ht="11.25" hidden="1"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</row>
    <row r="800" spans="16:43" ht="11.25" hidden="1"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</row>
    <row r="801" spans="16:43" ht="11.25" hidden="1"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</row>
    <row r="802" spans="16:43" ht="11.25" hidden="1"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</row>
    <row r="803" spans="16:43" ht="11.25" hidden="1"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</row>
    <row r="804" spans="16:43" ht="11.25" hidden="1"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</row>
    <row r="805" spans="16:43" ht="11.25" hidden="1"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</row>
    <row r="806" spans="16:43" ht="11.25" hidden="1"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</row>
    <row r="807" spans="16:43" ht="11.25" hidden="1"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</row>
    <row r="808" spans="16:43" ht="11.25" hidden="1"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</row>
    <row r="809" spans="16:43" ht="11.25" hidden="1"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</row>
    <row r="810" spans="16:43" ht="11.25" hidden="1"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</row>
    <row r="811" spans="16:43" ht="11.25" hidden="1"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</row>
    <row r="812" spans="16:43" ht="11.25" hidden="1"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</row>
    <row r="813" spans="16:43" ht="11.25" hidden="1"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</row>
    <row r="814" spans="16:43" ht="11.25" hidden="1"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</row>
    <row r="815" spans="16:43" ht="11.25" hidden="1"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</row>
    <row r="816" spans="16:43" ht="11.25" hidden="1"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</row>
    <row r="817" spans="16:43" ht="11.25" hidden="1"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</row>
    <row r="818" spans="16:43" ht="11.25" hidden="1"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</row>
    <row r="819" spans="16:43" ht="11.25" hidden="1"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</row>
    <row r="820" spans="16:43" ht="11.25" hidden="1"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</row>
    <row r="821" spans="16:43" ht="11.25" hidden="1"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</row>
    <row r="822" spans="16:43" ht="11.25" hidden="1"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</row>
    <row r="823" spans="16:43" ht="11.25" hidden="1"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</row>
    <row r="824" spans="16:43" ht="11.25" hidden="1"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</row>
    <row r="825" spans="16:43" ht="11.25" hidden="1"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</row>
    <row r="826" spans="16:43" ht="11.25" hidden="1"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</row>
    <row r="827" spans="16:43" ht="11.25" hidden="1"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</row>
    <row r="828" spans="16:43" ht="11.25" hidden="1"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</row>
    <row r="829" spans="16:43" ht="11.25" hidden="1"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</row>
    <row r="830" spans="16:43" ht="11.25" hidden="1"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</row>
    <row r="831" spans="16:43" ht="11.25" hidden="1"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</row>
    <row r="832" spans="16:43" ht="11.25" hidden="1"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</row>
    <row r="833" spans="16:43" ht="11.25" hidden="1"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  <c r="AC833" s="73"/>
      <c r="AD833" s="73"/>
      <c r="AE833" s="73"/>
      <c r="AF833" s="73"/>
      <c r="AG833" s="73"/>
      <c r="AH833" s="73"/>
      <c r="AI833" s="73"/>
      <c r="AJ833" s="73"/>
      <c r="AK833" s="73"/>
      <c r="AL833" s="73"/>
      <c r="AM833" s="73"/>
      <c r="AN833" s="73"/>
      <c r="AO833" s="73"/>
      <c r="AP833" s="73"/>
      <c r="AQ833" s="73"/>
    </row>
    <row r="834" spans="16:43" ht="11.25" hidden="1"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/>
      <c r="AC834" s="73"/>
      <c r="AD834" s="73"/>
      <c r="AE834" s="73"/>
      <c r="AF834" s="73"/>
      <c r="AG834" s="73"/>
      <c r="AH834" s="73"/>
      <c r="AI834" s="73"/>
      <c r="AJ834" s="73"/>
      <c r="AK834" s="73"/>
      <c r="AL834" s="73"/>
      <c r="AM834" s="73"/>
      <c r="AN834" s="73"/>
      <c r="AO834" s="73"/>
      <c r="AP834" s="73"/>
      <c r="AQ834" s="73"/>
    </row>
    <row r="835" spans="16:43" ht="11.25" hidden="1"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  <c r="AC835" s="73"/>
      <c r="AD835" s="73"/>
      <c r="AE835" s="73"/>
      <c r="AF835" s="73"/>
      <c r="AG835" s="73"/>
      <c r="AH835" s="73"/>
      <c r="AI835" s="73"/>
      <c r="AJ835" s="73"/>
      <c r="AK835" s="73"/>
      <c r="AL835" s="73"/>
      <c r="AM835" s="73"/>
      <c r="AN835" s="73"/>
      <c r="AO835" s="73"/>
      <c r="AP835" s="73"/>
      <c r="AQ835" s="73"/>
    </row>
    <row r="836" spans="16:43" ht="11.25" hidden="1"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  <c r="AC836" s="73"/>
      <c r="AD836" s="73"/>
      <c r="AE836" s="73"/>
      <c r="AF836" s="73"/>
      <c r="AG836" s="73"/>
      <c r="AH836" s="73"/>
      <c r="AI836" s="73"/>
      <c r="AJ836" s="73"/>
      <c r="AK836" s="73"/>
      <c r="AL836" s="73"/>
      <c r="AM836" s="73"/>
      <c r="AN836" s="73"/>
      <c r="AO836" s="73"/>
      <c r="AP836" s="73"/>
      <c r="AQ836" s="73"/>
    </row>
    <row r="837" spans="16:43" ht="11.25" hidden="1"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  <c r="AC837" s="73"/>
      <c r="AD837" s="73"/>
      <c r="AE837" s="73"/>
      <c r="AF837" s="73"/>
      <c r="AG837" s="73"/>
      <c r="AH837" s="73"/>
      <c r="AI837" s="73"/>
      <c r="AJ837" s="73"/>
      <c r="AK837" s="73"/>
      <c r="AL837" s="73"/>
      <c r="AM837" s="73"/>
      <c r="AN837" s="73"/>
      <c r="AO837" s="73"/>
      <c r="AP837" s="73"/>
      <c r="AQ837" s="73"/>
    </row>
    <row r="838" spans="16:43" ht="11.25" hidden="1"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  <c r="AC838" s="73"/>
      <c r="AD838" s="73"/>
      <c r="AE838" s="73"/>
      <c r="AF838" s="73"/>
      <c r="AG838" s="73"/>
      <c r="AH838" s="73"/>
      <c r="AI838" s="73"/>
      <c r="AJ838" s="73"/>
      <c r="AK838" s="73"/>
      <c r="AL838" s="73"/>
      <c r="AM838" s="73"/>
      <c r="AN838" s="73"/>
      <c r="AO838" s="73"/>
      <c r="AP838" s="73"/>
      <c r="AQ838" s="73"/>
    </row>
    <row r="839" spans="16:43" ht="11.25" hidden="1"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  <c r="AC839" s="73"/>
      <c r="AD839" s="73"/>
      <c r="AE839" s="73"/>
      <c r="AF839" s="73"/>
      <c r="AG839" s="73"/>
      <c r="AH839" s="73"/>
      <c r="AI839" s="73"/>
      <c r="AJ839" s="73"/>
      <c r="AK839" s="73"/>
      <c r="AL839" s="73"/>
      <c r="AM839" s="73"/>
      <c r="AN839" s="73"/>
      <c r="AO839" s="73"/>
      <c r="AP839" s="73"/>
      <c r="AQ839" s="73"/>
    </row>
    <row r="840" spans="16:43" ht="11.25" hidden="1"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</row>
    <row r="841" spans="16:43" ht="11.25" hidden="1"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</row>
    <row r="842" spans="16:43" ht="11.25" hidden="1"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</row>
    <row r="843" spans="16:43" ht="11.25" hidden="1"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</row>
    <row r="844" spans="16:43" ht="11.25" hidden="1"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</row>
    <row r="845" spans="16:43" ht="11.25" hidden="1"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</row>
    <row r="846" spans="16:43" ht="11.25" hidden="1"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</row>
    <row r="847" spans="16:43" ht="11.25" hidden="1"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</row>
    <row r="848" spans="16:43" ht="11.25" hidden="1"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</row>
    <row r="849" spans="16:43" ht="11.25" hidden="1"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  <c r="AE849" s="72"/>
      <c r="AF849" s="72"/>
      <c r="AG849" s="72"/>
      <c r="AH849" s="72"/>
      <c r="AI849" s="72"/>
      <c r="AJ849" s="72"/>
      <c r="AK849" s="72"/>
      <c r="AL849" s="72"/>
      <c r="AM849" s="72"/>
      <c r="AN849" s="72"/>
      <c r="AO849" s="72"/>
      <c r="AP849" s="72"/>
      <c r="AQ849" s="72"/>
    </row>
    <row r="850" spans="16:43" ht="11.25" hidden="1"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  <c r="AE850" s="72"/>
      <c r="AF850" s="72"/>
      <c r="AG850" s="72"/>
      <c r="AH850" s="72"/>
      <c r="AI850" s="72"/>
      <c r="AJ850" s="72"/>
      <c r="AK850" s="72"/>
      <c r="AL850" s="72"/>
      <c r="AM850" s="72"/>
      <c r="AN850" s="72"/>
      <c r="AO850" s="72"/>
      <c r="AP850" s="72"/>
      <c r="AQ850" s="72"/>
    </row>
    <row r="851" spans="16:43" ht="11.25" hidden="1"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  <c r="AF851" s="72"/>
      <c r="AG851" s="72"/>
      <c r="AH851" s="72"/>
      <c r="AI851" s="72"/>
      <c r="AJ851" s="72"/>
      <c r="AK851" s="72"/>
      <c r="AL851" s="72"/>
      <c r="AM851" s="72"/>
      <c r="AN851" s="72"/>
      <c r="AO851" s="72"/>
      <c r="AP851" s="72"/>
      <c r="AQ851" s="72"/>
    </row>
    <row r="852" spans="16:43" ht="11.25" hidden="1"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  <c r="AE852" s="72"/>
      <c r="AF852" s="72"/>
      <c r="AG852" s="72"/>
      <c r="AH852" s="72"/>
      <c r="AI852" s="72"/>
      <c r="AJ852" s="72"/>
      <c r="AK852" s="72"/>
      <c r="AL852" s="72"/>
      <c r="AM852" s="72"/>
      <c r="AN852" s="72"/>
      <c r="AO852" s="72"/>
      <c r="AP852" s="72"/>
      <c r="AQ852" s="72"/>
    </row>
    <row r="853" spans="16:43" ht="11.25" hidden="1"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  <c r="AF853" s="72"/>
      <c r="AG853" s="72"/>
      <c r="AH853" s="72"/>
      <c r="AI853" s="72"/>
      <c r="AJ853" s="72"/>
      <c r="AK853" s="72"/>
      <c r="AL853" s="72"/>
      <c r="AM853" s="72"/>
      <c r="AN853" s="72"/>
      <c r="AO853" s="72"/>
      <c r="AP853" s="72"/>
      <c r="AQ853" s="72"/>
    </row>
    <row r="854" spans="16:43" ht="11.25" hidden="1"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  <c r="AE854" s="72"/>
      <c r="AF854" s="72"/>
      <c r="AG854" s="72"/>
      <c r="AH854" s="72"/>
      <c r="AI854" s="72"/>
      <c r="AJ854" s="72"/>
      <c r="AK854" s="72"/>
      <c r="AL854" s="72"/>
      <c r="AM854" s="72"/>
      <c r="AN854" s="72"/>
      <c r="AO854" s="72"/>
      <c r="AP854" s="72"/>
      <c r="AQ854" s="72"/>
    </row>
    <row r="855" spans="16:43" ht="11.25" hidden="1"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  <c r="AE855" s="72"/>
      <c r="AF855" s="72"/>
      <c r="AG855" s="72"/>
      <c r="AH855" s="72"/>
      <c r="AI855" s="72"/>
      <c r="AJ855" s="72"/>
      <c r="AK855" s="72"/>
      <c r="AL855" s="72"/>
      <c r="AM855" s="72"/>
      <c r="AN855" s="72"/>
      <c r="AO855" s="72"/>
      <c r="AP855" s="72"/>
      <c r="AQ855" s="72"/>
    </row>
    <row r="856" spans="16:43" ht="11.25" hidden="1"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  <c r="AE856" s="72"/>
      <c r="AF856" s="72"/>
      <c r="AG856" s="72"/>
      <c r="AH856" s="72"/>
      <c r="AI856" s="72"/>
      <c r="AJ856" s="72"/>
      <c r="AK856" s="72"/>
      <c r="AL856" s="72"/>
      <c r="AM856" s="72"/>
      <c r="AN856" s="72"/>
      <c r="AO856" s="72"/>
      <c r="AP856" s="72"/>
      <c r="AQ856" s="72"/>
    </row>
    <row r="857" spans="16:43" ht="11.25" hidden="1"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  <c r="AE857" s="72"/>
      <c r="AF857" s="72"/>
      <c r="AG857" s="72"/>
      <c r="AH857" s="72"/>
      <c r="AI857" s="72"/>
      <c r="AJ857" s="72"/>
      <c r="AK857" s="72"/>
      <c r="AL857" s="72"/>
      <c r="AM857" s="72"/>
      <c r="AN857" s="72"/>
      <c r="AO857" s="72"/>
      <c r="AP857" s="72"/>
      <c r="AQ857" s="72"/>
    </row>
    <row r="858" spans="16:43" ht="11.25" hidden="1"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</row>
    <row r="859" spans="16:43" ht="11.25" hidden="1"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</row>
    <row r="860" spans="16:43" ht="11.25" hidden="1"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</row>
    <row r="861" spans="16:43" ht="11.25" hidden="1"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</row>
    <row r="862" spans="16:43" ht="11.25" hidden="1"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</row>
    <row r="863" spans="16:43" ht="11.25" hidden="1"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</row>
    <row r="864" spans="16:43" ht="11.25" hidden="1"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</row>
    <row r="865" spans="16:43" ht="11.25" hidden="1"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</row>
    <row r="866" spans="16:43" ht="11.25" hidden="1"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</row>
    <row r="867" spans="16:43" ht="11.25" hidden="1"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</row>
    <row r="868" spans="16:43" ht="11.25" hidden="1"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</row>
    <row r="869" spans="16:43" ht="11.25" hidden="1"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</row>
    <row r="870" spans="16:43" ht="11.25" hidden="1"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  <c r="AE870" s="72"/>
      <c r="AF870" s="72"/>
      <c r="AG870" s="72"/>
      <c r="AH870" s="72"/>
      <c r="AI870" s="72"/>
      <c r="AJ870" s="72"/>
      <c r="AK870" s="72"/>
      <c r="AL870" s="72"/>
      <c r="AM870" s="72"/>
      <c r="AN870" s="72"/>
      <c r="AO870" s="72"/>
      <c r="AP870" s="72"/>
      <c r="AQ870" s="72"/>
    </row>
    <row r="871" spans="16:43" ht="11.25" hidden="1"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  <c r="AE871" s="72"/>
      <c r="AF871" s="72"/>
      <c r="AG871" s="72"/>
      <c r="AH871" s="72"/>
      <c r="AI871" s="72"/>
      <c r="AJ871" s="72"/>
      <c r="AK871" s="72"/>
      <c r="AL871" s="72"/>
      <c r="AM871" s="72"/>
      <c r="AN871" s="72"/>
      <c r="AO871" s="72"/>
      <c r="AP871" s="72"/>
      <c r="AQ871" s="72"/>
    </row>
    <row r="872" spans="16:43" ht="11.25" hidden="1"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  <c r="AF872" s="72"/>
      <c r="AG872" s="72"/>
      <c r="AH872" s="72"/>
      <c r="AI872" s="72"/>
      <c r="AJ872" s="72"/>
      <c r="AK872" s="72"/>
      <c r="AL872" s="72"/>
      <c r="AM872" s="72"/>
      <c r="AN872" s="72"/>
      <c r="AO872" s="72"/>
      <c r="AP872" s="72"/>
      <c r="AQ872" s="72"/>
    </row>
    <row r="873" spans="16:43" ht="11.25" hidden="1"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  <c r="AF873" s="72"/>
      <c r="AG873" s="72"/>
      <c r="AH873" s="72"/>
      <c r="AI873" s="72"/>
      <c r="AJ873" s="72"/>
      <c r="AK873" s="72"/>
      <c r="AL873" s="72"/>
      <c r="AM873" s="72"/>
      <c r="AN873" s="72"/>
      <c r="AO873" s="72"/>
      <c r="AP873" s="72"/>
      <c r="AQ873" s="72"/>
    </row>
    <row r="874" spans="16:43" ht="11.25" hidden="1"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  <c r="AE874" s="72"/>
      <c r="AF874" s="72"/>
      <c r="AG874" s="72"/>
      <c r="AH874" s="72"/>
      <c r="AI874" s="72"/>
      <c r="AJ874" s="72"/>
      <c r="AK874" s="72"/>
      <c r="AL874" s="72"/>
      <c r="AM874" s="72"/>
      <c r="AN874" s="72"/>
      <c r="AO874" s="72"/>
      <c r="AP874" s="72"/>
      <c r="AQ874" s="72"/>
    </row>
    <row r="875" spans="16:43" ht="11.25" hidden="1"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  <c r="AF875" s="72"/>
      <c r="AG875" s="72"/>
      <c r="AH875" s="72"/>
      <c r="AI875" s="72"/>
      <c r="AJ875" s="72"/>
      <c r="AK875" s="72"/>
      <c r="AL875" s="72"/>
      <c r="AM875" s="72"/>
      <c r="AN875" s="72"/>
      <c r="AO875" s="72"/>
      <c r="AP875" s="72"/>
      <c r="AQ875" s="72"/>
    </row>
    <row r="876" spans="16:43" ht="11.25" hidden="1"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  <c r="AF876" s="72"/>
      <c r="AG876" s="72"/>
      <c r="AH876" s="72"/>
      <c r="AI876" s="72"/>
      <c r="AJ876" s="72"/>
      <c r="AK876" s="72"/>
      <c r="AL876" s="72"/>
      <c r="AM876" s="72"/>
      <c r="AN876" s="72"/>
      <c r="AO876" s="72"/>
      <c r="AP876" s="72"/>
      <c r="AQ876" s="72"/>
    </row>
    <row r="877" spans="16:43" ht="11.25" hidden="1"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  <c r="AF877" s="72"/>
      <c r="AG877" s="72"/>
      <c r="AH877" s="72"/>
      <c r="AI877" s="72"/>
      <c r="AJ877" s="72"/>
      <c r="AK877" s="72"/>
      <c r="AL877" s="72"/>
      <c r="AM877" s="72"/>
      <c r="AN877" s="72"/>
      <c r="AO877" s="72"/>
      <c r="AP877" s="72"/>
      <c r="AQ877" s="72"/>
    </row>
    <row r="878" spans="16:43" ht="11.25" hidden="1"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  <c r="AF878" s="72"/>
      <c r="AG878" s="72"/>
      <c r="AH878" s="72"/>
      <c r="AI878" s="72"/>
      <c r="AJ878" s="72"/>
      <c r="AK878" s="72"/>
      <c r="AL878" s="72"/>
      <c r="AM878" s="72"/>
      <c r="AN878" s="72"/>
      <c r="AO878" s="72"/>
      <c r="AP878" s="72"/>
      <c r="AQ878" s="72"/>
    </row>
    <row r="879" spans="16:43" ht="11.25" hidden="1"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  <c r="AF879" s="72"/>
      <c r="AG879" s="72"/>
      <c r="AH879" s="72"/>
      <c r="AI879" s="72"/>
      <c r="AJ879" s="72"/>
      <c r="AK879" s="72"/>
      <c r="AL879" s="72"/>
      <c r="AM879" s="72"/>
      <c r="AN879" s="72"/>
      <c r="AO879" s="72"/>
      <c r="AP879" s="72"/>
      <c r="AQ879" s="72"/>
    </row>
    <row r="880" spans="16:43" ht="11.25" hidden="1"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  <c r="AF880" s="72"/>
      <c r="AG880" s="72"/>
      <c r="AH880" s="72"/>
      <c r="AI880" s="72"/>
      <c r="AJ880" s="72"/>
      <c r="AK880" s="72"/>
      <c r="AL880" s="72"/>
      <c r="AM880" s="72"/>
      <c r="AN880" s="72"/>
      <c r="AO880" s="72"/>
      <c r="AP880" s="72"/>
      <c r="AQ880" s="72"/>
    </row>
    <row r="881" spans="16:43" ht="11.25" hidden="1"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  <c r="AF881" s="72"/>
      <c r="AG881" s="72"/>
      <c r="AH881" s="72"/>
      <c r="AI881" s="72"/>
      <c r="AJ881" s="72"/>
      <c r="AK881" s="72"/>
      <c r="AL881" s="72"/>
      <c r="AM881" s="72"/>
      <c r="AN881" s="72"/>
      <c r="AO881" s="72"/>
      <c r="AP881" s="72"/>
      <c r="AQ881" s="72"/>
    </row>
    <row r="882" spans="16:43" ht="11.25" hidden="1"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</row>
    <row r="883" spans="16:43" ht="11.25" hidden="1"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</row>
    <row r="884" spans="16:43" ht="11.25" hidden="1"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</row>
    <row r="885" spans="16:43" ht="11.25" hidden="1"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</row>
    <row r="886" spans="16:43" ht="11.25" hidden="1"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</row>
    <row r="887" spans="16:43" ht="11.25" hidden="1"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</row>
    <row r="888" spans="16:43" ht="11.25" hidden="1"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</row>
    <row r="889" spans="16:43" ht="11.25" hidden="1"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</row>
    <row r="890" spans="16:43" ht="11.25" hidden="1"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</row>
    <row r="891" spans="16:43" ht="11.25" hidden="1"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</row>
    <row r="892" spans="16:43" ht="11.25" hidden="1"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</row>
    <row r="893" spans="16:43" ht="11.25" hidden="1"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</row>
    <row r="894" spans="16:43" ht="11.25" hidden="1"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</row>
    <row r="895" spans="16:43" ht="11.25" hidden="1"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</row>
    <row r="896" spans="16:43" ht="11.25" hidden="1"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</row>
    <row r="897" spans="16:43" ht="11.25" hidden="1"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</row>
    <row r="898" spans="16:43" ht="11.25" hidden="1"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</row>
    <row r="899" spans="16:43" ht="11.25" hidden="1"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</row>
    <row r="900" spans="16:43" ht="11.25" hidden="1"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</row>
    <row r="901" spans="16:43" ht="11.25" hidden="1"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</row>
    <row r="902" spans="16:43" ht="11.25" hidden="1"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</row>
    <row r="903" spans="16:43" ht="11.25" hidden="1"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</row>
    <row r="904" spans="16:43" ht="11.25" hidden="1"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</row>
    <row r="905" spans="16:43" ht="11.25" hidden="1"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</row>
    <row r="906" spans="16:43" ht="11.25" hidden="1"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</row>
    <row r="907" spans="16:43" ht="11.25" hidden="1"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</row>
    <row r="908" spans="16:43" ht="11.25" hidden="1"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</row>
    <row r="909" spans="16:43" ht="11.25" hidden="1"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</row>
    <row r="910" spans="16:43" ht="11.25" hidden="1"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</row>
    <row r="911" spans="16:43" ht="11.25" hidden="1"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</row>
    <row r="912" spans="16:43" ht="11.25" hidden="1"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</row>
    <row r="913" spans="16:43" ht="11.25" hidden="1"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</row>
    <row r="914" spans="16:43" ht="11.25" hidden="1"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</row>
    <row r="915" spans="16:43" ht="11.25" hidden="1"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</row>
    <row r="916" spans="16:43" ht="11.25" hidden="1"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</row>
    <row r="917" spans="16:43" ht="11.25" hidden="1"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</row>
    <row r="918" spans="16:43" ht="11.25" hidden="1"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</row>
    <row r="919" spans="16:43" ht="11.25" hidden="1"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</row>
    <row r="920" spans="16:43" ht="11.25" hidden="1"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</row>
    <row r="921" spans="16:43" ht="11.25" hidden="1"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</row>
    <row r="922" spans="16:43" ht="11.25" hidden="1"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</row>
    <row r="923" spans="16:43" ht="11.25" hidden="1"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</row>
    <row r="924" spans="16:43" ht="11.25" hidden="1"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</row>
    <row r="925" spans="16:43" ht="11.25" hidden="1"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</row>
    <row r="926" spans="16:43" ht="11.25" hidden="1"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</row>
    <row r="927" spans="16:43" ht="11.25" hidden="1"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</row>
    <row r="928" spans="16:43" ht="11.25" hidden="1"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</row>
    <row r="929" spans="16:43" ht="11.25" hidden="1"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</row>
    <row r="930" spans="16:43" ht="11.25" hidden="1"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</row>
    <row r="931" spans="16:43" ht="11.25" hidden="1"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</row>
    <row r="932" spans="16:43" ht="11.25" hidden="1"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</row>
    <row r="933" spans="16:43" ht="11.25" hidden="1"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</row>
    <row r="934" spans="16:43" ht="11.25" hidden="1"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</row>
    <row r="935" spans="16:43" ht="11.25" hidden="1"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</row>
    <row r="936" spans="16:43" ht="11.25" hidden="1"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3"/>
      <c r="AB936" s="73"/>
      <c r="AC936" s="73"/>
      <c r="AD936" s="73"/>
      <c r="AE936" s="73"/>
      <c r="AF936" s="73"/>
      <c r="AG936" s="73"/>
      <c r="AH936" s="73"/>
      <c r="AI936" s="73"/>
      <c r="AJ936" s="73"/>
      <c r="AK936" s="73"/>
      <c r="AL936" s="73"/>
      <c r="AM936" s="73"/>
      <c r="AN936" s="73"/>
      <c r="AO936" s="73"/>
      <c r="AP936" s="73"/>
      <c r="AQ936" s="73"/>
    </row>
    <row r="937" spans="16:43" ht="11.25" hidden="1"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  <c r="AA937" s="73"/>
      <c r="AB937" s="73"/>
      <c r="AC937" s="73"/>
      <c r="AD937" s="73"/>
      <c r="AE937" s="73"/>
      <c r="AF937" s="73"/>
      <c r="AG937" s="73"/>
      <c r="AH937" s="73"/>
      <c r="AI937" s="73"/>
      <c r="AJ937" s="73"/>
      <c r="AK937" s="73"/>
      <c r="AL937" s="73"/>
      <c r="AM937" s="73"/>
      <c r="AN937" s="73"/>
      <c r="AO937" s="73"/>
      <c r="AP937" s="73"/>
      <c r="AQ937" s="73"/>
    </row>
    <row r="938" spans="16:43" ht="11.25" hidden="1"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  <c r="AA938" s="73"/>
      <c r="AB938" s="73"/>
      <c r="AC938" s="73"/>
      <c r="AD938" s="73"/>
      <c r="AE938" s="73"/>
      <c r="AF938" s="73"/>
      <c r="AG938" s="73"/>
      <c r="AH938" s="73"/>
      <c r="AI938" s="73"/>
      <c r="AJ938" s="73"/>
      <c r="AK938" s="73"/>
      <c r="AL938" s="73"/>
      <c r="AM938" s="73"/>
      <c r="AN938" s="73"/>
      <c r="AO938" s="73"/>
      <c r="AP938" s="73"/>
      <c r="AQ938" s="73"/>
    </row>
    <row r="939" spans="16:43" ht="11.25" hidden="1"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73"/>
      <c r="AB939" s="73"/>
      <c r="AC939" s="73"/>
      <c r="AD939" s="73"/>
      <c r="AE939" s="73"/>
      <c r="AF939" s="73"/>
      <c r="AG939" s="73"/>
      <c r="AH939" s="73"/>
      <c r="AI939" s="73"/>
      <c r="AJ939" s="73"/>
      <c r="AK939" s="73"/>
      <c r="AL939" s="73"/>
      <c r="AM939" s="73"/>
      <c r="AN939" s="73"/>
      <c r="AO939" s="73"/>
      <c r="AP939" s="73"/>
      <c r="AQ939" s="73"/>
    </row>
    <row r="940" spans="16:43" ht="11.25" hidden="1"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73"/>
      <c r="AB940" s="73"/>
      <c r="AC940" s="73"/>
      <c r="AD940" s="73"/>
      <c r="AE940" s="73"/>
      <c r="AF940" s="73"/>
      <c r="AG940" s="73"/>
      <c r="AH940" s="73"/>
      <c r="AI940" s="73"/>
      <c r="AJ940" s="73"/>
      <c r="AK940" s="73"/>
      <c r="AL940" s="73"/>
      <c r="AM940" s="73"/>
      <c r="AN940" s="73"/>
      <c r="AO940" s="73"/>
      <c r="AP940" s="73"/>
      <c r="AQ940" s="73"/>
    </row>
    <row r="941" spans="16:43" ht="11.25" hidden="1"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73"/>
      <c r="AB941" s="73"/>
      <c r="AC941" s="73"/>
      <c r="AD941" s="73"/>
      <c r="AE941" s="73"/>
      <c r="AF941" s="73"/>
      <c r="AG941" s="73"/>
      <c r="AH941" s="73"/>
      <c r="AI941" s="73"/>
      <c r="AJ941" s="73"/>
      <c r="AK941" s="73"/>
      <c r="AL941" s="73"/>
      <c r="AM941" s="73"/>
      <c r="AN941" s="73"/>
      <c r="AO941" s="73"/>
      <c r="AP941" s="73"/>
      <c r="AQ941" s="73"/>
    </row>
    <row r="942" spans="16:43" ht="11.25" hidden="1"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  <c r="AA942" s="73"/>
      <c r="AB942" s="73"/>
      <c r="AC942" s="73"/>
      <c r="AD942" s="73"/>
      <c r="AE942" s="73"/>
      <c r="AF942" s="73"/>
      <c r="AG942" s="73"/>
      <c r="AH942" s="73"/>
      <c r="AI942" s="73"/>
      <c r="AJ942" s="73"/>
      <c r="AK942" s="73"/>
      <c r="AL942" s="73"/>
      <c r="AM942" s="73"/>
      <c r="AN942" s="73"/>
      <c r="AO942" s="73"/>
      <c r="AP942" s="73"/>
      <c r="AQ942" s="73"/>
    </row>
    <row r="943" spans="16:43" ht="11.25" hidden="1"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  <c r="AA943" s="73"/>
      <c r="AB943" s="73"/>
      <c r="AC943" s="73"/>
      <c r="AD943" s="73"/>
      <c r="AE943" s="73"/>
      <c r="AF943" s="73"/>
      <c r="AG943" s="73"/>
      <c r="AH943" s="73"/>
      <c r="AI943" s="73"/>
      <c r="AJ943" s="73"/>
      <c r="AK943" s="73"/>
      <c r="AL943" s="73"/>
      <c r="AM943" s="73"/>
      <c r="AN943" s="73"/>
      <c r="AO943" s="73"/>
      <c r="AP943" s="73"/>
      <c r="AQ943" s="73"/>
    </row>
    <row r="944" spans="16:43" ht="11.25" hidden="1"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  <c r="AA944" s="73"/>
      <c r="AB944" s="73"/>
      <c r="AC944" s="73"/>
      <c r="AD944" s="73"/>
      <c r="AE944" s="73"/>
      <c r="AF944" s="73"/>
      <c r="AG944" s="73"/>
      <c r="AH944" s="73"/>
      <c r="AI944" s="73"/>
      <c r="AJ944" s="73"/>
      <c r="AK944" s="73"/>
      <c r="AL944" s="73"/>
      <c r="AM944" s="73"/>
      <c r="AN944" s="73"/>
      <c r="AO944" s="73"/>
      <c r="AP944" s="73"/>
      <c r="AQ944" s="73"/>
    </row>
    <row r="945" spans="16:43" ht="11.25" hidden="1"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</row>
    <row r="946" spans="16:43" ht="11.25" hidden="1"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</row>
    <row r="947" spans="16:43" ht="11.25" hidden="1"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</row>
    <row r="948" spans="16:43" ht="11.25" hidden="1"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</row>
    <row r="949" spans="16:43" ht="11.25" hidden="1"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73"/>
      <c r="AB949" s="73"/>
      <c r="AC949" s="73"/>
      <c r="AD949" s="73"/>
      <c r="AE949" s="73"/>
      <c r="AF949" s="73"/>
      <c r="AG949" s="73"/>
      <c r="AH949" s="73"/>
      <c r="AI949" s="73"/>
      <c r="AJ949" s="73"/>
      <c r="AK949" s="73"/>
      <c r="AL949" s="73"/>
      <c r="AM949" s="73"/>
      <c r="AN949" s="73"/>
      <c r="AO949" s="73"/>
      <c r="AP949" s="73"/>
      <c r="AQ949" s="73"/>
    </row>
    <row r="950" spans="16:43" ht="11.25" hidden="1"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  <c r="AA950" s="73"/>
      <c r="AB950" s="73"/>
      <c r="AC950" s="73"/>
      <c r="AD950" s="73"/>
      <c r="AE950" s="73"/>
      <c r="AF950" s="73"/>
      <c r="AG950" s="73"/>
      <c r="AH950" s="73"/>
      <c r="AI950" s="73"/>
      <c r="AJ950" s="73"/>
      <c r="AK950" s="73"/>
      <c r="AL950" s="73"/>
      <c r="AM950" s="73"/>
      <c r="AN950" s="73"/>
      <c r="AO950" s="73"/>
      <c r="AP950" s="73"/>
      <c r="AQ950" s="73"/>
    </row>
    <row r="951" spans="16:43" ht="11.25" hidden="1"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  <c r="AA951" s="73"/>
      <c r="AB951" s="73"/>
      <c r="AC951" s="73"/>
      <c r="AD951" s="73"/>
      <c r="AE951" s="73"/>
      <c r="AF951" s="73"/>
      <c r="AG951" s="73"/>
      <c r="AH951" s="73"/>
      <c r="AI951" s="73"/>
      <c r="AJ951" s="73"/>
      <c r="AK951" s="73"/>
      <c r="AL951" s="73"/>
      <c r="AM951" s="73"/>
      <c r="AN951" s="73"/>
      <c r="AO951" s="73"/>
      <c r="AP951" s="73"/>
      <c r="AQ951" s="73"/>
    </row>
    <row r="952" spans="16:43" ht="11.25" hidden="1"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</row>
    <row r="953" spans="16:43" ht="11.25" hidden="1"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</row>
    <row r="954" spans="16:43" ht="11.25" hidden="1"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</row>
    <row r="955" spans="16:43" ht="11.25" hidden="1"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</row>
    <row r="956" spans="16:43" ht="11.25" hidden="1"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</row>
    <row r="957" spans="16:43" ht="11.25" hidden="1"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</row>
    <row r="958" spans="16:43" ht="11.25" hidden="1"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</row>
    <row r="959" spans="16:43" ht="11.25" hidden="1"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</row>
    <row r="960" spans="16:43" ht="11.25" hidden="1"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</row>
    <row r="961" spans="16:43" ht="11.25" hidden="1"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</row>
    <row r="962" spans="16:43" ht="11.25" hidden="1"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</row>
    <row r="963" spans="16:43" ht="11.25" hidden="1"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</row>
    <row r="964" spans="16:43" ht="11.25" hidden="1"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</row>
    <row r="965" spans="16:43" ht="11.25" hidden="1"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</row>
    <row r="966" spans="16:43" ht="11.25" hidden="1"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</row>
    <row r="967" spans="16:43" ht="11.25" hidden="1"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</row>
    <row r="968" spans="16:43" ht="11.25" hidden="1"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</row>
    <row r="969" spans="16:43" ht="11.25" hidden="1"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</row>
    <row r="970" spans="16:43" ht="11.25" hidden="1"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</row>
    <row r="971" spans="16:43" ht="11.25" hidden="1"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</row>
    <row r="972" spans="16:43" ht="11.25" hidden="1"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</row>
    <row r="973" spans="16:43" ht="11.25" hidden="1"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</row>
    <row r="974" spans="16:43" ht="11.25" hidden="1"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</row>
    <row r="975" spans="16:43" ht="11.25" hidden="1"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</row>
    <row r="976" spans="16:43" ht="11.25" hidden="1"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</row>
    <row r="977" spans="16:43" ht="11.25" hidden="1"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</row>
    <row r="978" spans="16:43" ht="11.25" hidden="1"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</row>
    <row r="979" spans="16:43" ht="11.25" hidden="1"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</row>
    <row r="980" spans="16:43" ht="11.25" hidden="1"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</row>
    <row r="981" spans="16:43" ht="11.25" hidden="1"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</row>
    <row r="982" spans="16:43" ht="11.25" hidden="1"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</row>
    <row r="983" spans="16:43" ht="11.25" hidden="1"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</row>
    <row r="984" spans="16:43" ht="11.25" hidden="1"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</row>
    <row r="985" spans="16:43" ht="11.25" hidden="1"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</row>
    <row r="986" spans="16:43" ht="11.25" hidden="1"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</row>
    <row r="987" spans="16:43" ht="11.25" hidden="1"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</row>
    <row r="988" spans="16:43" ht="11.25" hidden="1"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</row>
    <row r="989" spans="16:43" ht="11.25" hidden="1"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</row>
    <row r="990" spans="16:43" ht="11.25" hidden="1"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</row>
    <row r="991" spans="16:43" ht="11.25" hidden="1"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</row>
    <row r="992" spans="16:43" ht="11.25" hidden="1"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</row>
    <row r="993" spans="16:43" ht="11.25" hidden="1"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</row>
    <row r="994" spans="16:43" ht="11.25" hidden="1"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</row>
    <row r="995" spans="16:43" ht="11.25" hidden="1"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</row>
    <row r="996" spans="16:43" ht="11.25" hidden="1"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</row>
    <row r="997" spans="16:43" ht="11.25" hidden="1"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</row>
    <row r="998" spans="16:43" ht="11.25" hidden="1"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</row>
    <row r="999" spans="16:43" ht="11.25" hidden="1"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</row>
    <row r="1000" spans="16:43" ht="11.25" hidden="1"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</row>
    <row r="1001" spans="16:43" ht="11.25" hidden="1"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</row>
    <row r="1002" spans="16:43" ht="11.25" hidden="1"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</row>
    <row r="1003" spans="16:43" ht="11.25" hidden="1"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</row>
    <row r="1004" spans="16:43" ht="11.25" hidden="1"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</row>
    <row r="1005" spans="16:43" ht="11.25" hidden="1"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</row>
    <row r="1006" spans="16:43" ht="11.25" hidden="1"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</row>
    <row r="1007" spans="16:43" ht="11.25" hidden="1"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</row>
    <row r="1008" spans="16:43" ht="11.25" hidden="1"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</row>
    <row r="1009" spans="16:43" ht="11.25" hidden="1"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</row>
    <row r="1010" spans="16:43" ht="11.25" hidden="1"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</row>
    <row r="1011" spans="16:43" ht="11.25" hidden="1"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</row>
    <row r="1012" spans="16:43" ht="11.25" hidden="1"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  <c r="AQ1012" s="18"/>
    </row>
    <row r="1013" spans="16:43" ht="11.25" hidden="1"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  <c r="AP1013" s="18"/>
      <c r="AQ1013" s="18"/>
    </row>
    <row r="1014" spans="16:43" ht="11.25" hidden="1"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</row>
    <row r="1015" spans="16:43" ht="11.25" hidden="1"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8"/>
      <c r="AK1015" s="18"/>
      <c r="AL1015" s="18"/>
      <c r="AM1015" s="18"/>
      <c r="AN1015" s="18"/>
      <c r="AO1015" s="18"/>
      <c r="AP1015" s="18"/>
      <c r="AQ1015" s="18"/>
    </row>
    <row r="1016" spans="16:43" ht="11.25" hidden="1"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</row>
    <row r="1017" spans="16:43" ht="11.25" hidden="1"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  <c r="AK1017" s="18"/>
      <c r="AL1017" s="18"/>
      <c r="AM1017" s="18"/>
      <c r="AN1017" s="18"/>
      <c r="AO1017" s="18"/>
      <c r="AP1017" s="18"/>
      <c r="AQ1017" s="18"/>
    </row>
    <row r="1018" spans="16:43" ht="11.25" hidden="1"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</row>
    <row r="1019" spans="16:43" ht="11.25" hidden="1"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</row>
    <row r="1020" spans="16:43" ht="11.25" hidden="1"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</row>
    <row r="1021" spans="16:43" ht="11.25" hidden="1"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  <c r="AP1021" s="18"/>
      <c r="AQ1021" s="18"/>
    </row>
    <row r="1022" spans="16:43" ht="11.25" hidden="1"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</row>
    <row r="1023" spans="16:43" ht="11.25" hidden="1"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</row>
    <row r="1024" spans="16:43" ht="11.25" hidden="1"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</row>
    <row r="1025" spans="16:43" ht="11.25" hidden="1"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</row>
    <row r="1026" spans="16:43" ht="11.25" hidden="1"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  <c r="AP1026" s="18"/>
      <c r="AQ1026" s="18"/>
    </row>
    <row r="1027" spans="16:43" ht="11.25" hidden="1"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</row>
    <row r="1028" spans="16:43" ht="11.25" hidden="1">
      <c r="P1028" s="75"/>
      <c r="Q1028" s="75"/>
      <c r="R1028" s="75"/>
      <c r="S1028" s="75"/>
      <c r="T1028" s="75"/>
      <c r="U1028" s="75"/>
      <c r="V1028" s="75"/>
      <c r="W1028" s="75"/>
      <c r="X1028" s="75"/>
      <c r="Y1028" s="75"/>
      <c r="Z1028" s="75"/>
      <c r="AA1028" s="75"/>
      <c r="AB1028" s="75"/>
      <c r="AC1028" s="75"/>
      <c r="AD1028" s="75"/>
      <c r="AE1028" s="75"/>
      <c r="AF1028" s="75"/>
      <c r="AG1028" s="75"/>
      <c r="AH1028" s="75"/>
      <c r="AI1028" s="75"/>
      <c r="AJ1028" s="75"/>
      <c r="AK1028" s="75"/>
      <c r="AL1028" s="75"/>
      <c r="AM1028" s="75"/>
      <c r="AN1028" s="75"/>
      <c r="AO1028" s="75"/>
      <c r="AP1028" s="75"/>
      <c r="AQ1028" s="75"/>
    </row>
    <row r="1029" spans="16:43" ht="11.25" hidden="1">
      <c r="P1029" s="75"/>
      <c r="Q1029" s="75"/>
      <c r="R1029" s="75"/>
      <c r="S1029" s="75"/>
      <c r="T1029" s="75"/>
      <c r="U1029" s="75"/>
      <c r="V1029" s="75"/>
      <c r="W1029" s="75"/>
      <c r="X1029" s="75"/>
      <c r="Y1029" s="75"/>
      <c r="Z1029" s="75"/>
      <c r="AA1029" s="75"/>
      <c r="AB1029" s="75"/>
      <c r="AC1029" s="75"/>
      <c r="AD1029" s="75"/>
      <c r="AE1029" s="75"/>
      <c r="AF1029" s="75"/>
      <c r="AG1029" s="75"/>
      <c r="AH1029" s="75"/>
      <c r="AI1029" s="75"/>
      <c r="AJ1029" s="75"/>
      <c r="AK1029" s="75"/>
      <c r="AL1029" s="75"/>
      <c r="AM1029" s="75"/>
      <c r="AN1029" s="75"/>
      <c r="AO1029" s="75"/>
      <c r="AP1029" s="75"/>
      <c r="AQ1029" s="75"/>
    </row>
    <row r="1030" spans="16:43" ht="11.25" hidden="1">
      <c r="P1030" s="75"/>
      <c r="Q1030" s="75"/>
      <c r="R1030" s="75"/>
      <c r="S1030" s="75"/>
      <c r="T1030" s="75"/>
      <c r="U1030" s="75"/>
      <c r="V1030" s="75"/>
      <c r="W1030" s="75"/>
      <c r="X1030" s="75"/>
      <c r="Y1030" s="75"/>
      <c r="Z1030" s="75"/>
      <c r="AA1030" s="75"/>
      <c r="AB1030" s="75"/>
      <c r="AC1030" s="75"/>
      <c r="AD1030" s="75"/>
      <c r="AE1030" s="75"/>
      <c r="AF1030" s="75"/>
      <c r="AG1030" s="75"/>
      <c r="AH1030" s="75"/>
      <c r="AI1030" s="75"/>
      <c r="AJ1030" s="75"/>
      <c r="AK1030" s="75"/>
      <c r="AL1030" s="75"/>
      <c r="AM1030" s="75"/>
      <c r="AN1030" s="75"/>
      <c r="AO1030" s="75"/>
      <c r="AP1030" s="75"/>
      <c r="AQ1030" s="75"/>
    </row>
    <row r="1031" spans="16:43" ht="11.25" hidden="1">
      <c r="P1031" s="75"/>
      <c r="Q1031" s="75"/>
      <c r="R1031" s="75"/>
      <c r="S1031" s="75"/>
      <c r="T1031" s="75"/>
      <c r="U1031" s="75"/>
      <c r="V1031" s="75"/>
      <c r="W1031" s="75"/>
      <c r="X1031" s="75"/>
      <c r="Y1031" s="75"/>
      <c r="Z1031" s="75"/>
      <c r="AA1031" s="75"/>
      <c r="AB1031" s="75"/>
      <c r="AC1031" s="75"/>
      <c r="AD1031" s="75"/>
      <c r="AE1031" s="75"/>
      <c r="AF1031" s="75"/>
      <c r="AG1031" s="75"/>
      <c r="AH1031" s="75"/>
      <c r="AI1031" s="75"/>
      <c r="AJ1031" s="75"/>
      <c r="AK1031" s="75"/>
      <c r="AL1031" s="75"/>
      <c r="AM1031" s="75"/>
      <c r="AN1031" s="75"/>
      <c r="AO1031" s="75"/>
      <c r="AP1031" s="75"/>
      <c r="AQ1031" s="75"/>
    </row>
    <row r="1032" spans="16:43" ht="11.25" hidden="1">
      <c r="P1032" s="75"/>
      <c r="Q1032" s="75"/>
      <c r="R1032" s="75"/>
      <c r="S1032" s="75"/>
      <c r="T1032" s="75"/>
      <c r="U1032" s="75"/>
      <c r="V1032" s="75"/>
      <c r="W1032" s="75"/>
      <c r="X1032" s="75"/>
      <c r="Y1032" s="75"/>
      <c r="Z1032" s="75"/>
      <c r="AA1032" s="75"/>
      <c r="AB1032" s="75"/>
      <c r="AC1032" s="75"/>
      <c r="AD1032" s="75"/>
      <c r="AE1032" s="75"/>
      <c r="AF1032" s="75"/>
      <c r="AG1032" s="75"/>
      <c r="AH1032" s="75"/>
      <c r="AI1032" s="75"/>
      <c r="AJ1032" s="75"/>
      <c r="AK1032" s="75"/>
      <c r="AL1032" s="75"/>
      <c r="AM1032" s="75"/>
      <c r="AN1032" s="75"/>
      <c r="AO1032" s="75"/>
      <c r="AP1032" s="75"/>
      <c r="AQ1032" s="75"/>
    </row>
    <row r="1033" spans="16:43" ht="11.25" hidden="1">
      <c r="P1033" s="75"/>
      <c r="Q1033" s="75"/>
      <c r="R1033" s="75"/>
      <c r="S1033" s="75"/>
      <c r="T1033" s="75"/>
      <c r="U1033" s="75"/>
      <c r="V1033" s="75"/>
      <c r="W1033" s="75"/>
      <c r="X1033" s="75"/>
      <c r="Y1033" s="75"/>
      <c r="Z1033" s="75"/>
      <c r="AA1033" s="75"/>
      <c r="AB1033" s="75"/>
      <c r="AC1033" s="75"/>
      <c r="AD1033" s="75"/>
      <c r="AE1033" s="75"/>
      <c r="AF1033" s="75"/>
      <c r="AG1033" s="75"/>
      <c r="AH1033" s="75"/>
      <c r="AI1033" s="75"/>
      <c r="AJ1033" s="75"/>
      <c r="AK1033" s="75"/>
      <c r="AL1033" s="75"/>
      <c r="AM1033" s="75"/>
      <c r="AN1033" s="75"/>
      <c r="AO1033" s="75"/>
      <c r="AP1033" s="75"/>
      <c r="AQ1033" s="75"/>
    </row>
    <row r="1034" spans="16:43" ht="11.25" hidden="1">
      <c r="P1034" s="75"/>
      <c r="Q1034" s="75"/>
      <c r="R1034" s="75"/>
      <c r="S1034" s="75"/>
      <c r="T1034" s="75"/>
      <c r="U1034" s="75"/>
      <c r="V1034" s="75"/>
      <c r="W1034" s="75"/>
      <c r="X1034" s="75"/>
      <c r="Y1034" s="75"/>
      <c r="Z1034" s="75"/>
      <c r="AA1034" s="75"/>
      <c r="AB1034" s="75"/>
      <c r="AC1034" s="75"/>
      <c r="AD1034" s="75"/>
      <c r="AE1034" s="75"/>
      <c r="AF1034" s="75"/>
      <c r="AG1034" s="75"/>
      <c r="AH1034" s="75"/>
      <c r="AI1034" s="75"/>
      <c r="AJ1034" s="75"/>
      <c r="AK1034" s="75"/>
      <c r="AL1034" s="75"/>
      <c r="AM1034" s="75"/>
      <c r="AN1034" s="75"/>
      <c r="AO1034" s="75"/>
      <c r="AP1034" s="75"/>
      <c r="AQ1034" s="75"/>
    </row>
    <row r="1035" spans="16:43" ht="11.25" hidden="1">
      <c r="P1035" s="75"/>
      <c r="Q1035" s="75"/>
      <c r="R1035" s="75"/>
      <c r="S1035" s="75"/>
      <c r="T1035" s="75"/>
      <c r="U1035" s="75"/>
      <c r="V1035" s="75"/>
      <c r="W1035" s="75"/>
      <c r="X1035" s="75"/>
      <c r="Y1035" s="75"/>
      <c r="Z1035" s="75"/>
      <c r="AA1035" s="75"/>
      <c r="AB1035" s="75"/>
      <c r="AC1035" s="75"/>
      <c r="AD1035" s="75"/>
      <c r="AE1035" s="75"/>
      <c r="AF1035" s="75"/>
      <c r="AG1035" s="75"/>
      <c r="AH1035" s="75"/>
      <c r="AI1035" s="75"/>
      <c r="AJ1035" s="75"/>
      <c r="AK1035" s="75"/>
      <c r="AL1035" s="75"/>
      <c r="AM1035" s="75"/>
      <c r="AN1035" s="75"/>
      <c r="AO1035" s="75"/>
      <c r="AP1035" s="75"/>
      <c r="AQ1035" s="75"/>
    </row>
    <row r="1036" spans="16:43" ht="11.25" hidden="1">
      <c r="P1036" s="75"/>
      <c r="Q1036" s="75"/>
      <c r="R1036" s="75"/>
      <c r="S1036" s="75"/>
      <c r="T1036" s="75"/>
      <c r="U1036" s="75"/>
      <c r="V1036" s="75"/>
      <c r="W1036" s="75"/>
      <c r="X1036" s="75"/>
      <c r="Y1036" s="75"/>
      <c r="Z1036" s="75"/>
      <c r="AA1036" s="75"/>
      <c r="AB1036" s="75"/>
      <c r="AC1036" s="75"/>
      <c r="AD1036" s="75"/>
      <c r="AE1036" s="75"/>
      <c r="AF1036" s="75"/>
      <c r="AG1036" s="75"/>
      <c r="AH1036" s="75"/>
      <c r="AI1036" s="75"/>
      <c r="AJ1036" s="75"/>
      <c r="AK1036" s="75"/>
      <c r="AL1036" s="75"/>
      <c r="AM1036" s="75"/>
      <c r="AN1036" s="75"/>
      <c r="AO1036" s="75"/>
      <c r="AP1036" s="75"/>
      <c r="AQ1036" s="75"/>
    </row>
    <row r="1037" spans="16:43" ht="11.25" hidden="1"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  <c r="AK1037" s="18"/>
      <c r="AL1037" s="18"/>
      <c r="AM1037" s="18"/>
      <c r="AN1037" s="18"/>
      <c r="AO1037" s="18"/>
      <c r="AP1037" s="18"/>
      <c r="AQ1037" s="18"/>
    </row>
    <row r="1038" spans="16:43" ht="11.25" hidden="1">
      <c r="P1038" s="72"/>
      <c r="Q1038" s="72"/>
      <c r="R1038" s="72"/>
      <c r="S1038" s="72"/>
      <c r="T1038" s="72"/>
      <c r="U1038" s="72"/>
      <c r="V1038" s="72"/>
      <c r="W1038" s="72"/>
      <c r="X1038" s="72"/>
      <c r="Y1038" s="72"/>
      <c r="Z1038" s="72"/>
      <c r="AA1038" s="72"/>
      <c r="AB1038" s="72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</row>
    <row r="1039" spans="16:43" ht="11.25" hidden="1">
      <c r="P1039" s="72"/>
      <c r="Q1039" s="72"/>
      <c r="R1039" s="72"/>
      <c r="S1039" s="72"/>
      <c r="T1039" s="72"/>
      <c r="U1039" s="72"/>
      <c r="V1039" s="72"/>
      <c r="W1039" s="72"/>
      <c r="X1039" s="72"/>
      <c r="Y1039" s="72"/>
      <c r="Z1039" s="72"/>
      <c r="AA1039" s="72"/>
      <c r="AB1039" s="72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</row>
    <row r="1040" spans="16:43" ht="11.25" hidden="1">
      <c r="P1040" s="72"/>
      <c r="Q1040" s="72"/>
      <c r="R1040" s="72"/>
      <c r="S1040" s="72"/>
      <c r="T1040" s="72"/>
      <c r="U1040" s="72"/>
      <c r="V1040" s="72"/>
      <c r="W1040" s="72"/>
      <c r="X1040" s="72"/>
      <c r="Y1040" s="72"/>
      <c r="Z1040" s="72"/>
      <c r="AA1040" s="72"/>
      <c r="AB1040" s="72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AQ1040" s="72"/>
    </row>
    <row r="1041" spans="16:43" ht="11.25" hidden="1">
      <c r="P1041" s="72"/>
      <c r="Q1041" s="72"/>
      <c r="R1041" s="72"/>
      <c r="S1041" s="72"/>
      <c r="T1041" s="72"/>
      <c r="U1041" s="72"/>
      <c r="V1041" s="72"/>
      <c r="W1041" s="72"/>
      <c r="X1041" s="72"/>
      <c r="Y1041" s="72"/>
      <c r="Z1041" s="72"/>
      <c r="AA1041" s="72"/>
      <c r="AB1041" s="72"/>
      <c r="AC1041" s="72"/>
      <c r="AD1041" s="72"/>
      <c r="AE1041" s="72"/>
      <c r="AF1041" s="72"/>
      <c r="AG1041" s="72"/>
      <c r="AH1041" s="72"/>
      <c r="AI1041" s="72"/>
      <c r="AJ1041" s="72"/>
      <c r="AK1041" s="72"/>
      <c r="AL1041" s="72"/>
      <c r="AM1041" s="72"/>
      <c r="AN1041" s="72"/>
      <c r="AO1041" s="72"/>
      <c r="AP1041" s="72"/>
      <c r="AQ1041" s="72"/>
    </row>
    <row r="1042" spans="16:43" ht="11.25" hidden="1">
      <c r="P1042" s="72"/>
      <c r="Q1042" s="72"/>
      <c r="R1042" s="72"/>
      <c r="S1042" s="72"/>
      <c r="T1042" s="72"/>
      <c r="U1042" s="72"/>
      <c r="V1042" s="72"/>
      <c r="W1042" s="72"/>
      <c r="X1042" s="72"/>
      <c r="Y1042" s="72"/>
      <c r="Z1042" s="72"/>
      <c r="AA1042" s="72"/>
      <c r="AB1042" s="72"/>
      <c r="AC1042" s="72"/>
      <c r="AD1042" s="72"/>
      <c r="AE1042" s="72"/>
      <c r="AF1042" s="72"/>
      <c r="AG1042" s="72"/>
      <c r="AH1042" s="72"/>
      <c r="AI1042" s="72"/>
      <c r="AJ1042" s="72"/>
      <c r="AK1042" s="72"/>
      <c r="AL1042" s="72"/>
      <c r="AM1042" s="72"/>
      <c r="AN1042" s="72"/>
      <c r="AO1042" s="72"/>
      <c r="AP1042" s="72"/>
      <c r="AQ1042" s="72"/>
    </row>
    <row r="1043" spans="16:43" ht="11.25" hidden="1">
      <c r="P1043" s="72"/>
      <c r="Q1043" s="72"/>
      <c r="R1043" s="72"/>
      <c r="S1043" s="72"/>
      <c r="T1043" s="72"/>
      <c r="U1043" s="72"/>
      <c r="V1043" s="72"/>
      <c r="W1043" s="72"/>
      <c r="X1043" s="72"/>
      <c r="Y1043" s="72"/>
      <c r="Z1043" s="72"/>
      <c r="AA1043" s="72"/>
      <c r="AB1043" s="72"/>
      <c r="AC1043" s="72"/>
      <c r="AD1043" s="72"/>
      <c r="AE1043" s="72"/>
      <c r="AF1043" s="72"/>
      <c r="AG1043" s="72"/>
      <c r="AH1043" s="72"/>
      <c r="AI1043" s="72"/>
      <c r="AJ1043" s="72"/>
      <c r="AK1043" s="72"/>
      <c r="AL1043" s="72"/>
      <c r="AM1043" s="72"/>
      <c r="AN1043" s="72"/>
      <c r="AO1043" s="72"/>
      <c r="AP1043" s="72"/>
      <c r="AQ1043" s="72"/>
    </row>
    <row r="1044" spans="16:43" ht="11.25" hidden="1">
      <c r="P1044" s="72"/>
      <c r="Q1044" s="72"/>
      <c r="R1044" s="72"/>
      <c r="S1044" s="72"/>
      <c r="T1044" s="72"/>
      <c r="U1044" s="72"/>
      <c r="V1044" s="72"/>
      <c r="W1044" s="72"/>
      <c r="X1044" s="72"/>
      <c r="Y1044" s="72"/>
      <c r="Z1044" s="72"/>
      <c r="AA1044" s="72"/>
      <c r="AB1044" s="72"/>
      <c r="AC1044" s="72"/>
      <c r="AD1044" s="72"/>
      <c r="AE1044" s="72"/>
      <c r="AF1044" s="72"/>
      <c r="AG1044" s="72"/>
      <c r="AH1044" s="72"/>
      <c r="AI1044" s="72"/>
      <c r="AJ1044" s="72"/>
      <c r="AK1044" s="72"/>
      <c r="AL1044" s="72"/>
      <c r="AM1044" s="72"/>
      <c r="AN1044" s="72"/>
      <c r="AO1044" s="72"/>
      <c r="AP1044" s="72"/>
      <c r="AQ1044" s="72"/>
    </row>
    <row r="1045" spans="16:43" ht="11.25" hidden="1">
      <c r="P1045" s="72"/>
      <c r="Q1045" s="72"/>
      <c r="R1045" s="72"/>
      <c r="S1045" s="72"/>
      <c r="T1045" s="72"/>
      <c r="U1045" s="72"/>
      <c r="V1045" s="72"/>
      <c r="W1045" s="72"/>
      <c r="X1045" s="72"/>
      <c r="Y1045" s="72"/>
      <c r="Z1045" s="72"/>
      <c r="AA1045" s="72"/>
      <c r="AB1045" s="72"/>
      <c r="AC1045" s="72"/>
      <c r="AD1045" s="72"/>
      <c r="AE1045" s="72"/>
      <c r="AF1045" s="72"/>
      <c r="AG1045" s="72"/>
      <c r="AH1045" s="72"/>
      <c r="AI1045" s="72"/>
      <c r="AJ1045" s="72"/>
      <c r="AK1045" s="72"/>
      <c r="AL1045" s="72"/>
      <c r="AM1045" s="72"/>
      <c r="AN1045" s="72"/>
      <c r="AO1045" s="72"/>
      <c r="AP1045" s="72"/>
      <c r="AQ1045" s="72"/>
    </row>
    <row r="1046" spans="16:43" ht="11.25" hidden="1">
      <c r="P1046" s="72"/>
      <c r="Q1046" s="72"/>
      <c r="R1046" s="72"/>
      <c r="S1046" s="72"/>
      <c r="T1046" s="72"/>
      <c r="U1046" s="72"/>
      <c r="V1046" s="72"/>
      <c r="W1046" s="72"/>
      <c r="X1046" s="72"/>
      <c r="Y1046" s="72"/>
      <c r="Z1046" s="72"/>
      <c r="AA1046" s="72"/>
      <c r="AB1046" s="72"/>
      <c r="AC1046" s="72"/>
      <c r="AD1046" s="72"/>
      <c r="AE1046" s="72"/>
      <c r="AF1046" s="72"/>
      <c r="AG1046" s="72"/>
      <c r="AH1046" s="72"/>
      <c r="AI1046" s="72"/>
      <c r="AJ1046" s="72"/>
      <c r="AK1046" s="72"/>
      <c r="AL1046" s="72"/>
      <c r="AM1046" s="72"/>
      <c r="AN1046" s="72"/>
      <c r="AO1046" s="72"/>
      <c r="AP1046" s="72"/>
      <c r="AQ1046" s="72"/>
    </row>
    <row r="1047" spans="16:43" ht="11.25" hidden="1">
      <c r="P1047" s="72"/>
      <c r="Q1047" s="72"/>
      <c r="R1047" s="72"/>
      <c r="S1047" s="72"/>
      <c r="T1047" s="72"/>
      <c r="U1047" s="72"/>
      <c r="V1047" s="72"/>
      <c r="W1047" s="72"/>
      <c r="X1047" s="72"/>
      <c r="Y1047" s="72"/>
      <c r="Z1047" s="72"/>
      <c r="AA1047" s="72"/>
      <c r="AB1047" s="72"/>
      <c r="AC1047" s="72"/>
      <c r="AD1047" s="72"/>
      <c r="AE1047" s="72"/>
      <c r="AF1047" s="72"/>
      <c r="AG1047" s="72"/>
      <c r="AH1047" s="72"/>
      <c r="AI1047" s="72"/>
      <c r="AJ1047" s="72"/>
      <c r="AK1047" s="72"/>
      <c r="AL1047" s="72"/>
      <c r="AM1047" s="72"/>
      <c r="AN1047" s="72"/>
      <c r="AO1047" s="72"/>
      <c r="AP1047" s="72"/>
      <c r="AQ1047" s="72"/>
    </row>
    <row r="1048" spans="16:43" ht="11.25" hidden="1">
      <c r="P1048" s="72"/>
      <c r="Q1048" s="72"/>
      <c r="R1048" s="72"/>
      <c r="S1048" s="72"/>
      <c r="T1048" s="72"/>
      <c r="U1048" s="72"/>
      <c r="V1048" s="72"/>
      <c r="W1048" s="72"/>
      <c r="X1048" s="72"/>
      <c r="Y1048" s="72"/>
      <c r="Z1048" s="72"/>
      <c r="AA1048" s="72"/>
      <c r="AB1048" s="72"/>
      <c r="AC1048" s="72"/>
      <c r="AD1048" s="72"/>
      <c r="AE1048" s="72"/>
      <c r="AF1048" s="72"/>
      <c r="AG1048" s="72"/>
      <c r="AH1048" s="72"/>
      <c r="AI1048" s="72"/>
      <c r="AJ1048" s="72"/>
      <c r="AK1048" s="72"/>
      <c r="AL1048" s="72"/>
      <c r="AM1048" s="72"/>
      <c r="AN1048" s="72"/>
      <c r="AO1048" s="72"/>
      <c r="AP1048" s="72"/>
      <c r="AQ1048" s="72"/>
    </row>
    <row r="1049" spans="16:43" ht="11.25" hidden="1">
      <c r="P1049" s="72"/>
      <c r="Q1049" s="72"/>
      <c r="R1049" s="72"/>
      <c r="S1049" s="72"/>
      <c r="T1049" s="72"/>
      <c r="U1049" s="72"/>
      <c r="V1049" s="72"/>
      <c r="W1049" s="72"/>
      <c r="X1049" s="72"/>
      <c r="Y1049" s="72"/>
      <c r="Z1049" s="72"/>
      <c r="AA1049" s="72"/>
      <c r="AB1049" s="72"/>
      <c r="AC1049" s="72"/>
      <c r="AD1049" s="72"/>
      <c r="AE1049" s="72"/>
      <c r="AF1049" s="72"/>
      <c r="AG1049" s="72"/>
      <c r="AH1049" s="72"/>
      <c r="AI1049" s="72"/>
      <c r="AJ1049" s="72"/>
      <c r="AK1049" s="72"/>
      <c r="AL1049" s="72"/>
      <c r="AM1049" s="72"/>
      <c r="AN1049" s="72"/>
      <c r="AO1049" s="72"/>
      <c r="AP1049" s="72"/>
      <c r="AQ1049" s="72"/>
    </row>
    <row r="1050" spans="16:43" ht="11.25" hidden="1">
      <c r="P1050" s="72"/>
      <c r="Q1050" s="72"/>
      <c r="R1050" s="72"/>
      <c r="S1050" s="72"/>
      <c r="T1050" s="72"/>
      <c r="U1050" s="72"/>
      <c r="V1050" s="72"/>
      <c r="W1050" s="72"/>
      <c r="X1050" s="72"/>
      <c r="Y1050" s="72"/>
      <c r="Z1050" s="72"/>
      <c r="AA1050" s="72"/>
      <c r="AB1050" s="72"/>
      <c r="AC1050" s="72"/>
      <c r="AD1050" s="72"/>
      <c r="AE1050" s="72"/>
      <c r="AF1050" s="72"/>
      <c r="AG1050" s="72"/>
      <c r="AH1050" s="72"/>
      <c r="AI1050" s="72"/>
      <c r="AJ1050" s="72"/>
      <c r="AK1050" s="72"/>
      <c r="AL1050" s="72"/>
      <c r="AM1050" s="72"/>
      <c r="AN1050" s="72"/>
      <c r="AO1050" s="72"/>
      <c r="AP1050" s="72"/>
      <c r="AQ1050" s="72"/>
    </row>
    <row r="1051" spans="16:43" ht="11.25" hidden="1"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  <c r="AK1051" s="18"/>
      <c r="AL1051" s="18"/>
      <c r="AM1051" s="18"/>
      <c r="AN1051" s="18"/>
      <c r="AO1051" s="18"/>
      <c r="AP1051" s="18"/>
      <c r="AQ1051" s="18"/>
    </row>
    <row r="1052" spans="16:43" ht="11.25" hidden="1"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</row>
    <row r="1053" spans="16:43" ht="12.75" hidden="1">
      <c r="P1053" s="103" t="s">
        <v>88</v>
      </c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76"/>
      <c r="AF1053" s="76"/>
      <c r="AG1053" s="76"/>
      <c r="AH1053" s="76"/>
      <c r="AI1053" s="76"/>
      <c r="AJ1053" s="76"/>
      <c r="AK1053" s="76"/>
      <c r="AL1053" s="76"/>
      <c r="AM1053" s="76"/>
      <c r="AN1053" s="76"/>
      <c r="AO1053" s="76"/>
      <c r="AP1053" s="76"/>
      <c r="AQ1053" s="76"/>
    </row>
    <row r="1054" spans="16:43" ht="12.75" hidden="1">
      <c r="P1054" s="104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76"/>
      <c r="AF1054" s="76"/>
      <c r="AG1054" s="76"/>
      <c r="AH1054" s="76"/>
      <c r="AI1054" s="76"/>
      <c r="AJ1054" s="76"/>
      <c r="AK1054" s="76"/>
      <c r="AL1054" s="76"/>
      <c r="AM1054" s="76"/>
      <c r="AN1054" s="76"/>
      <c r="AO1054" s="76"/>
      <c r="AP1054" s="76"/>
      <c r="AQ1054" s="76"/>
    </row>
    <row r="1055" spans="16:43" ht="12.75" hidden="1">
      <c r="P1055" s="104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76"/>
      <c r="AF1055" s="76"/>
      <c r="AG1055" s="76"/>
      <c r="AH1055" s="76"/>
      <c r="AI1055" s="76"/>
      <c r="AJ1055" s="76"/>
      <c r="AK1055" s="76"/>
      <c r="AL1055" s="76"/>
      <c r="AM1055" s="76"/>
      <c r="AN1055" s="76"/>
      <c r="AO1055" s="76"/>
      <c r="AP1055" s="76"/>
      <c r="AQ1055" s="76"/>
    </row>
    <row r="1056" spans="16:43" ht="12.75" hidden="1">
      <c r="P1056" s="104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76"/>
      <c r="AF1056" s="76"/>
      <c r="AG1056" s="76"/>
      <c r="AH1056" s="76"/>
      <c r="AI1056" s="76"/>
      <c r="AJ1056" s="76"/>
      <c r="AK1056" s="76"/>
      <c r="AL1056" s="76"/>
      <c r="AM1056" s="76"/>
      <c r="AN1056" s="76"/>
      <c r="AO1056" s="76"/>
      <c r="AP1056" s="76"/>
      <c r="AQ1056" s="76"/>
    </row>
    <row r="1057" spans="16:43" ht="11.25" hidden="1"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18"/>
      <c r="AG1057" s="18"/>
      <c r="AH1057" s="18"/>
      <c r="AI1057" s="18"/>
      <c r="AJ1057" s="18"/>
      <c r="AK1057" s="18"/>
      <c r="AL1057" s="18"/>
      <c r="AM1057" s="18"/>
      <c r="AN1057" s="18"/>
      <c r="AO1057" s="18"/>
      <c r="AP1057" s="18"/>
      <c r="AQ1057" s="18"/>
    </row>
    <row r="1058" spans="16:43" ht="12.75" hidden="1">
      <c r="P1058" s="103" t="s">
        <v>89</v>
      </c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76"/>
      <c r="AF1058" s="76"/>
      <c r="AG1058" s="76"/>
      <c r="AH1058" s="76"/>
      <c r="AI1058" s="76"/>
      <c r="AJ1058" s="76"/>
      <c r="AK1058" s="76"/>
      <c r="AL1058" s="76"/>
      <c r="AM1058" s="76"/>
      <c r="AN1058" s="76"/>
      <c r="AO1058" s="76"/>
      <c r="AP1058" s="76"/>
      <c r="AQ1058" s="76"/>
    </row>
    <row r="1059" spans="16:43" ht="12.75" hidden="1">
      <c r="P1059" s="104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76"/>
      <c r="AF1059" s="76"/>
      <c r="AG1059" s="76"/>
      <c r="AH1059" s="76"/>
      <c r="AI1059" s="76"/>
      <c r="AJ1059" s="76"/>
      <c r="AK1059" s="76"/>
      <c r="AL1059" s="76"/>
      <c r="AM1059" s="76"/>
      <c r="AN1059" s="76"/>
      <c r="AO1059" s="76"/>
      <c r="AP1059" s="76"/>
      <c r="AQ1059" s="76"/>
    </row>
    <row r="1060" spans="16:43" ht="12.75" hidden="1">
      <c r="P1060" s="104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76"/>
      <c r="AF1060" s="76"/>
      <c r="AG1060" s="76"/>
      <c r="AH1060" s="76"/>
      <c r="AI1060" s="76"/>
      <c r="AJ1060" s="76"/>
      <c r="AK1060" s="76"/>
      <c r="AL1060" s="76"/>
      <c r="AM1060" s="76"/>
      <c r="AN1060" s="76"/>
      <c r="AO1060" s="76"/>
      <c r="AP1060" s="76"/>
      <c r="AQ1060" s="76"/>
    </row>
    <row r="1061" spans="16:43" ht="11.25" hidden="1"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8"/>
      <c r="AK1061" s="18"/>
      <c r="AL1061" s="18"/>
      <c r="AM1061" s="18"/>
      <c r="AN1061" s="18"/>
      <c r="AO1061" s="18"/>
      <c r="AP1061" s="18"/>
      <c r="AQ1061" s="18"/>
    </row>
    <row r="1062" spans="16:43" ht="12.75" hidden="1">
      <c r="P1062" s="103" t="s">
        <v>90</v>
      </c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76"/>
      <c r="AF1062" s="76"/>
      <c r="AG1062" s="76"/>
      <c r="AH1062" s="76"/>
      <c r="AI1062" s="76"/>
      <c r="AJ1062" s="76"/>
      <c r="AK1062" s="76"/>
      <c r="AL1062" s="76"/>
      <c r="AM1062" s="76"/>
      <c r="AN1062" s="76"/>
      <c r="AO1062" s="76"/>
      <c r="AP1062" s="76"/>
      <c r="AQ1062" s="76"/>
    </row>
    <row r="1063" spans="16:43" ht="12.75" hidden="1">
      <c r="P1063" s="104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76"/>
      <c r="AF1063" s="76"/>
      <c r="AG1063" s="76"/>
      <c r="AH1063" s="76"/>
      <c r="AI1063" s="76"/>
      <c r="AJ1063" s="76"/>
      <c r="AK1063" s="76"/>
      <c r="AL1063" s="76"/>
      <c r="AM1063" s="76"/>
      <c r="AN1063" s="76"/>
      <c r="AO1063" s="76"/>
      <c r="AP1063" s="76"/>
      <c r="AQ1063" s="76"/>
    </row>
    <row r="1064" spans="16:43" ht="12.75" hidden="1">
      <c r="P1064" s="104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76"/>
      <c r="AF1064" s="76"/>
      <c r="AG1064" s="76"/>
      <c r="AH1064" s="76"/>
      <c r="AI1064" s="76"/>
      <c r="AJ1064" s="76"/>
      <c r="AK1064" s="76"/>
      <c r="AL1064" s="76"/>
      <c r="AM1064" s="76"/>
      <c r="AN1064" s="76"/>
      <c r="AO1064" s="76"/>
      <c r="AP1064" s="76"/>
      <c r="AQ1064" s="76"/>
    </row>
    <row r="1065" spans="16:43" ht="11.25" hidden="1"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  <c r="AI1065" s="18"/>
      <c r="AJ1065" s="18"/>
      <c r="AK1065" s="18"/>
      <c r="AL1065" s="18"/>
      <c r="AM1065" s="18"/>
      <c r="AN1065" s="18"/>
      <c r="AO1065" s="18"/>
      <c r="AP1065" s="18"/>
      <c r="AQ1065" s="18"/>
    </row>
    <row r="1066" spans="16:43" ht="12.75" hidden="1">
      <c r="P1066" s="103" t="s">
        <v>91</v>
      </c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76"/>
      <c r="AF1066" s="76"/>
      <c r="AG1066" s="76"/>
      <c r="AH1066" s="76"/>
      <c r="AI1066" s="76"/>
      <c r="AJ1066" s="76"/>
      <c r="AK1066" s="76"/>
      <c r="AL1066" s="76"/>
      <c r="AM1066" s="76"/>
      <c r="AN1066" s="76"/>
      <c r="AO1066" s="76"/>
      <c r="AP1066" s="76"/>
      <c r="AQ1066" s="76"/>
    </row>
    <row r="1067" spans="16:43" ht="12.75" hidden="1">
      <c r="P1067" s="104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76"/>
      <c r="AF1067" s="76"/>
      <c r="AG1067" s="76"/>
      <c r="AH1067" s="76"/>
      <c r="AI1067" s="76"/>
      <c r="AJ1067" s="76"/>
      <c r="AK1067" s="76"/>
      <c r="AL1067" s="76"/>
      <c r="AM1067" s="76"/>
      <c r="AN1067" s="76"/>
      <c r="AO1067" s="76"/>
      <c r="AP1067" s="76"/>
      <c r="AQ1067" s="76"/>
    </row>
    <row r="1068" spans="16:43" ht="12.75" hidden="1">
      <c r="P1068" s="104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76"/>
      <c r="AF1068" s="76"/>
      <c r="AG1068" s="76"/>
      <c r="AH1068" s="76"/>
      <c r="AI1068" s="76"/>
      <c r="AJ1068" s="76"/>
      <c r="AK1068" s="76"/>
      <c r="AL1068" s="76"/>
      <c r="AM1068" s="76"/>
      <c r="AN1068" s="76"/>
      <c r="AO1068" s="76"/>
      <c r="AP1068" s="76"/>
      <c r="AQ1068" s="76"/>
    </row>
    <row r="1069" spans="16:43" ht="12.75" hidden="1">
      <c r="P1069" s="104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76"/>
      <c r="AF1069" s="76"/>
      <c r="AG1069" s="76"/>
      <c r="AH1069" s="76"/>
      <c r="AI1069" s="76"/>
      <c r="AJ1069" s="76"/>
      <c r="AK1069" s="76"/>
      <c r="AL1069" s="76"/>
      <c r="AM1069" s="76"/>
      <c r="AN1069" s="76"/>
      <c r="AO1069" s="76"/>
      <c r="AP1069" s="76"/>
      <c r="AQ1069" s="76"/>
    </row>
    <row r="1070" spans="16:43" ht="11.25" hidden="1"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18"/>
      <c r="AK1070" s="18"/>
      <c r="AL1070" s="18"/>
      <c r="AM1070" s="18"/>
      <c r="AN1070" s="18"/>
      <c r="AO1070" s="18"/>
      <c r="AP1070" s="18"/>
      <c r="AQ1070" s="18"/>
    </row>
    <row r="1071" spans="16:43" ht="11.25" hidden="1">
      <c r="P1071" s="80"/>
      <c r="Q1071" s="80"/>
      <c r="R1071" s="80"/>
      <c r="S1071" s="80"/>
      <c r="T1071" s="80"/>
      <c r="U1071" s="80"/>
      <c r="V1071" s="80"/>
      <c r="W1071" s="80"/>
      <c r="X1071" s="80"/>
      <c r="Y1071" s="80"/>
      <c r="Z1071" s="80"/>
      <c r="AA1071" s="80"/>
      <c r="AB1071" s="80"/>
      <c r="AC1071" s="80"/>
      <c r="AD1071" s="80"/>
      <c r="AE1071" s="80"/>
      <c r="AF1071" s="80"/>
      <c r="AG1071" s="80"/>
      <c r="AH1071" s="80"/>
      <c r="AI1071" s="80"/>
      <c r="AJ1071" s="80"/>
      <c r="AK1071" s="80"/>
      <c r="AL1071" s="80"/>
      <c r="AM1071" s="80"/>
      <c r="AN1071" s="80"/>
      <c r="AO1071" s="80"/>
      <c r="AP1071" s="80"/>
      <c r="AQ1071" s="80"/>
    </row>
    <row r="1072" spans="16:43" ht="12.75" hidden="1">
      <c r="P1072" s="83"/>
      <c r="Q1072" s="74"/>
      <c r="R1072" s="74"/>
      <c r="S1072" s="74"/>
      <c r="T1072" s="74"/>
      <c r="U1072" s="74"/>
      <c r="V1072" s="74"/>
      <c r="W1072" s="74"/>
      <c r="X1072" s="74"/>
      <c r="Y1072" s="74"/>
      <c r="Z1072" s="74"/>
      <c r="AA1072" s="74"/>
      <c r="AB1072" s="74"/>
      <c r="AC1072" s="74"/>
      <c r="AD1072" s="74"/>
      <c r="AE1072" s="82"/>
      <c r="AF1072" s="82"/>
      <c r="AG1072" s="82"/>
      <c r="AH1072" s="82"/>
      <c r="AI1072" s="82"/>
      <c r="AJ1072" s="82"/>
      <c r="AK1072" s="82"/>
      <c r="AL1072" s="82"/>
      <c r="AM1072" s="82"/>
      <c r="AN1072" s="82"/>
      <c r="AO1072" s="82"/>
      <c r="AP1072" s="82"/>
      <c r="AQ1072" s="82"/>
    </row>
    <row r="1073" spans="16:43" ht="12.75" hidden="1">
      <c r="P1073" s="83"/>
      <c r="Q1073" s="74"/>
      <c r="R1073" s="74"/>
      <c r="S1073" s="74"/>
      <c r="T1073" s="74"/>
      <c r="U1073" s="74"/>
      <c r="V1073" s="74"/>
      <c r="W1073" s="74"/>
      <c r="X1073" s="74"/>
      <c r="Y1073" s="74"/>
      <c r="Z1073" s="74"/>
      <c r="AA1073" s="74"/>
      <c r="AB1073" s="74"/>
      <c r="AC1073" s="74"/>
      <c r="AD1073" s="74"/>
      <c r="AE1073" s="82"/>
      <c r="AF1073" s="82"/>
      <c r="AG1073" s="82"/>
      <c r="AH1073" s="82"/>
      <c r="AI1073" s="82"/>
      <c r="AJ1073" s="82"/>
      <c r="AK1073" s="82"/>
      <c r="AL1073" s="82"/>
      <c r="AM1073" s="82"/>
      <c r="AN1073" s="82"/>
      <c r="AO1073" s="82"/>
      <c r="AP1073" s="82"/>
      <c r="AQ1073" s="82"/>
    </row>
    <row r="1074" spans="16:43" ht="12.75" hidden="1">
      <c r="P1074" s="83"/>
      <c r="Q1074" s="74"/>
      <c r="R1074" s="74"/>
      <c r="S1074" s="74"/>
      <c r="T1074" s="74"/>
      <c r="U1074" s="74"/>
      <c r="V1074" s="74"/>
      <c r="W1074" s="74"/>
      <c r="X1074" s="74"/>
      <c r="Y1074" s="74"/>
      <c r="Z1074" s="74"/>
      <c r="AA1074" s="74"/>
      <c r="AB1074" s="74"/>
      <c r="AC1074" s="74"/>
      <c r="AD1074" s="74"/>
      <c r="AE1074" s="82"/>
      <c r="AF1074" s="82"/>
      <c r="AG1074" s="82"/>
      <c r="AH1074" s="82"/>
      <c r="AI1074" s="82"/>
      <c r="AJ1074" s="82"/>
      <c r="AK1074" s="82"/>
      <c r="AL1074" s="82"/>
      <c r="AM1074" s="82"/>
      <c r="AN1074" s="82"/>
      <c r="AO1074" s="82"/>
      <c r="AP1074" s="82"/>
      <c r="AQ1074" s="82"/>
    </row>
    <row r="1075" spans="16:43" ht="12.75" hidden="1">
      <c r="P1075" s="83"/>
      <c r="Q1075" s="74"/>
      <c r="R1075" s="74"/>
      <c r="S1075" s="74"/>
      <c r="T1075" s="74"/>
      <c r="U1075" s="74"/>
      <c r="V1075" s="74"/>
      <c r="W1075" s="74"/>
      <c r="X1075" s="74"/>
      <c r="Y1075" s="74"/>
      <c r="Z1075" s="74"/>
      <c r="AA1075" s="74"/>
      <c r="AB1075" s="74"/>
      <c r="AC1075" s="74"/>
      <c r="AD1075" s="74"/>
      <c r="AE1075" s="82"/>
      <c r="AF1075" s="82"/>
      <c r="AG1075" s="82"/>
      <c r="AH1075" s="82"/>
      <c r="AI1075" s="82"/>
      <c r="AJ1075" s="82"/>
      <c r="AK1075" s="82"/>
      <c r="AL1075" s="82"/>
      <c r="AM1075" s="82"/>
      <c r="AN1075" s="82"/>
      <c r="AO1075" s="82"/>
      <c r="AP1075" s="82"/>
      <c r="AQ1075" s="82"/>
    </row>
    <row r="1076" spans="16:43" ht="11.25" hidden="1"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  <c r="AI1076" s="18"/>
      <c r="AJ1076" s="18"/>
      <c r="AK1076" s="18"/>
      <c r="AL1076" s="18"/>
      <c r="AM1076" s="18"/>
      <c r="AN1076" s="18"/>
      <c r="AO1076" s="18"/>
      <c r="AP1076" s="18"/>
      <c r="AQ1076" s="18"/>
    </row>
    <row r="1077" spans="16:43" ht="11.25">
      <c r="P1077" s="80"/>
      <c r="Q1077" s="80"/>
      <c r="R1077" s="80"/>
      <c r="S1077" s="80"/>
      <c r="T1077" s="80"/>
      <c r="U1077" s="80"/>
      <c r="V1077" s="80"/>
      <c r="W1077" s="80"/>
      <c r="X1077" s="80"/>
      <c r="Y1077" s="80"/>
      <c r="Z1077" s="80"/>
      <c r="AA1077" s="80"/>
      <c r="AB1077" s="80"/>
      <c r="AC1077" s="80"/>
      <c r="AD1077" s="80"/>
      <c r="AE1077" s="80"/>
      <c r="AF1077" s="80"/>
      <c r="AG1077" s="80"/>
      <c r="AH1077" s="80"/>
      <c r="AI1077" s="80"/>
      <c r="AJ1077" s="80"/>
      <c r="AK1077" s="80"/>
      <c r="AL1077" s="80"/>
      <c r="AM1077" s="80"/>
      <c r="AN1077" s="80"/>
      <c r="AO1077" s="80"/>
      <c r="AP1077" s="80"/>
      <c r="AQ1077" s="80"/>
    </row>
    <row r="1079" spans="19:22" ht="11.25">
      <c r="S1079" s="98"/>
      <c r="T1079" s="98"/>
      <c r="U1079" s="98"/>
      <c r="V1079" s="98"/>
    </row>
    <row r="1080" spans="19:22" ht="11.25">
      <c r="S1080" s="99"/>
      <c r="T1080" s="99"/>
      <c r="U1080" s="99"/>
      <c r="V1080" s="99"/>
    </row>
    <row r="1081" spans="19:22" ht="11.25">
      <c r="S1081" s="99"/>
      <c r="T1081" s="100"/>
      <c r="U1081" s="99"/>
      <c r="V1081" s="99"/>
    </row>
    <row r="1082" spans="1:48" s="18" customFormat="1" ht="21" customHeight="1">
      <c r="A1082" s="97"/>
      <c r="B1082" s="86"/>
      <c r="S1082" s="101"/>
      <c r="T1082" s="102"/>
      <c r="U1082" s="102"/>
      <c r="V1082" s="102"/>
      <c r="AR1082" s="3"/>
      <c r="AV1082" s="4"/>
    </row>
    <row r="1083" spans="19:22" ht="11.25">
      <c r="S1083" s="100"/>
      <c r="T1083" s="100"/>
      <c r="U1083" s="100"/>
      <c r="V1083" s="100"/>
    </row>
  </sheetData>
  <sheetProtection/>
  <autoFilter ref="A4:Q57"/>
  <mergeCells count="29">
    <mergeCell ref="AS5:AS23"/>
    <mergeCell ref="AT5:AT23"/>
    <mergeCell ref="AU5:AU23"/>
    <mergeCell ref="AE2:AG2"/>
    <mergeCell ref="AC60:AG60"/>
    <mergeCell ref="A5:A23"/>
    <mergeCell ref="B5:B23"/>
    <mergeCell ref="AU25:AU48"/>
    <mergeCell ref="AV25:AV48"/>
    <mergeCell ref="AC63:AG63"/>
    <mergeCell ref="AV5:AV23"/>
    <mergeCell ref="A25:A48"/>
    <mergeCell ref="B25:B48"/>
    <mergeCell ref="AR25:AR48"/>
    <mergeCell ref="AS25:AS48"/>
    <mergeCell ref="AT25:AT48"/>
    <mergeCell ref="AR5:AR23"/>
    <mergeCell ref="AV51:AV54"/>
    <mergeCell ref="A51:A54"/>
    <mergeCell ref="B51:B54"/>
    <mergeCell ref="AR51:AR54"/>
    <mergeCell ref="AS51:AS54"/>
    <mergeCell ref="AT51:AT54"/>
    <mergeCell ref="P1058:P1060"/>
    <mergeCell ref="P1066:P1069"/>
    <mergeCell ref="P1062:P1064"/>
    <mergeCell ref="P1053:P1056"/>
    <mergeCell ref="AC66:AG66"/>
    <mergeCell ref="AU51:AU54"/>
  </mergeCells>
  <dataValidations count="3">
    <dataValidation type="list" allowBlank="1" showInputMessage="1" showErrorMessage="1" sqref="AD77 AC95">
      <formula1>#REF!</formula1>
    </dataValidation>
    <dataValidation type="list" allowBlank="1" showInputMessage="1" showErrorMessage="1" sqref="X59">
      <formula1>$AJ$63:$AJ$66</formula1>
    </dataValidation>
    <dataValidation type="list" allowBlank="1" showInputMessage="1" showErrorMessage="1" sqref="W77">
      <formula1>$AI$63:$AI$69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Ramirez Pena</dc:creator>
  <cp:keywords/>
  <dc:description/>
  <cp:lastModifiedBy>Juliana</cp:lastModifiedBy>
  <cp:lastPrinted>2011-01-03T19:35:21Z</cp:lastPrinted>
  <dcterms:created xsi:type="dcterms:W3CDTF">2010-12-30T00:13:54Z</dcterms:created>
  <dcterms:modified xsi:type="dcterms:W3CDTF">2011-01-20T01:11:14Z</dcterms:modified>
  <cp:category/>
  <cp:version/>
  <cp:contentType/>
  <cp:contentStatus/>
</cp:coreProperties>
</file>