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andres.munozs\Desktop\"/>
    </mc:Choice>
  </mc:AlternateContent>
  <bookViews>
    <workbookView xWindow="0" yWindow="0" windowWidth="20490" windowHeight="7530"/>
  </bookViews>
  <sheets>
    <sheet name="Seg Plan de Participacion Ciuda"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'Seg Plan de Participacion Ciuda'!$A$3:$DA$3</definedName>
    <definedName name="ANEXO">#REF!</definedName>
    <definedName name="ANEXOS">#REF!</definedName>
    <definedName name="ATLANTICO">#REF!</definedName>
    <definedName name="BOGOTÁ">#REF!</definedName>
    <definedName name="BOLÍVAR">#REF!</definedName>
    <definedName name="BOYACÁ">#REF!</definedName>
    <definedName name="bvxbv">[2]Hoja1!$A$1:$A$6</definedName>
    <definedName name="CALDAS">#REF!</definedName>
    <definedName name="Califica">[1]Hoja1!$A$1:$A$6</definedName>
    <definedName name="Califica2">[1]Hoja1!$A$9:$A$11</definedName>
    <definedName name="CAQUETÁ">#REF!</definedName>
    <definedName name="CASANARE">#REF!</definedName>
    <definedName name="CAUCA">#REF!</definedName>
    <definedName name="CESAR">#REF!</definedName>
    <definedName name="CHOCO">#REF!</definedName>
    <definedName name="CONSECUENCIAS">#REF!</definedName>
    <definedName name="CONTROL">#REF!</definedName>
    <definedName name="CONTROL_DOCUMENTADO">[3]DATOS!$AS$33:$AS$35</definedName>
    <definedName name="CONTROL_EFECTIVIDAD">[3]DATOS!$AS$43:$AS$45</definedName>
    <definedName name="CONTROL_EJECUCION">[3]DATOS!$AS$38:$AS$40</definedName>
    <definedName name="CONTROL_NATURALEZA">[3]DATOS!$AS$27:$AS$30</definedName>
    <definedName name="CONTROL_TIPO">[3]DATOS!$AS$23:$AS$26</definedName>
    <definedName name="CONTROLES_FRECUENCIA">[3]DATOS!$AV$31:$AV$39</definedName>
    <definedName name="CONTROLES_IMPACTO">[3]DATOS!$AS$77:$AS$78</definedName>
    <definedName name="CONTROLES_PROBABILIDAD">[3]DATOS!$AR$77:$AR$78</definedName>
    <definedName name="CÓRDOBA">#REF!</definedName>
    <definedName name="_xlnm.Criteria">#REF!</definedName>
    <definedName name="CUNDINAMARCA">#REF!</definedName>
    <definedName name="DatosContextoInterno">#REF!</definedName>
    <definedName name="dfsdfa">[4]Hoja1!$A$1:$A$6</definedName>
    <definedName name="EJE">[3]DATOS!$BL$2:$BL$3</definedName>
    <definedName name="festivos">OFFSET([5]Listas!$V$2,0,0,COUNTA([5]Listas!$V:$V)-1,1)</definedName>
    <definedName name="FUENTE">#REF!</definedName>
    <definedName name="GUAINIA">#REF!</definedName>
    <definedName name="GUAVIARE">#REF!</definedName>
    <definedName name="HUILA">#REF!</definedName>
    <definedName name="IDENTIFICACION_RIESGO">#REF!</definedName>
    <definedName name="IMPACTO">#REF!</definedName>
    <definedName name="LA_GUAJIRA">#REF!</definedName>
    <definedName name="Lista_Fase">OFFSET([5]Listas!$K$2,0,0,COUNTA([5]Listas!$K:$K)-1,1)</definedName>
    <definedName name="lista2">OFFSET([5]Listas!$K$2,0,0,COUNTA([5]Listas!$K:$K)-1,2)</definedName>
    <definedName name="MAGDALENA">#REF!</definedName>
    <definedName name="MATRIZ_RIESGOS">[3]DATOS!$BD$5:$BH$9</definedName>
    <definedName name="MATRIZ_RIESGOS_CORRUPCION">[6]DATOS!$BD$18:$BF$22</definedName>
    <definedName name="META">#REF!</definedName>
    <definedName name="N_SANTANDER">#REF!</definedName>
    <definedName name="NACIONAL">#REF!</definedName>
    <definedName name="NARIÑO">#REF!</definedName>
    <definedName name="OBJETIVOS">#REF!</definedName>
    <definedName name="PROBABILIDAD">#REF!</definedName>
    <definedName name="PUTUMAYO">#REF!</definedName>
    <definedName name="QUINDIO">#REF!</definedName>
    <definedName name="REGIONAL">#REF!</definedName>
    <definedName name="Regionales">#REF!</definedName>
    <definedName name="RISARALDA">#REF!</definedName>
    <definedName name="SAN_ANDRES">#REF!</definedName>
    <definedName name="SANTANDER">#REF!</definedName>
    <definedName name="SEDE_NACIONAL">#REF!</definedName>
    <definedName name="SUCRE">#REF!</definedName>
    <definedName name="Tipos">OFFSET([5]Listas!$Q$2,0,0,COUNTA([5]Listas!$Q:$Q)-1,2)</definedName>
    <definedName name="TOLIMA">#REF!</definedName>
    <definedName name="VALLE">#REF!</definedName>
    <definedName name="VAUPES">#REF!</definedName>
    <definedName name="VICHADA">#REF!</definedName>
    <definedName name="ZONA_RIESGOS">[3]DATOS!$BN$2:$BN$21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26" i="1" l="1"/>
  <c r="BR26" i="1" s="1"/>
  <c r="AX26" i="1"/>
  <c r="AZ26" i="1" s="1"/>
  <c r="AF26" i="1"/>
  <c r="AH26" i="1" s="1"/>
  <c r="BP25" i="1"/>
  <c r="BR25" i="1" s="1"/>
  <c r="AX25" i="1"/>
  <c r="AZ25" i="1" s="1"/>
  <c r="AF25" i="1"/>
  <c r="AH25" i="1" s="1"/>
  <c r="BP24" i="1"/>
  <c r="BR24" i="1" s="1"/>
  <c r="AX24" i="1"/>
  <c r="AZ24" i="1" s="1"/>
  <c r="AF24" i="1"/>
  <c r="AH24" i="1" s="1"/>
  <c r="BP23" i="1"/>
  <c r="BR23" i="1" s="1"/>
  <c r="AX23" i="1"/>
  <c r="AZ23" i="1" s="1"/>
  <c r="AF23" i="1"/>
  <c r="AH23" i="1" s="1"/>
  <c r="BP22" i="1"/>
  <c r="BR22" i="1" s="1"/>
  <c r="AX22" i="1"/>
  <c r="AZ22" i="1" s="1"/>
  <c r="AF22" i="1"/>
  <c r="AH22" i="1" s="1"/>
  <c r="BP21" i="1"/>
  <c r="BR21" i="1" s="1"/>
  <c r="AX21" i="1"/>
  <c r="AZ21" i="1" s="1"/>
  <c r="AF21" i="1"/>
  <c r="AH21" i="1" s="1"/>
  <c r="BP20" i="1"/>
  <c r="BR20" i="1" s="1"/>
  <c r="AX20" i="1"/>
  <c r="AZ20" i="1" s="1"/>
  <c r="AF20" i="1"/>
  <c r="AH20" i="1" s="1"/>
  <c r="BP17" i="1"/>
  <c r="BR17" i="1" s="1"/>
  <c r="AX17" i="1"/>
  <c r="AZ17" i="1" s="1"/>
  <c r="AF17" i="1"/>
  <c r="AH17" i="1" s="1"/>
  <c r="BP16" i="1"/>
  <c r="BR16" i="1" s="1"/>
  <c r="AX16" i="1"/>
  <c r="AZ16" i="1" s="1"/>
  <c r="AF16" i="1"/>
  <c r="AH16" i="1" s="1"/>
  <c r="BP15" i="1"/>
  <c r="BR15" i="1" s="1"/>
  <c r="AX15" i="1"/>
  <c r="AZ15" i="1" s="1"/>
  <c r="AF15" i="1"/>
  <c r="AH15" i="1" s="1"/>
  <c r="BP14" i="1"/>
  <c r="BR14" i="1" s="1"/>
  <c r="AX14" i="1"/>
  <c r="AZ14" i="1" s="1"/>
  <c r="AF14" i="1"/>
  <c r="AH14" i="1" s="1"/>
  <c r="BP13" i="1"/>
  <c r="BR13" i="1" s="1"/>
  <c r="AX13" i="1"/>
  <c r="AZ13" i="1" s="1"/>
  <c r="AF13" i="1"/>
  <c r="AH13" i="1" s="1"/>
  <c r="BP12" i="1"/>
  <c r="BR12" i="1" s="1"/>
  <c r="AX12" i="1"/>
  <c r="AZ12" i="1" s="1"/>
  <c r="AF12" i="1"/>
  <c r="AH12" i="1" s="1"/>
  <c r="BP11" i="1"/>
  <c r="BR11" i="1" s="1"/>
  <c r="AX11" i="1"/>
  <c r="AZ11" i="1" s="1"/>
  <c r="AF11" i="1"/>
  <c r="AH11" i="1" s="1"/>
  <c r="BP10" i="1"/>
  <c r="BR10" i="1" s="1"/>
  <c r="AX10" i="1"/>
  <c r="AZ10" i="1" s="1"/>
  <c r="AF10" i="1"/>
  <c r="AH10" i="1" s="1"/>
  <c r="BP9" i="1"/>
  <c r="BR9" i="1" s="1"/>
  <c r="AX9" i="1"/>
  <c r="AZ9" i="1" s="1"/>
  <c r="AF9" i="1"/>
  <c r="AH9" i="1" s="1"/>
  <c r="BP8" i="1"/>
  <c r="BR8" i="1" s="1"/>
  <c r="AX8" i="1"/>
  <c r="AZ8" i="1" s="1"/>
  <c r="AF8" i="1"/>
  <c r="AH8" i="1" s="1"/>
  <c r="BP7" i="1"/>
  <c r="BR7" i="1" s="1"/>
  <c r="AX7" i="1"/>
  <c r="AZ7" i="1" s="1"/>
  <c r="AF7" i="1"/>
  <c r="AH7" i="1" s="1"/>
  <c r="BP6" i="1"/>
  <c r="BR6" i="1" s="1"/>
  <c r="AX6" i="1"/>
  <c r="AZ6" i="1" s="1"/>
  <c r="AF6" i="1"/>
  <c r="AH6" i="1" s="1"/>
  <c r="BP5" i="1"/>
  <c r="BR5" i="1" s="1"/>
  <c r="AX5" i="1"/>
  <c r="AZ5" i="1" s="1"/>
  <c r="AF5" i="1"/>
  <c r="AH5" i="1" s="1"/>
  <c r="BP4" i="1"/>
  <c r="BR4" i="1" s="1"/>
  <c r="AX4" i="1"/>
  <c r="AZ4" i="1" s="1"/>
  <c r="AF4" i="1"/>
  <c r="AH4" i="1" s="1"/>
  <c r="AH27" i="1" l="1"/>
  <c r="BR27" i="1"/>
  <c r="AZ27" i="1"/>
</calcChain>
</file>

<file path=xl/sharedStrings.xml><?xml version="1.0" encoding="utf-8"?>
<sst xmlns="http://schemas.openxmlformats.org/spreadsheetml/2006/main" count="1808" uniqueCount="695">
  <si>
    <t xml:space="preserve">No. </t>
  </si>
  <si>
    <t>NOMBRE DE LA ACTIVIDAD O INSTANCIA DE PARTICIPACIÓN</t>
  </si>
  <si>
    <t>DESCRIPCIÓN DE LA ACTIVIDAD O ESTRATEGIA DE PARTICIPACIÓN</t>
  </si>
  <si>
    <t xml:space="preserve">PROPÓSITO </t>
  </si>
  <si>
    <t xml:space="preserve">NIVEL DE INCIDENCIA DE LA PARTICIPACIÓN </t>
  </si>
  <si>
    <t xml:space="preserve">Momento del ciclo de la gestión: Planeación y Diagnóstico </t>
  </si>
  <si>
    <t>Momento del ciclo de la gestión: Ejecución</t>
  </si>
  <si>
    <t xml:space="preserve">Momento del ciclo de la gestión: Seguimiento y Evaluación </t>
  </si>
  <si>
    <t>POBLACIÓN OBJETIVO</t>
  </si>
  <si>
    <t>ALCANCE</t>
  </si>
  <si>
    <t>PERIODICIDAD</t>
  </si>
  <si>
    <t>DEPENDENCIA RESPONSABLE</t>
  </si>
  <si>
    <t>PROGRAMA</t>
  </si>
  <si>
    <t>META</t>
  </si>
  <si>
    <t>UNIDAD DE MEDIDA</t>
  </si>
  <si>
    <t>FECHA INICIO</t>
  </si>
  <si>
    <t xml:space="preserve">FECHA FINALIZACIÓN </t>
  </si>
  <si>
    <t>ESPACIO</t>
  </si>
  <si>
    <t>ENERO - MARZO</t>
  </si>
  <si>
    <t xml:space="preserve">OBSERVACIONES MONITOREO DYSA PERIODO ENERO - MARZO </t>
  </si>
  <si>
    <t>CALCULO AVANCE PPC 2019 ENERO - MARZO</t>
  </si>
  <si>
    <t>SEGUIMIENTO AGOSTO OCI</t>
  </si>
  <si>
    <t>EVIDENCIA</t>
  </si>
  <si>
    <t xml:space="preserve">ABRIL </t>
  </si>
  <si>
    <t>OBSERVACIONES MONITOREO DYSA PERIODO ABRIL</t>
  </si>
  <si>
    <t xml:space="preserve">CALCULO AVANCE PPC EN ABRIL  </t>
  </si>
  <si>
    <t>OBSERVACIONES MONITOREO DYSA PERIODO MAYO</t>
  </si>
  <si>
    <t xml:space="preserve">CALCULO AVANCE PPC EN MAYO </t>
  </si>
  <si>
    <t xml:space="preserve">JUNIO </t>
  </si>
  <si>
    <t xml:space="preserve">JULIO </t>
  </si>
  <si>
    <t>AGOSTO</t>
  </si>
  <si>
    <t>Reporte de gestión</t>
  </si>
  <si>
    <t>Reporte de avance en el cumplimiento de la meta</t>
  </si>
  <si>
    <t xml:space="preserve">Reporte de Gestión </t>
  </si>
  <si>
    <r>
      <t>Número</t>
    </r>
    <r>
      <rPr>
        <b/>
        <sz val="14"/>
        <color rgb="FF000000"/>
        <rFont val="Calibri"/>
        <family val="2"/>
        <scheme val="minor"/>
      </rPr>
      <t xml:space="preserve"> de avance en la meta</t>
    </r>
  </si>
  <si>
    <t xml:space="preserve">Descripción </t>
  </si>
  <si>
    <t>Grupos de valor participantes (número de personas participantes)</t>
  </si>
  <si>
    <t>Observaciones, propuestas y recomendaciones de los grupos de valor</t>
  </si>
  <si>
    <t>Compromisos adquiridos de cara a la ciudadanía</t>
  </si>
  <si>
    <t xml:space="preserve">Evidencias </t>
  </si>
  <si>
    <t>Reporte de avance en meta</t>
  </si>
  <si>
    <t xml:space="preserve">¿Las evidencias dan cuenta de lo reportado? </t>
  </si>
  <si>
    <t xml:space="preserve">Observaciones </t>
  </si>
  <si>
    <t>Estado de la meta a 31 de marzo</t>
  </si>
  <si>
    <t>Valor porcentual de la actividad en el PPC  (100/28)</t>
  </si>
  <si>
    <t xml:space="preserve">Valor desagregado de la meta </t>
  </si>
  <si>
    <t>Avance realización de la meta a  31 marzo</t>
  </si>
  <si>
    <t xml:space="preserve">Avance cumplimiento PPC A 31 marzo </t>
  </si>
  <si>
    <t>Grupos de valor participantes  (número de personas participantes)</t>
  </si>
  <si>
    <t xml:space="preserve">Estado de la meta en abril  </t>
  </si>
  <si>
    <t>Avance realización de la meta abril</t>
  </si>
  <si>
    <t xml:space="preserve">Avance cumplimiento PPC abril  </t>
  </si>
  <si>
    <t xml:space="preserve">Estado de la meta en mayo </t>
  </si>
  <si>
    <t>Avance realización de la meta mayo</t>
  </si>
  <si>
    <t xml:space="preserve">Avance cumplimiento PPC mayo </t>
  </si>
  <si>
    <t>Estrategia de Compras Locales</t>
  </si>
  <si>
    <t>La Estrategia de Compras Locales busca apoyar el desarrollo y emprendimiento productivo de las familias y de las comunidades locales. Está dirigida principalmente a los pequeños productores agropecuarios que contribuyen a la seguridad alimentaria nutricional, así como al fortalecimiento de las economías locales de Colombia. Esta iniciativa no deja de lado a las pequeñas industrias de carácter comunitario y familiar, al talento humano en la zona de intervención y a las industrias que apoyan las economías locales, adquiriendo las materias primas producidas por estos pequeños productores.
La actividad consiste en promover un espacio de encuentro entre los operadores ICBF y los productores locales, con el fin de que iniciar, voluntariamente, una relación comercial, en la que se verían beneficiados, tanto los operadores ICBF, por obtener mejores precios de compra y los productores locales, por asegurar la venta de sus productos sin intermediarios.Las relaciones con los productores locales se establecen por parte de los operadores de los diferentes programas del ICBF, gracias a la identificación y convocatoria que realizan los Entes Territoriales, agremiaciones y otras entidades de carácter nacional, para realizar ruedas de negocios en los diferentes departamentos del país.</t>
  </si>
  <si>
    <t xml:space="preserve">Fortalecer las economías locales contribuyendo a la generación de entornos socioeconómicos que permitan mejorar la calidad de vida de los NNA y familias colombianas.  </t>
  </si>
  <si>
    <t>Empoderar</t>
  </si>
  <si>
    <t>X</t>
  </si>
  <si>
    <t>Productores locales, operadores y Entidades Territoriales.</t>
  </si>
  <si>
    <t>Nacional</t>
  </si>
  <si>
    <t>Anual</t>
  </si>
  <si>
    <t>Dirección de Abastecimiento</t>
  </si>
  <si>
    <t>Estrategia Compras Locales</t>
  </si>
  <si>
    <t>6 Encuentros de compras locales</t>
  </si>
  <si>
    <t>Encuentro relalizado</t>
  </si>
  <si>
    <t>Febrero</t>
  </si>
  <si>
    <t xml:space="preserve">Diciembre 20. </t>
  </si>
  <si>
    <t>Presencial</t>
  </si>
  <si>
    <t>Durante los meses de febrero y marzo, se realizaron las primeras reuniones para la organización de los encuentros de compras locales vigencia 2019, en los departamentos de Cundinamarca (15 y 26 de febrero), Huila (19 de febrero), Cauca (26 de febrero ), Norte de Santander (1 de marzo), Meta (6 de marzo), Bolívar (12 de marzo), Atlántico (13 de marzo), Amazonas (19 de marzo) y Guaviare (21 de marzo). Se contó con la participación de entidades nacionales, departamentales y territoriales, como el ICBF, FAO, UAEOS, INVIMA, SENA, PAE, ADR, ICA, UNODC, Cámara de Comercio, Gobernaciones, Alcaldías, Secretarías de Desarrollo y Secretarías de Educación de cada uno de los departamentos y municipios participantes.</t>
  </si>
  <si>
    <t>N/A</t>
  </si>
  <si>
    <t>Actas de reunión, listados de asistencia y boletines.</t>
  </si>
  <si>
    <t xml:space="preserve">SI </t>
  </si>
  <si>
    <t>NO</t>
  </si>
  <si>
    <t>En avance</t>
  </si>
  <si>
    <r>
      <t xml:space="preserve">Se evidenciaron actas de reunión entre diferentes entidades del orden nacional y territorial con el fin de realizar las </t>
    </r>
    <r>
      <rPr>
        <i/>
        <sz val="14"/>
        <rFont val="Calibri"/>
        <family val="2"/>
        <scheme val="minor"/>
      </rPr>
      <t>"Mesa técnica territorial de la estrategia de compras públicas locales</t>
    </r>
    <r>
      <rPr>
        <sz val="14"/>
        <rFont val="Calibri"/>
        <family val="2"/>
        <scheme val="minor"/>
      </rPr>
      <t xml:space="preserve">", asi como los boletines de socialización de los encuentros. </t>
    </r>
  </si>
  <si>
    <t>Acta de Reunión del 15/02/2019 Departamento de Cundinamarca
Boletín "SOCIALIZACIÓN DEL PRIMER ENCUENTRO DE LA ESTRATEGIA NACIONAL DE COMPRAS PÚBLICAS LOCALES EN EL DEPARTAMENTO DE CUNDINAMARCA, ENTRE LA OFERTA Y LA DEMANDA INSTITUCIONAL - 2019"
Acta de Reunión del 19/02/2019 Departamento de Huila
Boletín "SOCIALIZACIÓN DEL PRIMER ENCUENTRO DE LA ESTRATEGIA NACIONAL DE COMPRAS PÚBLICAS LOCALES DEPARTAMENTO DEL HUILA, ENTRE LA OFERTA Y LA DEMANDA INSTITUCIONAL - 2019"
Boletín "SOCIALIZACIÓN Y PREPARACIÓN DE PRODUCTORES (OFERTA) Y OPERADORES (DEMANDA) PARA EL PRIMER ENCUENTRO DE LA ESTRATEGIA NACIONAL DE COMPRAS PÚBLICAS LOCALES DEPARTAMENTO DEL HUILA, 2019"
Acta de Reunión del 26/02/2019 Departamento de Cundinamarca
Boletín "SOCIALIZACIÓN Y PREPARACIÓN DE PRODUCTORES (OFERTA) Y OPERADORES (DEMANDA) PARA EL PRIMER ENCUENTRO DE LA ESTRATEGIA NACIONAL DE COMPRAS PÚBLICAS LOCALES DEPARTAMENTO DE CUNDINAMARCA, 2019"
Acta de Reunión del 26/02/2019 Departamento de Cauca
Boletín "SOCIALIZACIÓN DEL PRIMER ENCUENTRO DE LA ESTRATEGIA NACIONAL DE COMPRAS PÚBLICAS LOCALES DEPARTAMENTO DE CAUCA, ENTRE LA OFERTA Y LA DEMANDA INSTITUCIONAL - 2019"
Acta de Reunión del 01/03/2019 Departamento de Norte de Santander
Boletín "SOCIALIZACIÓN DEL PRIMER ENCUENTRO DE LA ESTRATEGIA NACIONAL DE COMPRAS PÚBLICAS LOCALES DEPARTAMENTO DE NORTE DE SANTANDER, ENTRE LA OFERTA Y LA DEMANDA INSTITUCIONAL - 2019"
Acta de Reunión del 06/03/2019 Departamento de Meta
Boletín "SOCIALIZACIÓN DEL PRIMER ENCUENTRO ENTRE LA OFERTA Y LA DEMANDA INSTITUCIONAL DE LA ESTRATEGIA NACIONAL DE COMPRAS PÚBLICAS LOCALES DEPARTAMENTO DEL META - 2019"
Acta de Reunión del 12/03/2019 Departamento de Bolivar
Boletín "SOCIALIZACIÓN DEL PRIMER ENCUENTRO ENTRE LA OFERTA Y LA DEMANDA INSTITUCIONAL DE LA ESTRATEGIA NACIONAL DE COMPRAS PÚBLICAS LOCALES DEPARTAMENTO DE BOLIVAR - 2019"
Acta de Reunión del 13/03/2019 Departamento de Atlántico
Boletín "SOCIALIZACIÓN DEL PRIMER ENCUENTRO DE LA ESTRATEGIA NACIONAL DE COMPRAS PÚBLICAS LOCALES DEPARTAMENTO DEL ATLÁNTICO, ENTRE LA OFERTA Y LA DEMANDA INSTITUCIONAL - 2019"
Acta de Reunión del 19/03/2019 Departamento de Amazonas
Acta de Reunión del 21/03/2019 Departamento de Guaviare
Boletín "SOCIALIZACIÓN Y PREPARACIÓN DE PRODUCTORES (OFERTA) Y OPERADORES (DEMANDA) PARA EL PRIMER ENCUENTRO DE LA ESTRATEGIA NACIONAL DE COMPRAS PÚBLICAS LOCALES DEPARTAMENTO DE CUNDINAMARCA, 2019"</t>
  </si>
  <si>
    <t>Durante el mes de abril se realizaron reuniones de socialización y preparación de organizaciones y productores (oferta) y operadores (demanda), para la realización de los encuentros de compras públicas locales. Las reuniones se realizaron en las ciudades de Neiva (4 de abril) y Fusagasugá (11 de abril).</t>
  </si>
  <si>
    <t>NA</t>
  </si>
  <si>
    <t>SI</t>
  </si>
  <si>
    <t xml:space="preserve">En avance </t>
  </si>
  <si>
    <t xml:space="preserve">Se evidencian actas de reunión cuyo objetivo es la "Socialización de la estrategia de compras locales a la oferta (productores) y la demanda (operadores)", los listados de asistencia de las mencionadas reuniones y el pertinente boletín. </t>
  </si>
  <si>
    <t>Acta de Reunión del 11/04/2019 Departamento de Cundinamarca
Boletín "SOCIALIZACIÓN Y PREPARACIÓN DE PRODUCTORES (OFERTA) Y OPERADORES (DEMANDA) PARA EL PRIMER ENCUENTRO DE LA ESTRATEGIA NACIONAL DE COMPRAS PÚBLICAS LOCALES DEPARTAMENTO DE CUNDINAMARCA, 2019"
Listado de Asistencia
Acta de Reunión del 22/04/2019 Departamento de Huila
Boletín "SOCIALIZACIÓN Y PREPARACIÓN DE PRODUCTORES (OFERTA) Y OPERADORES (DEMANDA) PARA EL PRIMER ENCUENTRO DE LA ESTRATEGIA NACIONAL DE COMPRAS PÚBLICAS LOCALES DEPARTAMENTO DEL HUILA, 2019"
Listado de Asistencia</t>
  </si>
  <si>
    <t>El 5 de abril se realizó el encuentro de compras locales en la Cámara de Comercio de Bucaramanga - Santander.
El 3 de mayo se realizó el encuentro de compras locales en la Cámara de Comercio de Fusagasugá - C/marca.
El 10 de mayo se realizó el encuentro de compras locales en la Cámara de Comercio de Neiva - Huila.
El 16 de mayo se realizó el encuentro de compras locales en la Cámara de Comercio de Popayán - Cauca.
El 23 de mayo se realizó el encuentro de compras locales en el Cantón Militar San Jorge de la ciudad de Cúcuta - Norte de Santander.
El 31 de mayo se realizó el encuentro de compras locales en las instalaciones del Parque Las Malocas de Villavicencio - Meta.</t>
  </si>
  <si>
    <t xml:space="preserve">Mujeres: 566
Hombres: 396
Organizaciones y Asociaciones Productoras: 463
Operadores de Programas Institucionales: 382
Entidades del Nivel Nacional y Territorial: 117
</t>
  </si>
  <si>
    <t>Las Entidades del Nivel Nacional recomiendan fortalecer la invitación y garantizar la asistencia de los operadores de programas institucionales y productores locales de los departamentos donde se realicen los encuentros de compras públicas locales.</t>
  </si>
  <si>
    <t>Ninguno</t>
  </si>
  <si>
    <t>Ficha Técnica del Evento
Informes de Comisión
Listados de Asistencia
Acuerdos Protocolarios
Registro Fotográfico</t>
  </si>
  <si>
    <t xml:space="preserve">Se evidenció la suscripción de los "Acuerdos Protocolarios" de los proveedores que quieren participar en la Estrategia de Compras Locales, listados de asistencia, registro fotográfico y ficha técnica del encuentro en los Departamentos de Santander, Cundinamarca, Huila, Cauca, Norte de Santander, Meta. </t>
  </si>
  <si>
    <t>Departamento de Santander: 56 "Acuerdos Protocolarios", 2 Registros de Asistencia con un total de 18 folios (Compradores - 10 Folios, Vendedores - 6 Folios, Expositores - 2 Folios)
Departamento de Cundinamarca: Registro fotográfico con 25 soportes, 17 "Acuerdos Protocolarios", FICHA TÉCNICA Rueda de Negocios de Compras Públicas Locales en Fusagasugá - Cundinamarca, Registros de Asistencia con un total de 13 folios (participantes 2, operadores 3 y 8 productores).
Departamento de Huila: Registro fotográfico con 29 soportes, 20 "Acuerdos Protocolarios", FICHA TÉCNICA Encuentro de Compras Públicas Locales en Neiva, Huila, Registros de Asistencia con un total de 24 folios (Participantes 5 folios, Operadores 8 folios, Productores 11 folios).
Departamento de Cauca: Registro fotográfico con 30 soportes, 28 "Acuerdos Protocolarios",FICHA TÉCNICA Encuentro de Compras Públicas Locales en Popayán- Cauca, Registros de Asistencia con un total de 23 folios (operadores 6 folios, Productores 17 folios).
Departamento de Norte de Santander: Registro fotográfico con 49 soportes, 36 "Acuerdos Protocolarios",FICHA TÉCNICA Encuentro de Compras Públicas Locales en Cúcuta – Norte de Santander, Registros de Asistencia con un total de 25  folios (invitados 7 folios, operadores 11 folios, Productores 7 folios).
Departamento de Meta: Registro fotográfico con 16 soportes, 28 "Acuerdos Protocolarios",FICHA TÉCNICA Encuentro de Compras Públicas Locales en Villavicencia - Meta, Registros de Asistencia con un total de 14  folios (operadores 5 folios, Productores 9 folios).</t>
  </si>
  <si>
    <t>Durante el mes de junio se realizó la socialización  de la estrategia de compras locales y la preparación de la oferta (productores) y la demanda (operadores) en los territorios, para participar en los encuentros de compras locales. Estas reuniones se realizaron en las regionales Bolívar (junio 4), Atlántico (junio 6) y Amazonas (junio 20).</t>
  </si>
  <si>
    <t>Boletín Fase III
Actas de reunión
Listados de Asistencia</t>
  </si>
  <si>
    <t>Listado de Asistencia del 20/06/2019 Departamento Amazonas
Boletín "SOCIALIZACIÓN Y PREPARACIÓN DE PRODUCTORES (OFERTA) Y OPERADORES (DEMANDA) PARA EL PRIMER ENCUENTRO DE LA ESTRATEGIA NACIONAL DE COMPRAS PÚBLICAS LOCALES DEPARTAMENTO AMAZONAS, 2019"
Acta de Reunión del 06/06/2019 Departamento Atlántico
Boletín "SOCIALIZACIÓN Y PREPARACIÓN DE PRODUCTORES (OFERTA) Y OPERADORES (DEMANDA) PARA EL PRIMER ENCUENTRO DE LA ESTRATEGIA NACIONAL DE COMPRAS PÚBLICAS LOCALES DEPARTAMENTO DEL ATLÁNTICO, 2019"
Listado de Asistencia
Acta de Reunión del 4/06/2019 Departamento Bolívar
Boletín "SOCIALIZACIÓN Y PREPARACIÓN DE PRODUCTORES (OFERTA) Y OPERADORES (DEMANDA) PARA EL PRIMER ENCUENTRO DE LA ESTRATEGIA NACIONAL DE COMPRAS PÚBLICAS LOCALES DEPARTAMENTO DEL BOLIVAR, 2019"
Listado de Asistencia</t>
  </si>
  <si>
    <t>El 25 de julio se realizó el encuentro de compras locales en las intalaciones de la Regional Guaviare ICBF, en el municipio de San José del Guaviare.
El 30 de julio se realizó el encuentro de compras locales en el salón La Paz de la Gobernación de Bolívar, en el municipio de Turbaco.</t>
  </si>
  <si>
    <t>1. Mujeres (97)
2. Hombres (61)
3. Organizaciones y Asociaciones Productoras (38)
4. Operadores de Programas Institucionales (67)
5. Entidades del Nivel Nacional (ICBF, ADR, Min Agricultura, Min. Educación, Cámara de Comercio, UAOS, INVIMA, FAO, UNODC, Ejército Nacional.
Entidades Territoriales (Gobernaciones, Alcaldías, Secretarías de Agricultura y Educación) 
(53)</t>
  </si>
  <si>
    <t>Las organizaciones y asociaciones productoras solicitan se sigan realizando estos encuentros de compras locales, en los diferentes departamentos del país.</t>
  </si>
  <si>
    <t>Ninguna</t>
  </si>
  <si>
    <t>Ficha Técnica del Evento
Informes de Comisión
Listados de Asistencia
Acuerdos Protocolarios
Registro Fotográfico</t>
  </si>
  <si>
    <t xml:space="preserve">Se evidenció la suscripción de los "Acuerdos Protocolarios" de los proveedores que quieren participar en la Estrategia de Compras Locales, listados de asistencia, registro fotográfico, ficha técnica, Socialización de la estrategia de compras locales a la oferta (productores) y la demanda (operadores de los programas de Alimentación Escolar e ICBF) y boletín del encuentro en los Departamentos de Bolívar y Guaviare. </t>
  </si>
  <si>
    <t>Departamento de Bolívar: 38 Registro fotográfico, 16 "Acuerdos Protocolarios", FICHA TÉCNICA Encuentro de Compras Públicas Locales en Cartagena – Bolívar, Registros de Asistencia con un total de 24 folios (Participantes 5, Operadores 9, Productores 10)
Departamento de Guaviare: Acta del 29/05/2019, Boletín "SOCIALIZACIÓN Y PREPARACIÓN LOGISTICA PARA EL PRIMER ENCUENTRO DE LA ESTRATEGIA NACIONAL DE COMPRAS PÚBLICAS LOCALES DEPARTAMENTO DEL GUAVIARE, 2019 ENTRE LOS PRODUCTORES LOCALES (OFERTA) Y OPERADORES (DEMANDA)", Listado de Asistencia del 29/05/2019 y 09/07/2019, 8 Registro Fotográfico, 17 "Acuerdos Protocolarios", FICHA TÉCNICA Encuentro de Compras Públicas Locales en San Jose de Guaviare – Guaviare, 9 Listados de Asistencia</t>
  </si>
  <si>
    <t>El 16 de agosto de 2019 se realizó la socialización de la FASE III de preparación de la oferta (productores) y la demanda (operadores), para el encuentro de compras locales en el Departamento de San Andrés y Providencia</t>
  </si>
  <si>
    <t>El 14 de agosto se realizó el encuentro de compras locales en las intalaciones de la Cámara de Comercio de Barranquilla - Atlántico .
El 30 de agosto se realizó el encuentro de compras locales en las instalaciones del SENA - Sede Los Lagos, en el municipio de Leticia - Amazonas.</t>
  </si>
  <si>
    <t>Mujeres: 109
Hombres: 99
Organizaciones y Asociaciones Productoras: 93
Operadores de Programas Institucionales: 43
Entidades del Nivel Nacional (ICBF, ADR, Min Agricultura, Min. Educación, Cámara de Comercio, UAOS, INVIMA, FAO, UNODC, Ejército Nacional; y 
Entidades Territoriales (Gobernaciones, Alcaldías, Secretarías de Agricultura y Educación): 72</t>
  </si>
  <si>
    <t>Los productores del departamento del Amazonas solicitan continuar con la realización de estos eventos periódicamente.</t>
  </si>
  <si>
    <t>Ficha Técnica del Evento
Informes de Comisión
Actas de Reunión
Listados de Asistencia
Acuerdos Protocolarios
Registro Fotográfico</t>
  </si>
  <si>
    <t>Se evidenció la suscripción de los "Acuerdos Protocolarios" de los proveedores que quieren participar en la Estrategia de Compras Locales, listados de asistencia, registro fotográfico, ficha técnica de los deapartamentos Amazonas, Atlántico y San Andrés y Providencia.</t>
  </si>
  <si>
    <t>Departamento de Amazonas: 34 Registro fotográfico, 24 "Acuerdos Protocolarios", FICHA TÉCNICA
Encuentro de Compras Públicas Locales en LETICIA – AMAZONAS, Registros de Asistencia con un total de 9 folios (Invitados 4, Operadores 2, Productores 3).
Departamento de Atlántico: 37 Registro fotográfico, FICHA TÉCNICA Encuentro de Compras Públicas Locales en BARRANQUILLA – ATLANTICO", Listado de Asistencia del 29/05/2019 y 09/07/2019, 8 Registro Fotográfico, 40 "Acuerdos Protocolarios", 17 Listados de Asistencia.
Departamento de San Andrés y Providencia: Acta de reunión de 16/08/2019, SOCIALIZACIÓN Y PREPARACIÓN DEL PRIMER ENCUENTRO DE LA ESTRATEGIA NACIONAL DE COMPRAS PÚBLICAS LOCALES ARCHIPIÉLAGO DE SAN ANDRÉS, PROVIDENCIA Y SANTA CATALINA, ENTRE LA OFERTA Y LA DEMANDA INSTITUCIONAL - 2019, Listado de Asistencia del 29/16/08/2019.</t>
  </si>
  <si>
    <t>Divulgación de atributos de calidad de la oferta de atención - Vigencia 2019, con familias y comunidades.</t>
  </si>
  <si>
    <t>Divulgación de los atributos de calidad de la oferta de atención del proyecto de inversión de la DFC - Vigencia 2019, con las familias y comunidades vinculadas en las modalidades.</t>
  </si>
  <si>
    <t>Informar a la ciudadanía sobre sus derechos y las condiciones de calidad,  previstas en el marco de la  prestación de los servicios de las modalidades desarrolladas por la Dirección de Familias y Comunidades.</t>
  </si>
  <si>
    <t>Informar</t>
  </si>
  <si>
    <t>Familias y Comunidades vinculadas en las modalidades
Regionales del ICBF
Operadores
Aliados estratégicos</t>
  </si>
  <si>
    <t xml:space="preserve">Dirección de Familias y Comunidades.  </t>
  </si>
  <si>
    <t xml:space="preserve">Subproyecto Acompañamiento Familiar y Comunitario /
Subproyecto Comunidades Étnicas </t>
  </si>
  <si>
    <t>Treinta (30) Encuentros o Reuniones</t>
  </si>
  <si>
    <t>Encuentro / Reunión realizada</t>
  </si>
  <si>
    <t>Mayo</t>
  </si>
  <si>
    <t>Noviembre</t>
  </si>
  <si>
    <t>Presencial y/o Virtual</t>
  </si>
  <si>
    <t>Establecimiento de acuerdos para que se realicen las acciones de divulgación de los atributos de calidad de la oferta con las familias y comunidades vinculadas en las modalidades Familias con Bienestar para la Paz, UNAFA y TEB, durante la Vigencia 2019.</t>
  </si>
  <si>
    <t>Familias y Comunidades vinculadas en las modalidades. Grupos de interés (Regionales, operadores y aliados estratégicos).</t>
  </si>
  <si>
    <t>Acta de reunión Marzo 21 de 2019 con profesionales de la SOP de la DFC (Sede Nacional).</t>
  </si>
  <si>
    <t xml:space="preserve">Se evidencia acta de reunión del 21/03/2019 cuyo objetivo fue: Precisar aspectos para el reporte de avance frente al compromiso adquirido por la Subdirección de Operación para la Atención a las Familias y Comunidades - SOP en el marco del componente de participación del PAAC de la Entidad 2019. </t>
  </si>
  <si>
    <t xml:space="preserve">Acta de reunión del 21/03/2019 - Proceso Promoción y Prevención - Relación con el Ciudadano. </t>
  </si>
  <si>
    <t>En el marco de la inducción para la implementación de la modalidad Familias con Bienestar para la Paz, dirigida a enlaces regionales DFC y equipos asesores de los operadores contratados; con participación de 11 Regionales (Boyacá, Cundinamarca, Norte de Santander, Amazonas, Arauca, Casanare, Meta, Guaviare,  Tolima, Huila, Caquetá, Putumayo, Nariño, Cauca) se brindaron orientaciones para la efectiva ejecución de las acciones dirigidas a las familias para la divulgación de los atributos de calidad de los servicios 2019, así como para el adecuado reporte de evidencias (informes regionales).</t>
  </si>
  <si>
    <t>Archivos del mensaje de correo electrónico citando al evento (incluye agenda - Abril  25 de 2019) y del listado de asistencia (martes, 30 de abril de 2019).</t>
  </si>
  <si>
    <t xml:space="preserve">Se evidencia correo electrónico del 25/04/2019 con asunto: Consulta previa jornada de Inducción 30 de abril de 2019, donde se relaciona la Agenda y se constata que dentro del orden del día esta la Divulgación de Atributos de Calidad. 
Asi mismo, 4 Listados de Asistencia del 30 de abril de 2019 y los formatos de evaluación del eficacia del evento. </t>
  </si>
  <si>
    <t xml:space="preserve">Correo electrónico del 25/04/2019 con asunto: Consulta previa jornada de Inducción 30 de abril de 2019.
Listados de Asistencia del 30 de abril de 2019 - Actividad: Inducción Familias con Bienestar. (4 Folios)
Formato Evaluación de Eficacia - Proceso Gestión del Talento Humano. </t>
  </si>
  <si>
    <t>En el marco de dos talleres macrorregionales ejecutados el 3 de mayo en las ciudades de Medellín y Cartagena como inducción para la implementación de la modalidad Familias con Bienestar para la Paz, dirigida a enlaces regionales DFC y equipos asesores de los operadores contratados de 15 Regionales (Antioquia, Caldas, Risaralda, Quindío, Santander, San Andrés, Chocó y Valle del Cauca; y Atlántico, Bolívar, Cesar, Córdoba, La Guajira, Magdalena y Sucre) se brindaron orientaciones para la efectiva ejecución de las acciones dirigidas a las familias para la divulgación de los atributos de calidad de los servicios 2019, así como para el adecuado reporte de evidencias (informes regionales). Se prevé que los primeros encuentros grupales, en los cuales se desarrollarán las acciones de divulgación, se empezarán a realizar desde el mes de julio.
En el marco de la modalidad TEB, los operadores se encuentran en el proceso de socialización de la modalidad TEB, los informes regionales de las acciones de divulgación fueron solicitados a las 32 Regionales donde se ejecuta, con el fin de poder reportar avances en el mes de junio de 2019.</t>
  </si>
  <si>
    <t>Archivos con listado de asistencia a los dos eventos macrorregionales de la modalidad FBP (Mayo 3 de 2019).</t>
  </si>
  <si>
    <t>Se evidenciaron realización de dos talleres macrorregionales ejecutados el 3 de mayo en las ciudades de Medellín y Cartagena en el marco de la inducción para la implementación de la modalidad Familias con Bienestar para la Paz.</t>
  </si>
  <si>
    <r>
      <rPr>
        <b/>
        <sz val="14"/>
        <rFont val="Calibri"/>
        <family val="2"/>
        <scheme val="minor"/>
      </rPr>
      <t>Evidencias</t>
    </r>
    <r>
      <rPr>
        <sz val="14"/>
        <rFont val="Calibri"/>
        <family val="2"/>
        <scheme val="minor"/>
      </rPr>
      <t xml:space="preserve"> 
1. Listado de 21 participantes en el proceso de inducción realizado el 03/05/2019 en el Hotel Caribe Cartagena.
2. Listado de 44 participantes en el proceso de inducción realizado el 03/05/2019 en el Hotel Mi San Diego.</t>
    </r>
  </si>
  <si>
    <t>A través de la modalidad TEB, se reciben y revisan informes de ejecución de 7 Regionales (Caldas, Chocó, Vichada, Vaupés, Putumayo, Nariño y Cauca). Hubo necesidad de ajustes. Se procederá al reporte una vez se reciban corregidos.
En la modalidad FBP hasta el mes de julio inicia la fase de atención familiar, donde se tiene previsto realizar las actividades de divulgación.
En UNAFA, aún no hay reporte de avance.</t>
  </si>
  <si>
    <t>No hay reporte de Avance</t>
  </si>
  <si>
    <t>No Aplica</t>
  </si>
  <si>
    <t xml:space="preserve">Se reciben los informes de 3 de las Regionales asignadas a la Modalidad FBP (Huila, Tolima y Santander). Las demás regionales asignadas a esta misma modalidad, se encuentran ejecutando las acciones y elaborando los informes respectivos.
Se continúa en espera de los informes corregidos de las Regionales Caldas, Chocó, Vichada, Vaupés, Putumayo, Nariño y Cauca donde la actividad de divulgación se ejecutóa través de la modalidad TEB.
En UNAFA, aún no hay reporte de avance.
</t>
  </si>
  <si>
    <t>Realización de diferentes tipos de actividades de encuentro, reunión o espacios de diálogo presencial para la divulgación de atributos de calidad de la modalidad Familias con Bienestar para la Paz - Vigencia 2019, con familias y comunidades.</t>
  </si>
  <si>
    <t xml:space="preserve">•	Número de personas integrantes de familias: 4.712 
•	Número de colaboradores de las Regionales o Centros Zonales ICBF: 9
•	Número del personal perteneciente a los operadores contratados: 216
•	Número de delegados de entidades territoriales u otros agentes del SNBF: 28
•	NUMERO TOTAL DE PARTICIPANTES: 4.965
</t>
  </si>
  <si>
    <t>Se presentan en los informes Regionales que constituyen la evidencia.</t>
  </si>
  <si>
    <t>Para cada caso, se presentan en los Informes Regionales que constituyen la evidencia.</t>
  </si>
  <si>
    <t>Informes de las Regionales Huila, Tolima y Santander.</t>
  </si>
  <si>
    <t xml:space="preserve">Se evidenciaron socializacion de los atributos de calidad con Familias Usuarias de la Modalidad Familia con Bienestar para la Paz, en los Departamentos de Huila, Santander y Tolima. </t>
  </si>
  <si>
    <t xml:space="preserve">Se evidenciaron Informes de las Regionales Huila, Santander y Tolima:
1. INFORME ESTÁNDARES DE CALIDAD
MODALIDAD FAMILIAS CON BIENESTAR PARA LA PAZ DIRECCIÓN DE FAMILIAS Y COMUNIDADES REGIONAL SANTANDER del 22/07/2019.
2. INFORME DE DIVULGACIÓN ESTÁNDARES DE CALIDAD FAMILIAS CON BIENESTAR PARA LA PAZ del mes de junio.
3.  Informe Regional Tolima FBP: archivo Excel del mes de julio.
4. Correo electrónico del 15/07/20149, asunto: Informe Estándares de Calidad Regional Huila.
5. Correo electrónico del 22/07/2019, asunto: Estándares de Calidad.
6. Correo electrónico del 15/07/2019, asunto: Estándares de Calidad - Plan anticorrupción. </t>
  </si>
  <si>
    <t xml:space="preserve">Se reciben informes de 6 de las Regionales asignadas a la Modalidad TEB (Caldas, Chocó, Norte de Santander, Guajira, Vichada, Vaupés, Córdoba, Putumayo, Nariño, Cauca). La regional Antioquia, asignada a esta misma modalidad, se encuentra ejecutando las acciones y elaborando los informes respectivos.
Se reciben informes de las 2 Regionales (Sucre y Quindío) donde la actividad de divulgación se ejecutó a través de la modalidad FBP.
En UNAFA, aún no hay reporte de avance.
</t>
  </si>
  <si>
    <t>Realización de diferentes tipos de actividades de encuentro presencial para la divulgación de atributos de calidad de las modalidades Territorios Étnicos con Bienestar  (6: Cauca, Chocó, Córdoba, Nariño, Norte de Santander y Vichada) y  Familias con Bienestar para la Paz (Quindío y Sucre) - Vigencia 2019, con familias y comunidades.</t>
  </si>
  <si>
    <t xml:space="preserve">•	Número de personas integrantes de familias: 7379
•	Número de colaboradores de las Regionales o Centros Zonales ICBF: 18
•	Número del personal perteneciente a los operadores contratados: 284
•	Número de delegados de entidades territoriales u otros agentes del SNBF: 91
•	NUMERO TOTAL DE PARTICIPANTES: 7772
</t>
  </si>
  <si>
    <t>Informes de las Regionales Cauca, Chocó, Córdoba, Nariño, Norte de Santander, Quindío y Sucre.</t>
  </si>
  <si>
    <t>Se evidencia correo electrónico del 02/09/2019 Asunto: INFORMES ATRIBUTOS DE CALIDAD, el cual contiene adjunto word "INFORME ATRIBUTOS DE CALIDAD CORREGIDO"  y 8 archivos PDF de Informe de Gestión.</t>
  </si>
  <si>
    <t xml:space="preserve">1. PDF de fecha 27/06/2019 asunto: "Remisión Informe de Gestión Regional Cauca", suscrito por el Director Regional Cauca.
2. PDF "Informe consolidado socialización de propuesta modalidad Territorios Étnicos con Bienestar" del 25/06/2019, suscrito por el Enlace Regional Familias y Comunidades de la Regional Chocó.
3. PDF "Informe de socialización de los proyectos Territorios Étnicos con Bienestar" de la Regional Córdoba, suscrito por el Enlace Regional de Familias y Comunidades.
4. PDF "Informe consolidadp socialización modalidad Territorios Étnicos Con Bienestar" - Regional Nariño del 28/06/2019, suscrito pr el Referente de Familias y Comunidades.
5. PDF "Informe consolidado de gestión Contrato 187 frente al Estatuto Anticorrupción" del 25/06/2019, suscrito por Contratista de Apoyo del Grupo de Asistencia Técnica de la Regional Norte de Santander.
6. PDF" Informe socialización estándares de calidad Familias Con Bienestar para la Paz - 2019", suscrito por el Enlace de Familias y Comunidades, la Asesora Psicosocial y la Asesora Pedagógica.
7. PDF "Presentación Atributos de la Calidad de 2019" sin suscribir, de la Regional Sucre.
8. PDF "nforme de gestión con base a la información contenida en el formato Acta de Socialización entregada por el operador Modalidad T.E.B municipio de Puerto Carreño -La Primavera" de 27/06/2019, suscrito por el Enlace de Familia y Comunidades.
</t>
  </si>
  <si>
    <t>Orientaciones para la promoción de la participación ciudadana de las familias en la gestión de políticas y servicios.</t>
  </si>
  <si>
    <t>Elaboración de documento con orientaciones para la promoción de la participación ciudadana de las familias en la gestión de políticas y servicios.</t>
  </si>
  <si>
    <t xml:space="preserve">Construcción y establecimiento de referentes técnicos, que sean apropiados por los Agentes Institucionales del SNBF, para fortalecer a las familias como agentes de transformación social, a través de la participación ciudadana. </t>
  </si>
  <si>
    <t xml:space="preserve">Agentes institucionales del SNBF. </t>
  </si>
  <si>
    <t>Políticas y Estrategias para las Familias y Comunidades</t>
  </si>
  <si>
    <t>Un (1) documento</t>
  </si>
  <si>
    <t xml:space="preserve">Documento elaborado. </t>
  </si>
  <si>
    <t>Abril</t>
  </si>
  <si>
    <t>Establecimiento de acuerdos para el reporte de avances frente al compromiso adquirido por la Subdirección de Gestión Técnica para la atención a las Familias y Comunidades – SGT en el marco del Componente de Participación del Plan Anticorrupción de la entidad.</t>
  </si>
  <si>
    <t>Grupos de interés (Agentes institucionales del SNBF).</t>
  </si>
  <si>
    <t>Acta de reunión Marzo 21 2019 con profesionales de la SGT de la DFC (Sede Nacional).</t>
  </si>
  <si>
    <t xml:space="preserve">Se evidencia acta de reunión del 21/03/2019 cuyo objetivo fue: Precisar aspectos para el reporte de avance frente al compromiso adquirido por la Subdirección de Gestión Técnica para la atención de las Familias y Comunidades - SGT en el marco del componente de participación del PAAC de la Entidad 2019. </t>
  </si>
  <si>
    <t>No se realizan avances específicos en el periodo reportado.</t>
  </si>
  <si>
    <t>Revisión de fuentes para recolectar elementos para la elaboración del documento de orientaciones para la promoción de la participación ciudadana de las familias.</t>
  </si>
  <si>
    <t xml:space="preserve">No hay soportes que evidencien lo informado en el Reporte de Gestión. </t>
  </si>
  <si>
    <t>Se continúa en revisión de fuentes para recolectar insumos y se incia la elaboración del documento de orientaciones para la promoción de la participación ciudadana de las familias.</t>
  </si>
  <si>
    <t>Continúa  revisión de fuentes para recolectar insumos. Se cuenta con documento de avance en la construcción de orientaciones para la promoción de la participación ciudadana de las familias.</t>
  </si>
  <si>
    <t>En correo enviado el 12/09/2019 Asunto "PRELIMINAR- INFORME SEGUIMEINTO PLAN ANTICORRUPCION -AGOSTO 30 DE 2019" en el cual informan sobre la "evidencia del avance de gestión reportado en la celda CM", así mismo, adjuntan PDF "ANEXO I: ORIENTACIONES PARA LA PROMOCIÓN DE LA PARTICIPACIÓN CIUDADANA DE LAS FAMILIAS EN LA GESTIÓN DE POLÍTICAS Y SERVICIOS." en dos (2) folios.</t>
  </si>
  <si>
    <t>1 correo enviado el 12/09/2019 con adjunto PDF.</t>
  </si>
  <si>
    <t>Heramientas de TI para la participación ciudadana</t>
  </si>
  <si>
    <t>Apoyar la realización y divulgación de las actividades de Participación Ciudadana soportadas en herramientas TI</t>
  </si>
  <si>
    <t xml:space="preserve">Promover la participación de la ciudadanía y grupos de interés del ICBF,  por medio del uso y la apropiación de  las herramientas TI que provee el Instituto </t>
  </si>
  <si>
    <t>Colaborar</t>
  </si>
  <si>
    <t>Dependencias del nivel central del ICBF.</t>
  </si>
  <si>
    <t xml:space="preserve">Direccción de Información y Tecnología </t>
  </si>
  <si>
    <t>Dos (2) Soluciones TI</t>
  </si>
  <si>
    <t>Solución TI desarrollada</t>
  </si>
  <si>
    <t>Marzo</t>
  </si>
  <si>
    <t xml:space="preserve">Virtual (Escenarios digitales) </t>
  </si>
  <si>
    <t>Presentación del espacio digital "participaICBF" en la herramienta Yammer a los enlaces de Participación</t>
  </si>
  <si>
    <t>Se crea el espacio "participaICBF" en la red institucional Yammer con el fin de contar con tematicas de interes para la participación entre colaboradores ICBF y terceros en una herramienta privada y controlada con la seguridad de la infomación del Instituto.</t>
  </si>
  <si>
    <t>enlaces mesa de participación ciudadana
9</t>
  </si>
  <si>
    <t>determinar los temas de interés para interacción con la ciudadanía</t>
  </si>
  <si>
    <t>d.Herramienta_participaICBF_2019</t>
  </si>
  <si>
    <t xml:space="preserve">Se evidención Presentación "Herramientas Tecnológicas para la Participación y Colaboración ICBF" del 28 de marzo de 2019, en la cual se da a conocer la herramienta Yammer y el contenido "Participa ICBF" de la cual se observó la ruta https://www.yammer.com/participaicbf/#/groups/suggested
</t>
  </si>
  <si>
    <t xml:space="preserve">Presentación Power Point "Herramientas Tecnológicas para la Participación y Colaboración ICBF" del 28 de marzo de 2019, en la cual se da a conocer la herramienta Yammer y el contenido "Participa ICBF" de la cual se observó la ruta https://www.yammer.com/participaicbf/#/groups/suggested
</t>
  </si>
  <si>
    <t>Se provee herramienta en  microsoft forms para realizar encuesta: "Consulta virtual a las niñas, los niños y adolescentes del departamento de Risaralda" llego participación de: 448
https://forms.office.com/Pages/DesignPage.aspx#Analysis=true&amp;FormId=86WSPXq8eUqMXl5IP3eJv6xCgZ07WItIk3hJwCrsYRFUNk8wWEVXNkdaWkZJNkNMUE1HSFpQWEFHSi4u&amp;Token=aa466082105c4926805dd9b30658a39c
Se realizó acompañamiento para visualización de resultados en excel</t>
  </si>
  <si>
    <t xml:space="preserve"> Dirección de Niñez y Adolescencia,  
(con la participación de 448 NNA del departamento de Risaralda)</t>
  </si>
  <si>
    <t>a. Consulta virtual a las niñas_ los niños y adolescentes del departamento _de Risaralda(1-267)_xlsx.msg
b.Consulta virtual a las niñas, los niños y adolescentes del departamento _de Risaralda(1-448).xlsx</t>
  </si>
  <si>
    <t>Se evidencia la realización de la encuesta y la tabulación de los datos en la herramienta forms.office.com</t>
  </si>
  <si>
    <t>Base de Datos con 448 registros de NNA participantes en la encuesta
Análisis de los resultados en la https://forms.office.com/Pages/DesignPage.aspx#Analysis=true&amp;FormId=86WSPXq8eUqMXl5IP3eJv6xCgZ07WItIk3hJwCrsYRFUNk8wWEVXNkdaWkZJNkNMUE1HSFpQWEFHSi4u&amp;Token=aa466082105c4926805dd9b30658a39c</t>
  </si>
  <si>
    <t xml:space="preserve">Meta cumplida en abril. </t>
  </si>
  <si>
    <t xml:space="preserve">Meta Finalizada </t>
  </si>
  <si>
    <t xml:space="preserve">En correo de fecha  13/09/2019 11:43 a. m. Asunto "PRELIMINAR- INFORME SEGUIMEINTO PLAN ANTICORRUPCION -AGOSTO 30 DE 2019" enviado por la Dirección de Información y Tecnología ise evidenció la URL: https://www.yammer.com/participaicbf/#/groups/all "que direcciona a la red social institucional Yammer, ParticipaICBF que tiene como fin promover la participación ciudadana o con grupos de interés externos al dominio ICBF. ". Igualmente en el correo realizan aclaración en torno a la herramienta Yammer e indican "es una red interna para colaboradores, sin embargo se realiza configuración para que pueda ser usada para promover la participación ciudadana y se pueda incluir correos que no estén en el dominio ICBF previa autorización." y se observó pantallazo para el ingreso </t>
  </si>
  <si>
    <t>Correo de fecha  13/09/2019 11:43 a. m.</t>
  </si>
  <si>
    <t xml:space="preserve">Meta cumplida </t>
  </si>
  <si>
    <t>Uso y apropiación de herramientas tecnológicas.</t>
  </si>
  <si>
    <t>Realizar transferencias de conocimiento en herramientas tecnológicas que soporten las actividades para la participación ciudadana.</t>
  </si>
  <si>
    <t xml:space="preserve">Generar capacidades técnologicas en los Colaboradores del ICBF para el uso y aprovechamiento efectivo de las herramientas técnologicas que provee el Instituto </t>
  </si>
  <si>
    <t>Colaboradores ICBF</t>
  </si>
  <si>
    <t>Sede de la Dirección General</t>
  </si>
  <si>
    <t xml:space="preserve">Dos (2) transferencias de conocimento </t>
  </si>
  <si>
    <t>Transferencia de conocimiento realizada</t>
  </si>
  <si>
    <t xml:space="preserve">Marzo </t>
  </si>
  <si>
    <t>Presencial y Virtual</t>
  </si>
  <si>
    <t>Se preparan insumos para realizar la presentación de la transferencia de herramientas tecnológicas enfocadas a la participación y colaboración.
Se convoca a los enlaces de la mesa de participación.
Realizar la transferencia de conocimiento</t>
  </si>
  <si>
    <t>Se lleva a cabo transferencia de conocimiento en Herramientas Tecnológicas para la participacion y colaboración.</t>
  </si>
  <si>
    <t xml:space="preserve">definir las herramienta tecnologica a usar de acuerdo a los grupos de interés </t>
  </si>
  <si>
    <t>a. Correo envio de memorias
b. Presentación en power point
c. Listado de asistencia</t>
  </si>
  <si>
    <t>Se evidencia la realización de transfrencia de conocimiento de "Herramientas Tecnológicas para la Participación y Colaboración ICBF"</t>
  </si>
  <si>
    <t>Listado Asistencia del 29/03/2019
Presentación "Herramientas Tecnológicas para la Participación y Colaboración ICBF"
Correo eletrónico del 03/04/2019 con asunto: Memorias: Herramientas Tecnológicas para la Participación y Colaboración ICBF</t>
  </si>
  <si>
    <t>En este  periodo no hubo avance  en el desarrollo de la actividad.</t>
  </si>
  <si>
    <t>Se realiza transferencia de conocimeinto a el enlace del área funcional niñez y adolescencia de la heramenta Teams con el objeto de ser usada en el Consejo Asesor y Consultivo de Niños, Niñas y Adolescentes del ICBF, se realiza acompañamiento técnico de la DIT para el uso de la herramienta a dicho consejo.</t>
  </si>
  <si>
    <t>Enlace de participación ciudadana de la Dirección de Niñez y Adolescencia,  
(con la participción de 9 NNA)</t>
  </si>
  <si>
    <t>Usar la herramienta Teams de Microsoft para futuras reuniones del Consejo Asesor y Consultivo de Niños, Niñas y Adolescentes del ICBF.</t>
  </si>
  <si>
    <t>a.  Invitación Consejo Asesor y Consultivo de Niños Niñas y Adolescentes del ICBF.msg
b. Video reunión teams Consejo Asesor y Consultivo de Niños, Niñas y Adolescentes del ICBF.mp4</t>
  </si>
  <si>
    <t>Se evidencia utilización de la herramienta Team para el evento "Consejo Asesor y Consultivo de Niños Niñas y Adolescentes del ICBF"</t>
  </si>
  <si>
    <t>Invitación "Consejo Asesor y Consultivo de Niños Niñas y Adolescentes del ICBF"
Video reunión teams Consejo Asesor y Consultivo de Niños, Niñas y Adolescentes del ICBF
Pantallazos de la videoconferencia</t>
  </si>
  <si>
    <t>Se evidenció soportes de la transferencia de conocimiento en la reunión "Herramientas Tecnológicas para la Participación y Colaboración ICBF" y para la ejecución del ""Consejo Asesor y Consultivo de Niños Niñas y Adolescentes del ICBF"</t>
  </si>
  <si>
    <t xml:space="preserve">Ejercicios de promoción de la participación y control social de niños, niñas y adolescentes "Guardianes del tesoro", en políticas públicas, programas, proyectos y oferta programática de la Dirección de Niñez y Adolescencia. </t>
  </si>
  <si>
    <t xml:space="preserve">Promoción de la participación ciudadana  y el control social  por parte de los  participantes a la oferta programática de la Dirección de Niñez y Adolescencia. </t>
  </si>
  <si>
    <t xml:space="preserve">Generar capacidades en los NNA beneficiarios de la oferta programática de la Dirección de Niñez y Adolescencia, para que ejerzan su derecho a la particiáción.  </t>
  </si>
  <si>
    <t>Niños, niñas y Adolescentes.</t>
  </si>
  <si>
    <t>Dirección de Niñez y Adolescencia</t>
  </si>
  <si>
    <t xml:space="preserve">Dos mil quinientos (2.500) ejercicios de control social </t>
  </si>
  <si>
    <t>Ejercicio de Control Social realizado</t>
  </si>
  <si>
    <t xml:space="preserve">Presencial </t>
  </si>
  <si>
    <t>En este periodo no hubo avance en esta actividad.</t>
  </si>
  <si>
    <t xml:space="preserve">Durante el periodo en mención se realizan ajustes a las orientaciones metodológicas para la realización de los ejercicios de control social. </t>
  </si>
  <si>
    <t>No se han realizado actividades en el marco de la meta propuesta. Actualmente se encuentran en proceso de contratación los proyectos de la DNA</t>
  </si>
  <si>
    <t>Durante el mes de mayo no se realizaron ejercicios de control, durante este mes se realizan actividades de alistamiento y preparación por parte de los operadores de la oferta programática de la Dirección de Niñez y Adolescencia.</t>
  </si>
  <si>
    <t xml:space="preserve">Durante el mes de Junio se realizó socialización de la línea técnica de los ejercicios de control social, con referentes regionales de la DNA y operadores. </t>
  </si>
  <si>
    <t xml:space="preserve">Transferencia metodológica para la realización de los ejercicios de control social y de guardianes del Tesoro. </t>
  </si>
  <si>
    <t>Se realizó video llamada en la cual se realizó la transferencia metodológica  para la realización de los ejercicios de control social.</t>
  </si>
  <si>
    <t>Realizar ejercicios de participación y control social.</t>
  </si>
  <si>
    <t xml:space="preserve">Correo de convocatoria a video llamada.
Presentación de la linea técnica. </t>
  </si>
  <si>
    <t xml:space="preserve">Se evidencia correo electrónico del 31/05/2019 asunto: "Video conferencia participación y control social 5 de junio" donde se invita a los representantes de los operadores a participar y se menciona la agenda del evento.
Así mismo, se relacionan unos formatos que harán partes de los ejercicios de Contro Social. Y documento word "GUÍA METODOLÓGICA
NIÑAS, NIÑOS Y ADOLESCENTES AGENTES DEL CAMBIO SOCIAL, PARTICIPACIÓN Y “CONTROL SOCIAL” PARA EMPODERAR, COMUNICAR E INCIDIR.".
No se evidencia lista de asistencia de los participantes a la videoconferencia.
</t>
  </si>
  <si>
    <t>Formatos sin diligenciar: LISTA DE ASISTENCIA A ENCUENTROS VIVENCIALES , CRONOGRAMA EJERCICIOS CONTROL SOCIAL, DIRECTORIO CONFORMACIÓN COMITÉ DE CONTROL SOCIAL PROGRAMA GENERACIONES CON BIENESTAR y  REPORTE REGIONAL DE EJERCICIOS DE PARTICIPACIÓN Y CONTROL SOCIAL.
Correo electrónico de fecha 31/05/2019 asunto: "Video conferencia participación y control social 5 de junio".
Documento word "GUÍA METODOLÓGICA niñasAS, NIÑOS Y ADOLESCENTES AGENTES DEL CAMBIO SOCIAL, PARTICIPACIÓN Y “CONTROL SOCIAL” PARA EMPODERAR, COMUNICAR E INCIDIR".</t>
  </si>
  <si>
    <t xml:space="preserve"> </t>
  </si>
  <si>
    <t xml:space="preserve">Sin reporte </t>
  </si>
  <si>
    <t>Consejo  Asesor y Consultivo Nacional de Niños, Niñas y Adolescentes del ICBF.</t>
  </si>
  <si>
    <t>Instancia  de consulta y asesoria del ICBF,  integrado por niños, niñas y adolescentes de diferentes regiones del país.</t>
  </si>
  <si>
    <t xml:space="preserve">Brindar asesoria al ICBF para el fortalecimiento de los servicios y programas dirigidos a los NNA, familias y comunidades del país. </t>
  </si>
  <si>
    <t>Apoderar</t>
  </si>
  <si>
    <t xml:space="preserve">Tres (3) reuniones del Consejo Asesor Consultivo. </t>
  </si>
  <si>
    <t>Reunión del Consejo Asesor Consultivo realizada</t>
  </si>
  <si>
    <t>Durante el periodo en mención no se han realizado reuniones del Consejo Asesor y Consultivo de Niños, Niñas y Adolescentes del ICBF.</t>
  </si>
  <si>
    <t xml:space="preserve">NO </t>
  </si>
  <si>
    <t>Los consejeros deben asumir las funciones que establece el decreto 1260 de 2017.</t>
  </si>
  <si>
    <t>Actas de elección de los nuevos Consejeros.
Videos de los Consejeros Electos.
Cartas de invitación presentadas a las gobernaciones para el proceso de elección.</t>
  </si>
  <si>
    <t xml:space="preserve">En la columna J (Descripción) se requiere describir la actividad con la que se reporta avance en el cumplimiento de la meta. 
En las actas que se adjuntan como soporte, se evidencia la participación de mas personas de las registradas. . En la columna "Grupos de Valor" se debe detallar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</si>
  <si>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t>No hay reporte de Avance, sin embargo, se encontraron evidencias en las carpetas correspondientes como:
-. 5 Borradores de Actas de reunión para la Elección de representante de CACNNA por macro región.
-. Carta dirigidas a las gobernaciones con asunto: Elección representate al Consejo  Asesor y Consultivo Nacional de Niños, Niñas y Adolescentes del ICBF.
-.  8 Videos de los Consejeros Electos.
-.  Resolución 1260 de 2017.
-. Documento word "CONVOCATORIA PARA ELEGIR NUEVOS INTEGRANTES DEL CONSEJO ASESOR Y CONSULTIVO NACIONAL DE NIÑOS, NIÑAS Y ADOLESCENTES (CACNNA), A TRAVÉS DE LAS MESAS DE PARTICIPACIÓN DE NIÑOS, NIÑAS Y ADOLESCENTES TERRITORIALES."</t>
  </si>
  <si>
    <t>1. Borrador de Acta de fecha 12/04/2019 con el objetivo de: "Elección de representante de CACNNA macro región Caribe".
2. Borrador de Acta de fecha fecha 10/04/2019 con el  objetivo de: "Elección de representante de CACNNA macro región Centro Oriente".
3. Borrador de Acta de fecha 10/04/2019 con el obejtivo de: "Elección de representante de CACNNA macro región Eje Cafetero y Antioquia".
4. Borrador de Acta de fecha 11/04/2019 con el objetivo de : "Elección de representante de CACNNA macro región Centro Sur Amazonía".
5. Borrador de Acta Acta de fecha 11/04/2019 con el objetivo de : "Elección de representante de CACNNA macro región Pacífico".
6. Documento word "CONVOCATORIA PARA ELEGIR NUEVOS INTEGRANTES DEL CONSEJO ASESOR Y CONSULTIVO NACIONAL DE NIÑOS, NIÑAS Y ADOLESCENTES (CACNNA), A TRAVÉS DE LAS MESAS DE PARTICIPACIÓN DE NIÑOS, NIÑAS Y ADOLESCENTES TERRITORIALES.".
7. 23 correos electrónico con los memorandos radicadas ante las gobernaciones de: Cesar, Atlántico, Bolívar, Caldas, Quibdío, Antioquia, Santander, Boyacá, Bogotá, Huila, Putumayo, Caquetá, Valle del Cauca, Cauca, nariño, Chocó, Cundinamarca, Córdoba, La Guajira, Magadalena, Sucre, Amazonas y Tolima; con asunto "Elección representantes Consejo Asesor y Consultivo de Niños, Niñas y Adolescentes del ICBF.".
8. Memorando Respuesta Gobernación de Magdalena de fecha 13/03/2019.
9. Memorando de fecha 28/02/2019 radicado ante la Gobernación de Norte de Santander con asunto: "Elección representantes Consejo Asesor y Consultivo de Niños, Niñas y Adolescentes del ICBF.".
10. 8 Videos de los Consejeros Electos en los departamentos de: Antuioquia, Boyacá, Cundinamarca, Huila, Nariño,  Putumayo, Sucre y Valle del Cauca.
11. Resolución 1260 de 2017 "Por el cual se establece la conformación del Consejo Asesor y Consultivo de Niños, Niñas y Adolescentes del Instituto Colombiano de Bienestar Familiar".</t>
  </si>
  <si>
    <t xml:space="preserve">Se llevo a cabo una reunión virtual del Consejo Asesory Consultivo de Niños, Niñas y Adolescentes del ICBF.
Agenda de la reunión: 
1. Presentación de los participantes
2. Presentación del CACNNA
3. Actividades del IIN 2019 en Colombia
4. Temas para trabajar con el Consejo el 2019
</t>
  </si>
  <si>
    <t>8 NNA integrantes del CAC</t>
  </si>
  <si>
    <t>Acuerdos:
1. Avanzar en el reglamento interno y compartírselo por correo a los y las Consejeros(as).
2. Compartir el vínculo de nuestra voz a colores espacio web donde se encuentran los trabajos de los corresponsales CORIA del IIN.
3. Compartir las Cartas de reconocimiento cómo consejeros  y las que se envían a las regionales donde residen los Consejeros.</t>
  </si>
  <si>
    <t>Acta de la reunión</t>
  </si>
  <si>
    <t>Se evidenció documento titulado "REUNIÓN MEDIANTE VIDEO LLAMADA DEL CONSEJO ASESOR Y CONSULTIVO NACIONAL DE NIÑOS, NIÑAS Y ADOLESCENTES DEL ICBF" realizada el 20/05/2019 a las 4:00 pm, con la siguiente agenda: 
Agenda de la reunión:
1. Presentación de los participantes
2. Presentación del CACNNA
3. Actividades del IIN 2019 en Colombia
4. Temas para trabajar con el Consejo el 2019</t>
  </si>
  <si>
    <t>Documento PDF "REUNIÓN MEDIANTE VIDEO LLAMADA DEL CONSEJO ASESOR Y CONSULTIVO NACIONAL DE NIÑOS, NIÑAS Y ADOLESCENTES DEL ICBF".</t>
  </si>
  <si>
    <t xml:space="preserve">Durante el mes de junio no se realizaron actividades del Consejo Asesor y Consultivo Nacional de Niños, Niñas y Adolescentes del ICBF. </t>
  </si>
  <si>
    <t xml:space="preserve">Foro virtual preparatorio del III foro panamericano del IIN.  3. Prevención del trabajo infantil. 
Se explica a los participantes la importancia de representar al CACNNA en el foro virtual del IIN preparatorio del III foro panamericano de niños, niñas y adolescentes del IIN que se celebrará en Cartagena entre el 28 y el 31 de octubre de 2019. Se presentan los documentos de soporte a la actividad y las preguntas que se deben responder durante la realización del foro. Los integrantes del CACNNA manifiestan que es importante su participación en este espacio y se revisan los diferentes aspectos relacionados con le mejor manera de desarrollarlas.
Se presentan a los integrantes del CACNNA aspectos relacionados con la prevención y erradicación del trabajo infantil como una de las formas en que se manifiesta la violencia contra los niños, niñas y adolescentes. Se trabaja un caso hipotético para promover la discusión en torno a las percepciones que tienen los integrantes del CACNNA con respecto a la problemática en sus regiones y por otro lado se propone que piensen en propuestas que prevengan que se presente la problemática en sus regiones. Estas actividades se realizan para preparar un encuentro promovido por el ministerio de trabajo, el congreso de la república y la dirección de niñez y adolescencia del ICBF. </t>
  </si>
  <si>
    <t xml:space="preserve">Participar activamente del foro panamericano de niños, niñas y adolescentes, en los temas de prevención y erradicación de todas las formas de violencia contra niños, niñas y adolescentes.
Proponer desde los contextos territoriales alternativas contra el trabajo infantil. </t>
  </si>
  <si>
    <t xml:space="preserve">Acompañar las actividades del CACNNA y promover tener en cuenta las voces de los niños, las niñas y los adolescentes. </t>
  </si>
  <si>
    <t>Relatorias de las reuniones.</t>
  </si>
  <si>
    <t xml:space="preserve">Se evidenció documento titulado "REUNIÓN MEDIANTE VIDEO LLAMADA DEL CONSEJO ASESOR Y CONSULTIVO NACIONAL DE NIÑOS, NIÑAS Y ADOLESCENTES DEL ICBF" realizada el 15/07/2019 a las 4:00 pm, con la siguiente agenda: 
Agenda de la reunión:
Agenda de la reunión:
1. Presentación de los participantes
2. Foro virtual preparatorio del III foro panamericano del IIN.
3. Prevención del trabajo infantil.
4. Acuerdos.
Se evidenció documento titulado "REUNIÓN MEDIANTE VIDEO LLAMADA DEL CONSEJO ASESOR Y CONSULTIVO NACIONAL DE NIÑOS, NIÑAS Y ADOLESCENTES DEL ICBF" realizada el 22/07/2019 a las 4:00 pm, con la siguiente agenda: 
Agenda de la reunión:
1. Foro virtual preparatorio del III foro panamericano del IIN.
2. Acuerdos
</t>
  </si>
  <si>
    <t>Documentos pdf "REUNIÓN MEDIANTE VIDEO LLAMADA DEL CONSEJO ASESOR Y CONSULTIVO NACIONAL DE NIÑOS, NIÑAS Y ADOLESCENTES DEL ICBF" de fechas 15/07/2019 y 22/07/2019.</t>
  </si>
  <si>
    <t>Mesas Públicas de Bienestarina®  y Alimentos de Alto valor Nutricional</t>
  </si>
  <si>
    <t>Realizar mesas públicas de bienestarina y alimentos, como espacios en los cuales se promueve el control social frente la distribución y el uso de alimentos de alto valor nutricional. Cuentan con representación de la comunidad, entidades territoriales y operadores de los diferentes programas de ICBF y permiten mostrar los beneficios de los alimentos, responsabilidades, deberes de los responsables de almacenar, custodiar y controlar estos productos, contribuyendo al control social de los programas. Así como dar a conocer el alcance de la cobertura de este servicio y las novedades presentadas en los puntos de entrega primarios.</t>
  </si>
  <si>
    <t xml:space="preserve">Informar a la ciudadanía sobre el uso y manejo de los alimentos de alto valor nutricional y brindar herramientas de conocimiento sobre el ejercicio del control social y veeduria ciudadana, frente a  los servcios y programas de la entidad dirigidos a fortalecer el derecho a una alimentación sana en NNA, Familias y Comunidades del país. </t>
  </si>
  <si>
    <t>Ciudadanía en general
Beneficiarios de los programas
Entidades territoriales
Operadores de los diferentes programas de ICBF</t>
  </si>
  <si>
    <t xml:space="preserve">Anual </t>
  </si>
  <si>
    <t xml:space="preserve">Dirección de Nutrición (alimentos   de alto valor nutricional) </t>
  </si>
  <si>
    <t>Diez (10) Mesas públicas</t>
  </si>
  <si>
    <t>Mesa Pública realizada</t>
  </si>
  <si>
    <t>Agosto</t>
  </si>
  <si>
    <t xml:space="preserve">En este  periodo  no hubo avance  en el desarrollo  de la actividad. </t>
  </si>
  <si>
    <t xml:space="preserve">Se envió a las regionales, Memorando con directrices para la realización de las mesas públicas de alimentos de alto valor nutricional, vigencia 2019 </t>
  </si>
  <si>
    <t>Memorando con radicado S-2019-213162-0101 del 12-04-2019</t>
  </si>
  <si>
    <t>Se identificó Memorando con radicado S-2019-213162-0101 del 12-04-2019 dirigido a los Directores Regionales, Coordinadores de Asistencia Técnica y Coordinadores de Centros Zonales, con los aspectos a tener en cuenta en las Mesas Pública de Alimentos de Alto Valor Nutricional -AAVN-.</t>
  </si>
  <si>
    <t>Realización Mesa Pública de Bienestarina y Alimentos de Alto Valor Nutricional en Yopal - Casanare</t>
  </si>
  <si>
    <t xml:space="preserve">El 31 de mayo del 2019 se realizó en Yopal- Casanare  una Mesa pública de Bienestarina y AAVN la cual contó con la asistencia de beneficiarios de las modalidades de proteccíón y prevención del ICBF, operadores de los programas del ICBF , representantes del equipo de gobierno de la alcaldia  del municipio de Yopal y del SENA entre otros para un total de 180 asistentes, incluyendo servidores públicos y contratistas del ICBF. 
La mesa se desarrolló de acuerdo con la agenda prevista, cumplió el objetivo previsyo  y estuvo acompañada por el chef de la Dirección de Nutrición  </t>
  </si>
  <si>
    <t>Total 180
Beneficiarios Programas ICBF     105
Operadores Servicios ICBF             52
Entidades Territoriales                       9
Veeduría                                                   1
Otros                                                        13</t>
  </si>
  <si>
    <t xml:space="preserve">Los beneficiarios  de los programas  propusieron  lo siguiente: 
•Contemplar la posibilidad de incluir una cuchara medidora de 15 gr para llevar a casa. 
• Incluir alimento para la mujer gestante y madre lactante con bajo peso, menor de edad en la modalidad Hogar Sustituto.
• Aumentar el suministro de Bienestarina para los niños y niñas de la modalidad Desarrollo Infantil en Medio Familiar  puesto que los mayores de 6 meses no la reciben todos los meses. 
• Entregar cartillas con recetas de Bienestarina  a los asistentes  que asisten a  las socializaciones.
• Incluir el Alimento para Mujer Gestante a la modalidad Desarrollo Infantil en Medio Familiar  para reducir el bajo peso.
</t>
  </si>
  <si>
    <t xml:space="preserve">La regional Casanare ICBF se comprometió a enviar a la sede de la Dirección General del ICBF solicitud  sobre la necesidad de incluir el Alimento para Mujer Gestante y Madre Lactante de la modalidad Hogar  Sustituto </t>
  </si>
  <si>
    <t xml:space="preserve">Acta de la mesa pública
Registro fotográfico
Listas de asistencia </t>
  </si>
  <si>
    <t>Se evidenció la realización de la Mesa Pública de Alimentos de Alto Valor Nutricional en la Regional Casanare en fecha 31/05/2019.</t>
  </si>
  <si>
    <t>1. Acta realización de la Mesa Pública de Alimentos de Alto Valor Nutricional en la Regional Casanare en fecha 31/05/2019.
2. 12 Listados de asistencia de fecha 31/05/2019: 180 participantes.
3. Documento word " Fotos Mesa Pública de Bienestarina y Alimentos de Alto Valor Nutricional –Municipio de Yopal –Casanare- mayo 31/2019".</t>
  </si>
  <si>
    <t xml:space="preserve">El 17 de junio  de 2019 se realizó mesa pública de Bienestarina y Alimentos de alto Valor nutricional  en la ciudad de Sincelejo - Sucre  con la participacion de 78 personas.
La mesa se desarrolló de acuerdo con la agenda prevista cumpliéndose el objetivo de informar a los asistentes sobre el uso y manejo de los alimentos entregados por el ICBF.  La mesa estuvo acompañada por el chef de la Dirección de Nutrición  
</t>
  </si>
  <si>
    <t xml:space="preserve">Total Asistentes : 78
Beneficiarios Programas ICBF…1
Operadores Servicios ICBF…67 
Veeduría…3
Otros...7
</t>
  </si>
  <si>
    <t xml:space="preserve">
Aumentar el suministro de Bienestarina para los niños y niñas de la modalidad Desarrollo Infantil en Medio Familiar puesto que los mayores de 6 meses no la reciben todos los meses.
Contemplar la posibilidad de Incluir bienestarina liquida en otras modalidades de atención ya que solo se limita a la modalidad propia e intercultural y cuando existen emergencias en el departamento.
Contemplar la posibilidad de Incluir el alimento para mujer gestante y madre en periodo de lactancia a la modalidad DIMF.</t>
  </si>
  <si>
    <t>Enviar a la sede de la Dirección General del ICBF solicitudes referentes a:
Aumento en el suministro de Bienestarina para la modalidad DIMF
Inclusión del Alimento para Mujer Gestante y Madre Lactante en la modalidad DIMF</t>
  </si>
  <si>
    <t>Acta de la mesa pública con el registro fotográfico 
Lista de asistencia (6 folios)</t>
  </si>
  <si>
    <t>Se evidenció la realización de la Mesa Pública de Alimentos de Alto Valor Nutricional en la Regional Sucre en fecha 19/06/2019.</t>
  </si>
  <si>
    <t>1. Acta realización de la Mesa Pública de Alimentos de Alto Valor Nutricional en la Regional Sucre en fecha 19/06/2019.
2. 6 Listados de asistencia de fecha 19/06/2019: 78 participantes.</t>
  </si>
  <si>
    <t xml:space="preserve">En este período no hubo avance debido a que no se tenía programación para  realización de mesas públicas en las regionales
</t>
  </si>
  <si>
    <t xml:space="preserve">Realización de 4 Mesas Públicas de Bienestarina y Alimentos de Alto Valor Nutricional en Tunja -Boyacá, Cúcuta- Norte de Santander , Montería -Córdoba  y Neiva-Huila </t>
  </si>
  <si>
    <t xml:space="preserve">Se realizaron mesas públicas en las siguientes fechas y ciudades:   6 de agosto en Tunja, -con participacion de 44 personas; 09 de agosto en Cúcuta, 83 personas;  23 de agosto en Monteria , 123 personas   y el 27 de Agosto en Neiva, esta última con la asistencia de 80 personas. 
Las mesas se desarrollarron de acuerdo con las orientaciones y la agenda prevista cumpliéndose el objetivo de informar a los asistentes sobre el uso y manejo de los alimentos entregados por el ICBF, permitiendo a la vez conocer las opiniones de los participantes  y absolver sus inquietudes. 
En las 4 mesas hubo presencia del chef de la Dirección de Nutrición lo que promovió el intercambio de saberes en torno a las preparaciones con bienestarina.   </t>
  </si>
  <si>
    <t xml:space="preserve">Total Asistentes  330
Beneficiarios Programas ICBF     55
Operadores Servicios ICBF         230
Entidades Territoriales                  16
Veeduría/Entes de Control            1
Otros                                                     28
</t>
  </si>
  <si>
    <r>
      <rPr>
        <b/>
        <sz val="14"/>
        <rFont val="Calibri"/>
        <family val="2"/>
        <scheme val="minor"/>
      </rPr>
      <t>Tunja</t>
    </r>
    <r>
      <rPr>
        <sz val="14"/>
        <rFont val="Calibri"/>
        <family val="2"/>
        <scheme val="minor"/>
      </rPr>
      <t xml:space="preserve">
Se comparte que es útil realizar festivales demostrativos sobre el uso  de la Bienestarina para enseñar a las personas  y a la comunidad los beneficios del AAVN, las  diferentes maneras  de preparar este producto y de esta forma mejorar su aceptabilidad. 
</t>
    </r>
    <r>
      <rPr>
        <b/>
        <sz val="14"/>
        <rFont val="Calibri"/>
        <family val="2"/>
        <scheme val="minor"/>
      </rPr>
      <t>Cúcuta</t>
    </r>
    <r>
      <rPr>
        <sz val="14"/>
        <rFont val="Calibri"/>
        <family val="2"/>
        <scheme val="minor"/>
      </rPr>
      <t xml:space="preserve">
Distribuir recetas y/o cartillas y capacitar a las madres de familia sobre las preparaciones con bienestarina
Aumentar la bienestarina que se entrega y aumentar los cupos para cubrir otras familias que lo necesitan
Evaluar la aceptabilidad de los diferentes sabores
Mejorar el proceso de selección de los beneficiarios
</t>
    </r>
    <r>
      <rPr>
        <b/>
        <sz val="14"/>
        <rFont val="Calibri"/>
        <family val="2"/>
        <scheme val="minor"/>
      </rPr>
      <t>Neiva</t>
    </r>
    <r>
      <rPr>
        <sz val="14"/>
        <rFont val="Calibri"/>
        <family val="2"/>
        <scheme val="minor"/>
      </rPr>
      <t xml:space="preserve">
Entregar galletas de bienestarina
Entregar bienestarina líquida
Entregar diferentes sabores
Informar los horarios de entrega a los puntos con anterioridad</t>
    </r>
  </si>
  <si>
    <r>
      <rPr>
        <b/>
        <sz val="14"/>
        <rFont val="Calibri"/>
        <family val="2"/>
        <scheme val="minor"/>
      </rPr>
      <t>Tunja</t>
    </r>
    <r>
      <rPr>
        <sz val="14"/>
        <rFont val="Calibri"/>
        <family val="2"/>
        <scheme val="minor"/>
      </rPr>
      <t xml:space="preserve">
Enviar formato de control de inventarios de AAVN Enlace centro zonal Tunja 1 Septiembre 30/2019
Enviar a las entidades prestadoras de servicios memorando de precios actualizado de AAVN   Regional y  centro zonal Tunja 1 mensualmente
Indicar ruta de acceso de información para el correcto diligenciamiento del formato control de inventarios de AAVN Regional y  centro zonal Tunja 1 Septiembre 30/2019
Enviar por parte de las entidades prestadoras de servicios los reportes de saldos con corte al 15 de cada mes  Entidades prestadoras de servicios  El 15 de cada mes 
</t>
    </r>
    <r>
      <rPr>
        <b/>
        <sz val="14"/>
        <rFont val="Calibri"/>
        <family val="2"/>
        <scheme val="minor"/>
      </rPr>
      <t xml:space="preserve">Cúcuta
</t>
    </r>
    <r>
      <rPr>
        <sz val="14"/>
        <rFont val="Calibri"/>
        <family val="2"/>
        <scheme val="minor"/>
      </rPr>
      <t>Invitar a la Procuradora a la mesa intersectorial entre ICBF y Salud para tratar los casos de niños/niñas con desnutrición aguda de las modalidades de ICBF</t>
    </r>
  </si>
  <si>
    <t xml:space="preserve">Actas de mesas públicas ( pendiente  Neiva- Huila  ); Listas de asistencias, registros fotográficos </t>
  </si>
  <si>
    <t xml:space="preserve">Se evidenció la realización de la Mesa Pública de Alimentos de Alto Valor Nutricional en las Regionales: Córdoba en fecha 23/08/2019; Norte de Santander en fecha 09/08/2019; Boyacá del 06/08/2019. 
Se evidencia Listado de Asistencia a la Mesa realizada en la Regional Huila de fecha 27/08/2019. </t>
  </si>
  <si>
    <t>1. Acta realización de la Mesa Pública de Alimentos de Alto Valor Nutricional en la Regional Córdoba en fecha 23/08/2019. 
2. Acta realización de la Mesa Pública de Alimentos de Alto Valor Nutricional en la Regional Norte de Santander en fecha 09/08/2019.
3. Acta realización de la Mesa Pública de Alimentos de Alto Valor Nutricional en la Regional  Boyacá del 06/08/2019. 
4. 7 Listados de asistencia Regional Córdoba en fecha 23/08/2019: 123 participantes.
5. 4 Listados de asistencia Regional Neiva en fecha 27/08/2019: 80 participantes.
6. 3 Listados de asistencia Regional Boyacá en fecha 06/08/2019: 44 participantes.
7. 7 Listados de asistencia Regional Norte de Santander en fecha 09/09/2019: 83 participantes. (Se evidencia error en el mes de la lista)
8. Registro Fotográfico de las diferentes mesas (9 fotos)</t>
  </si>
  <si>
    <t>Encuentros  Ciudadanos  Modalidad preventiva de Nutrición.</t>
  </si>
  <si>
    <r>
      <t xml:space="preserve">Espacios de socialización de la modalidad </t>
    </r>
    <r>
      <rPr>
        <b/>
        <sz val="14"/>
        <rFont val="Calibri"/>
        <family val="2"/>
        <scheme val="minor"/>
      </rPr>
      <t>Preventiva de Nutrición</t>
    </r>
    <r>
      <rPr>
        <sz val="14"/>
        <rFont val="Calibri"/>
        <family val="2"/>
        <scheme val="minor"/>
      </rPr>
      <t>, en los cuales se presenta a la comunidad el servicio, de tal manera que se puedan determinar con la participación activa de la comunidad, los resultados, fortalezas y oportunidades de mejora en la prestación del mismo, constituyéndose en espacios que promuevan el empoderamiento de la ciudadanaia para el ejercicio del Control social.</t>
    </r>
  </si>
  <si>
    <t xml:space="preserve"> Identificar fortalezas y oportunidades de mejora, en escenarios de expresión  libre  e intercambio de experiencias con las familias usuarias  de la  estrategia. </t>
  </si>
  <si>
    <t>Consultar</t>
  </si>
  <si>
    <t>Usuarios de la modalidad 
Ciudadanía 
Entidades territoriales y Secretarías municipales (de salud, planeación, social)
Operadores de la modalidad</t>
  </si>
  <si>
    <t>Nacionall</t>
  </si>
  <si>
    <r>
      <t xml:space="preserve">Modalidad </t>
    </r>
    <r>
      <rPr>
        <i/>
        <sz val="14"/>
        <rFont val="Calibri"/>
        <family val="2"/>
        <scheme val="minor"/>
      </rPr>
      <t>1.000 días para cambiar el mundo</t>
    </r>
  </si>
  <si>
    <t>Tres (3) Encuentros</t>
  </si>
  <si>
    <t>Encuentro realizado</t>
  </si>
  <si>
    <t>Septiembre</t>
  </si>
  <si>
    <t>No se evidencia avance dado que el inicio de la actividad es partir de septiembre de 2019.</t>
  </si>
  <si>
    <t>No aplica</t>
  </si>
  <si>
    <t>En este  periodo  no hubo avance  en el desarrollo  de la actividad.
Se estima iniciar contratación de esta modalidad entre mayo y junio</t>
  </si>
  <si>
    <t xml:space="preserve">En este periodo no hubo avance en  el desarrollo de esta actividad
Actualmente las regionales avanzar en el proceso de contratación de la modalidad , se prevé el inicio de la operación en julio  </t>
  </si>
  <si>
    <t xml:space="preserve">En este periodo no hubo avance en  el desarrollo de esta actividad, actualmente las regionales avanzan en el proceso de contratación de la modalidad, se prevé el inicio de la operación en julio.  </t>
  </si>
  <si>
    <t xml:space="preserve">En este periodo no hubo avance en  el desarrollo de esta actividad.
Las regionales suscribieron los contratos para la ejecución de la modalidad preventiva y  actualmene los operadores del servicio adelantan la etapa de alistamiento.  </t>
  </si>
  <si>
    <t>En este periodo no hubo avance en  el desarrollo de esta actividad.
Los operadores contratados iniciaron la atención de las beneficiarios focalizados durante la etapa de alistamiento</t>
  </si>
  <si>
    <t xml:space="preserve">Socialización de Servicios de Primera Infancia de las EAS </t>
  </si>
  <si>
    <t>A través del cumplimiento contractual un mes después de iniciar  el contrato, las Entidades Administradoras de Servicios de Primera Infancia deben socializar  a las familias beneficiarias de los diferentes servicios, a qué tienen derecho las niñas y los niños en el marco del servicio; y un mes antes de culminar el servicio  deben realizar un ejercicio  de socialización mediante el cual las EAS den cuenta de la inversión de los recursos públicos que empleo con ocasión al servicio prestado.</t>
  </si>
  <si>
    <t xml:space="preserve">Dar a conocer a las familias, ciudadanía y comunidad en general,  información sobre los servicios que el operador de primera infancia va administrar, y cuales son los  derechos y deberes de los usuarios  frente a la prestación del servicio. Dar cuenta de la inversión que realizó de los recursos públicos y apoyar la creación de comités de control social. </t>
  </si>
  <si>
    <t xml:space="preserve">Informar </t>
  </si>
  <si>
    <t xml:space="preserve">Operadores de Servicios, Familias Beneficiarias  y Comunidad en general </t>
  </si>
  <si>
    <t xml:space="preserve">Nacional </t>
  </si>
  <si>
    <t xml:space="preserve">Dirección de Primera Infancia </t>
  </si>
  <si>
    <t xml:space="preserve">Movilización y Control Social </t>
  </si>
  <si>
    <t>Mil cuatrocientos (1.400) Espacios de 
socialización</t>
  </si>
  <si>
    <t>Espacio de Socialización realizado</t>
  </si>
  <si>
    <t xml:space="preserve">Febrero </t>
  </si>
  <si>
    <t>Diciembre 20.</t>
  </si>
  <si>
    <t xml:space="preserve">Del 28 de enero al 16 de marzo se realizó la actualización de la Guía orientadora para la realización de las Jornadas de Socialización de las EAS, la cual fue enviada a las 33 regionales y  Centros Zonales.
Del 28 de enero al 16 de marzo se diseñó una caja de herramientas orientadoras para que las EAS apoyen el proceso de conformación de los comités de control social, guías y formatos que apoyan de manera útil la realización del ejercicio de control social por parte de las familias beneficiarias de los serivicios de primera Infancia del ICBF.
Del 16 de marzo a la fecha estamos realizando asistencia técnica a los enlaces en las regionales sobre la guía y sus anexos. 
Seguimiento y revisión de las evidencias de las jornadas de socialización de servicios de primera infancia que se han realizado a la fecha.  Se anexa a este reporte el Ranking de realización de las jornadas de socialización y algunos comités de control social conformados a la fecha en algunas regionales. 
</t>
  </si>
  <si>
    <r>
      <t xml:space="preserve"> 
OPERADORES: </t>
    </r>
    <r>
      <rPr>
        <b/>
        <sz val="14"/>
        <rFont val="Calibri"/>
        <family val="2"/>
        <scheme val="minor"/>
      </rPr>
      <t>84</t>
    </r>
    <r>
      <rPr>
        <sz val="14"/>
        <rFont val="Calibri"/>
        <family val="2"/>
        <scheme val="minor"/>
      </rPr>
      <t xml:space="preserve">
ENLACES REGIONALES ICBF: </t>
    </r>
    <r>
      <rPr>
        <b/>
        <sz val="14"/>
        <rFont val="Calibri"/>
        <family val="2"/>
        <scheme val="minor"/>
      </rPr>
      <t>33</t>
    </r>
    <r>
      <rPr>
        <sz val="14"/>
        <rFont val="Calibri"/>
        <family val="2"/>
        <scheme val="minor"/>
      </rPr>
      <t xml:space="preserve">
ENLACES CENTROS ZONALES: </t>
    </r>
    <r>
      <rPr>
        <b/>
        <sz val="14"/>
        <rFont val="Calibri"/>
        <family val="2"/>
        <scheme val="minor"/>
      </rPr>
      <t>194</t>
    </r>
    <r>
      <rPr>
        <sz val="14"/>
        <rFont val="Calibri"/>
        <family val="2"/>
        <scheme val="minor"/>
      </rPr>
      <t xml:space="preserve">
ENLACES SEDE DIRECCIÓN GENERAL DPI: </t>
    </r>
    <r>
      <rPr>
        <b/>
        <sz val="14"/>
        <rFont val="Calibri"/>
        <family val="2"/>
        <scheme val="minor"/>
      </rPr>
      <t>3</t>
    </r>
    <r>
      <rPr>
        <sz val="14"/>
        <rFont val="Calibri"/>
        <family val="2"/>
        <scheme val="minor"/>
      </rPr>
      <t xml:space="preserve">
 </t>
    </r>
  </si>
  <si>
    <t xml:space="preserve">1. Las familias aún no tienen información  de la caja de herramientas para el fortalecimiento a los comités de control social, se espera que durante mayo ya tengan la información socializada, sobre todo por para que sea apliacada en los comités de control social. 
2. Los Agentes Educativos han expresado que los insumos generados para la realización de las jornadas de socialziación de las EAS son claros y ya están compartiendo evidencias a los centros zonales y regionales de esta actividad. 
3. Los enlaces territoriales de las Regionales y Centros Zonales, están recibiendo asistencia técnica por parte de los enlaces de la Sede de Dirección General  - Dirección de Primera Infancia, sobre la guía actualizada y sus respectivos anexos. La retroalimentación que se ha recibido del proceso es positiva, pues todo apunta a un proceso incidente de la participación ciudadana si se socializa de manera adecuada la caja de herramientas a los operadores de primera infancia. </t>
  </si>
  <si>
    <t xml:space="preserve">
Para este periodo no aplica porque estamos en proceso de socialización de las herramientas metodológicas y de realización de las jornadas de socialización de las EAS. </t>
  </si>
  <si>
    <t xml:space="preserve">Se anexa el ranking de las jornadas de socialización. 
Guía de Socialización actualizada y Caja de herramientas orietadoras para el proceso de fortalecimiento de los comités de control social. 
Rutas de seguimiento de la información de las jornadas de socialización y de los comités de control social. </t>
  </si>
  <si>
    <t xml:space="preserve">Se evidenciaron diferentes documentos como la Caja de Herramientas, formatos, instrumentos, guias y memorandos para el apoyo a la operación de las diferentes Modalidades de Atención de Primera Infancia.
Adicionalmente se evidenció documento "Ranking Regional de Seguimiento a Jornadas de Socialización EAS 2019 y Comités de Control Social Conformados" realizado por la Dirección de Primera Infancia, donde se visualiza a 05/04/2019 el estado de las Regionales frente a la revisión que realiza dicha dirección de los soportes aportados de las EAS. </t>
  </si>
  <si>
    <r>
      <rPr>
        <b/>
        <sz val="12"/>
        <rFont val="Calibri"/>
        <family val="2"/>
        <scheme val="minor"/>
      </rPr>
      <t>Se evidencia Caja de Herramientas con la siguiente información:</t>
    </r>
    <r>
      <rPr>
        <sz val="12"/>
        <rFont val="Calibri"/>
        <family val="2"/>
        <scheme val="minor"/>
      </rPr>
      <t xml:space="preserve">
1. Descripción de las 14 Modalidades de Atención de la Dirección de Primera Infancia.
2. Formato Constitución del Comité de Control Social a la calidad de los servicios prestado por la Dirección de Primera Infancia.
3. Formato Acta de visita del comité de control social a los servicios de Primera Infancia.
4. Guía para la conformación del Comité de Control Social para la Vigilancia y Seguimiento a la Calidad de la Atención en los Servicios de la Dirección de Primera Infancia.
5. FORMATO DE VERIFICACIÓN DE COBERTURA Y ALIMENTOS EN LAS UNIDADES DE SERVICIO.
6. FORMATO DE VERIFICACIÓN DE LAS ACTIVIDADES PEDAGÓGICAS EN LAS UNIDADES DE SERVICIO DEL ICBF. 
7. FORMATO DE VERIFICACIÓN DE LA DOTACIÓN EN LAS UNIDADES DE SERVICIO DEL ICBF.
8. FORMATO VERIFICACIÓN DE LA CALIDAD DE LOS MERCADOS ENTREGADOS POR LAS UNIDADES ADMINISTRADORAS DEL SERVICIO A LAS UNIDADES DE SERVICIO DEL ICBF.  
9. FORMATO DE VERIFICACIÓN DEL TALENTO HUMANO EN LAS UNIDADES DE SERVICIO DEL ICBF. 
</t>
    </r>
    <r>
      <rPr>
        <b/>
        <sz val="12"/>
        <rFont val="Calibri"/>
        <family val="2"/>
        <scheme val="minor"/>
      </rPr>
      <t>Formatos y otros documentos:</t>
    </r>
    <r>
      <rPr>
        <sz val="12"/>
        <rFont val="Calibri"/>
        <family val="2"/>
        <scheme val="minor"/>
      </rPr>
      <t xml:space="preserve">
ACTA No. 000 CONSTITUCION DEL COMITÉ DE CONTROL SOCIAL A LA CALIDAD DE LOS SERVICIOS PRESTADO POR LA DIRECCION DE PRIMERA INFANCIA - ICBF -
FICHA DESCRIPTIVA SERVICIOS DE PRIMERA INFANCIA
ACTA DE VISITA DEL COMITÉ DE CONTROL SOCIAL A LOS SERVICIOS DE PRIMERA INFANCIA
EVALUACIÓN JORNADA DE SOCIALIZACIÓN DE LAS
ENTIDADES ADMINISTRADORAS DEL SERVICIO DE PRIMERA INFANCIA 
GUIA PARA CONFORMACIÓN DEL COMITÉ DE CONTROL SOCIAL PARA LA VIGILANCIA Y SEGUIMIENTO DE LA CALIDAD DE LA ATENCIÓN EN LOS SERVICIOS DE LA DIRECCIÓN DE PRIMERA INFANCIA – ICBF 
GUÍA DE SOCIALIZACIÓN DE LOS SERVICIOS DE PRIMERA INFANCIA DE LAS ENTIDADES ADMINISTRADORAS DE SERVICIOS – EAS-
MEMORANDO DEL 20/03/2019 S-2019-159659-0101 CON ASUNTO: PRESENTACIÓN DE LA GUÍA PARA SOCIALIZACIÓN DE SERVICIOS DE PRIMERA INFANCIA DE LAS EAS 2019
PRESENTACIÓN "GUÍA PARA SOCIALIZACIÓN DELOS SERVICIOS DE PRIMERA INFANCIA DE LAS EAS"
DOCUMENTO WORD PRESENTACION RESUMIDA "GUÍA PARA SOCIALIZACIÓN DELOS SERVICIOS DE PRIMERA INFANCIA DE LAS EAS"
PRESENTACIÓN PROCESO DE CARGUE EN LA NAS DE LAS EVIDENCIAS JORNADAS DE SOCIALIZACIÓN DE SERVICIOS DE LAS EAS
</t>
    </r>
    <r>
      <rPr>
        <b/>
        <sz val="12"/>
        <rFont val="Calibri"/>
        <family val="2"/>
        <scheme val="minor"/>
      </rPr>
      <t xml:space="preserve">
2 Documentos Ranking Regionales</t>
    </r>
  </si>
  <si>
    <t xml:space="preserve">Durante el mes de abril  se ha revisado la calidad de las evidencias de las jornadas de socialización, reportada por las EAS. </t>
  </si>
  <si>
    <t xml:space="preserve">La jornadas de socialización de servicios son espacios de información, habilitados por las Entidades Administradoras de Servicios de Primera Infancia para las familias usuarias; quienes a su vez se convierten en actores claves para el proceso de participación ciudadana a través de comités de control social que se promueven a través de esta actvidad. Esto se realiza en las 33 Regionales del ICBF como una de las acciones de la estrategia de Movilización y Control Social de la Dirección de Primera Infancia. </t>
  </si>
  <si>
    <r>
      <rPr>
        <b/>
        <sz val="14"/>
        <rFont val="Calibri"/>
        <family val="2"/>
        <scheme val="minor"/>
      </rPr>
      <t xml:space="preserve">
FAMILIAS USUARIAS: 
 4800 (este es el dato que se toma como principal para el reporte de asistentes) 
</t>
    </r>
    <r>
      <rPr>
        <sz val="14"/>
        <rFont val="Calibri"/>
        <family val="2"/>
        <scheme val="minor"/>
      </rPr>
      <t xml:space="preserve">
OPERADORES: 84
ENLACES REGIONALES ICBF: 33
ENLACES CENTROS ZONALES: 194
ENLACES SEDE DIRECCIÓN GENERAL DPI: 3
</t>
    </r>
  </si>
  <si>
    <t xml:space="preserve">Actas, listados de asistencia y fotografías. Se anexarán en el reporte de mayo, porque estamos validando la calidad de las mismas. 
Se anexa Ranking regional de avance de las jornadas de socialización. </t>
  </si>
  <si>
    <t>Se evidencia "Ranking Regional de Seguimiento a Jornadas de Socialización EAS 2019 y Comités de Control Social Conformados" realizado por la Dirección de Primera Infancia, donde se visualiza a el estado de las Regionales frente a la revisión de los soportes aportados de las EAS. 
No se observa avance en las jornadas reportadas para el primer trimestre frente al mes de abril y es importante que se indique fecha de corte de la información.</t>
  </si>
  <si>
    <t>2 Documentos Ranking Regionales</t>
  </si>
  <si>
    <t xml:space="preserve">Durante el mes de mayo se verficaron las evidencias de esta actividad, donde se identificó participación activa de las familias e interés en conformar los comités de control social, aunque en la mayoría de jornadas se puntualizó en darle a conocer a las familias las generalidades de los contratos de aportes de los servicios de pirmera infancia, esto a través de las Entidades Administradoras de Servicios y/o operadores. 
Las evidencias que se revisaron son: actas, listados de asistencia y fotografías de las jornadas de socialización de las 33 regional </t>
  </si>
  <si>
    <t xml:space="preserve">Hay que replantear la metodología de las jornadas de socialización, la sugerencias de las familias frente a la necesidad de conocer en más detalle las caracterísiticas de los servicios de los cuales son usuarios. </t>
  </si>
  <si>
    <t xml:space="preserve">Actas, listados de asistencia y fotografías. 
Se anexa Ranking regional de avance de las jornadas de socialización. </t>
  </si>
  <si>
    <t>Se evidenciaron actas, listados de asistencia, actas de Comités de Control Social y registros fotográficos, donde se da a conocer a las familias, ciudadanía y comunidad en general,  información acerca de los servicios brindados por los operadores  de las Modalidades de Atención de Primera Infancia; los  derechos y deberes de los usuarios  de estos servicios; la presentación de cuentas de la inversión de los recursos públicos y la creación de Comités de Control Social.
"Ranking Regional de Seguimiento a Jornadas de Socialización EAS 2019 y Comités de Control Social Conformados" realizado por la Dirección de Primera Infancia, donde se visualiza a el estado de las Regionales frente a la revisión de los soportes aportados de las EAS. 
No se observa avance en las jornadas reportadas para el mes de abril frente al reporte de mayo y es importante que se indique fecha de corte de la información.</t>
  </si>
  <si>
    <r>
      <rPr>
        <b/>
        <sz val="14"/>
        <rFont val="Calibri"/>
        <family val="2"/>
        <scheme val="minor"/>
      </rPr>
      <t xml:space="preserve">
CARPETA 1. ACTAS Y LISTADOS</t>
    </r>
    <r>
      <rPr>
        <sz val="14"/>
        <rFont val="Calibri"/>
        <family val="2"/>
        <scheme val="minor"/>
      </rPr>
      <t xml:space="preserve">
1. Acta jornada de socialización de fecha 12/03/2019 con asunto: "Acta del Informe de Control Social" de la Asociación de Padres de Familia del Hogar Comuitario Uribe Uribe.
2. Acta de socialización  de fecha 15/02/219 con el objeetivo "Realizar Mesa Pública de la Asociación de Padres de Familia de los Niños usuarios del Hogar Infantil Flautín para dar a  conocer a la comunidad la prestación de los servicios  que ofrece el Hogar Infantil Flautín".
3. Acta jornada de socialización de fecha 21/03/2019 con el objetivo "Efectuar ejercicio de Control Social de Inicio del Contrato 0218-2019 de la entidad, para hacer la socialización del programa Centros de Desarrollo Infantil, de primera infancia, promoviendo así, una cultura de la legalidad y la transparencia en la inversión de los recursos públicos del ICBF, destinados a la atención de las niñas y niños del país, a través de la vinculación de las familias, instituciones y organizaciones sociales para el control de estos recursos.", municipio de Uramita.
4. Acta "Jornada de socialización de los servicios de primera infancia" de fecha 15/03,/2019, CDI Mundo Mágico 2, Puerto Berrío, Antioquia, Operador Las Golondrinas.
5. Actas de reunión de fechas 21/02/2019 y 28/02/2019 del Operador Fundación Las Golondrinas con el objetivo: "Promover una cultura ciudadana de la legalidad y la transparencia en la inversión de los recursos públicos del ICBF destinados a la atención de los niños y niñas del país; a través de la vinculación de las familias, instituciones y organizaciones sociales para el control social de estos recursos.” realizadas en los municipios de Puerto Triunfo y Yondó, Antioquia, respectivamente.
6. Acta jornada socialización de fecha 28/02/2019 con el objetivo: "Promover una cultura ciudadana de la legalidad y la transparencia en la inversión de los recursos públicos del ICBF destinado a la atención de niños y niñas del país, a través de la vinculación de las familias, instituciones y organizaciones para el control social de estos recuersos" Hogar Infantil Mis Juguetes.
7. Acta jornada de socialización de fecha 19/02/2019 con el objetivo "Promover una cultura ciudadana de la legalidad y la transparencia en la inversión de los recursos públicos del ICBF destinado a la atención de niños y niñas del país; a través de la vinculación de las familias, instituciones y organizaciones sociales para el control de estos recursos" de la Asociación Unidos por la Infancia.
8. Documento de fecha 25/02/2019 con Asunto: "Primera Socialización de los servicios a la primera infancia contrato 0884", Asociación de padres usuarios, otras modalidades de atención a la primera infancia y madres comunitarias Chiquilines.
9. Acta Socialización de servicios primera infancia DIMF y CDI del 26/02/2018, Fundación Bien Estar.
10. Acta de fecha 27/02/2019 con el objetivo "Promover una cultura ciudadana de la legalidad y la transparencia en la inversión de los recursos públicos del ICBF destinados a la atención de niños y niñas del país; a través de la vinculación de las familias, instituciones y organizaciones sociales para el control social de estos recursos. Fundación de atención a la niñez.
11. Acta del 24/02/2019 con  el objetivo "Realizar acuerdos con las autoridades respecto con la operación del servicio en la comunidades de San José y Betania y socialización del servicio, modalidad Propia e Intercultural, Paz de Ariporo.
12. Actas del 25/02/2019 de la Corporación para la prosperidad de nuestra gente, con el objetivo "Presentar y aclarar dudas respecto a  la prestación del servicio en la comunidad mediante el proceso de socialización de servicios, modalidad Propia e Intercultrual, Comunidades Morichito, Tsamaní, Mochuelo y Mardue, Hato Corozal.
13. Acta de reunión del 01/03/2019 con el objetivo "promover la legalidad y transparencia de los recursos entregados por el ICBF, para la atención de niños y niñas usuarios del Hogar Infantil a través de la vinculación de las familias y la comunidad en general., Asociación de padres de familia de los niños usuarios del Hogar Infantil Colorines.
14. Actas de socialización programas de primera infancia de: 23/01/2019, concertación autoridades KM 18; 24/01/2019: socialización programa KM 6; 28/01/2019: Concertación autoridades, Maloca KM 9; 28/01/2019: Concertación y socialización de programas/convenios, talento humano DIMF fm 18; 29/01/2019: Concertación con autoridades indígenas, Sede Azcaíta; 31/01/2019: Concertación y socialización programa, Comunidad San Sebastián -Concha, San Sebastián Los Lagos y Castoral Los Lagos; 31/01/2019: Concertación y socialización programa, talento humano DIMF - Modalidad Institucional, Comunidad San Sebastián Los Lagos y Castoral Los Lagos; 01/02/2019: Socialización programa Modalidad Familia Institucional, Maloca KM 11; 01/02/2019: Socialización programa Modalidad F y MF, Maloca KM 11; 01/02/2019: Socialización programa Modalidad Familiar Institucional, KM 11; 03/02/2019: Concertación autoridades KM 5.8 y Socialización programa, Lugar: Vivienda Señor Neivy Pinto KM  5.8; 03/02/2019: Concertación y Socialización programa, talento humano DIMF Cafamaz, KM 5.8; 01/02/2019: Concertación autoridades KM 6 y Socialización  programa, lugar: Sede Comunal KM 6; 01/02/2019: Socialización y Concertación Modalidad DIMF, talento humano DIMF - Modalidad Institucional EAS KM 6; 03/02/2019: Concertación autoridades KM 7 y Socialización programa , Lugar: Cancha microfútbol KM 7; 03/02/2019: Socialización y Concertación , talento humano - DIMF - Modalidad Institucional, Comunidad KM 7; 03/02/2019: Socialización y Concertación , talento humano DIMF - Modalidad Institucional, Comunidad KM 7; 09/02/2019: Socialización programa DIMF EAS CAFAMAZ, lugar: Sede Administrativa; 09/02/2019: Socialización programa DIMF - Zona Leticia, talento humano DIMF EAS CAFAMAZ.
15. Acta del 14/03/2019, con el objetivo "Socializar Contrato 035 y servicios de primera infancia" y documentos anexos: Fundación para el Desarrollo Social y Comunitario La Luz de fecha 12/03/2019, Asunto: "Invitación para la socialización de los servicios de primera infancia del Contro de Aportes N 035 (DIMF y CDI), 14 Invitaciones; Documento: "Préstamo de escenarios culturales de fecha 14/03/2019; ; documentos Anexo 2 "Evaluación jornada de socialización de las Entidades Administradoras del Servicio": 21 evaluaciones diligenciadas y registro fotográfico.
16. Acta del 26/02/2019 con el Asunto: Socialización del servicio y Control Social, operador Iglesia Centro Cristiano, anexos: 2 Listados de asistencia con 27 participantes; Invitación con Asunto: "invitación para  la socialización de los servicios EAS-Centro Cristiano y Control Social" de fecha 21/02/2019 con 18 anexos.
17. Acta del 29/03/2019 con el Asunto: "Socialización programa / Capacitación veeduría ciudadana y Conformación veeduría ciudadana Modalidad Familiar", lugar CAFAMAZ, Sede Administrativa, anexo 2 listados de asistencia con 41 participantes.
</t>
    </r>
    <r>
      <rPr>
        <b/>
        <sz val="14"/>
        <rFont val="Calibri"/>
        <family val="2"/>
        <scheme val="minor"/>
      </rPr>
      <t>Registro fotográfico</t>
    </r>
    <r>
      <rPr>
        <sz val="14"/>
        <rFont val="Calibri"/>
        <family val="2"/>
        <scheme val="minor"/>
      </rPr>
      <t xml:space="preserve">
1. Socialización del servicio, municipio Paz de Ariporo.
2. Socialización del servicio, municipio Hato Corozal.
</t>
    </r>
    <r>
      <rPr>
        <b/>
        <sz val="14"/>
        <rFont val="Calibri"/>
        <family val="2"/>
        <scheme val="minor"/>
      </rPr>
      <t>Listados de asistencia</t>
    </r>
    <r>
      <rPr>
        <sz val="14"/>
        <rFont val="Calibri"/>
        <family val="2"/>
        <scheme val="minor"/>
      </rPr>
      <t xml:space="preserve">
1. Listado de asistencia del 21/03/2019 Hogar Infantil Los Colorines: 57 participantes.
2. Listado de asistencia del 27/02/2019 Asociación de Pdres de Familia de los niños usuarios del Hogar Infantil Flautín: 64 participantes.
3. Listado de asistencia del 21/02/2019, temática Socialización Servicios de Primera Infancia de la Asociación de Padres Usuarios AUSINFANCIA: 40 participantes.
4. Listado de asistencia del 20/02/2019, temática Socialización Servicios Primera Infancia de la Asociación de Padres Usuarios AUSINFANCIA: 29 participantes.
5. Listado de asistencia de  08/03/2019 Asociación de padres usuarios, otras modalidades de atención a primera infancia y madre comunitaria Uribe Uribe: 54 participantes.
6. Listado de asistencia Socialización servicios de primera infancia Asociación Chiquilines: 48 participantes.
7. Listado de asistencia de fecha 28/02/2019 Fundación de atención a la niñez: 23 participantes.
</t>
    </r>
    <r>
      <rPr>
        <b/>
        <sz val="14"/>
        <rFont val="Calibri"/>
        <family val="2"/>
        <scheme val="minor"/>
      </rPr>
      <t>Actas concertación con Comunidades Étnicas</t>
    </r>
    <r>
      <rPr>
        <sz val="14"/>
        <rFont val="Calibri"/>
        <family val="2"/>
        <scheme val="minor"/>
      </rPr>
      <t xml:space="preserve">
1. Acta 01 de fecha 18/02/2019 con el objetivo "Concertar los componentes de atención para garantizar uqe ésta responda a los requerimientos del contexto y la apropiación de la atención por parte de la comunidad" Modalidad CDI Fundación Bienestar.
2. Acta 01 de fecha 18/02/2019 con el objetivo "Concertar los componentes de atención para garantizar uqe ésta responda a los requerimientos del contexto y la apropiación de la atención por parte de la comunidad" Modalidad  DIMF Fundación Bienestar.
3. Acta  del 28/02/2019 con el objetivo: "Socializar con padres de familia y comunidad en general los servicios, procesos, gestión que se llevarán a cabo en el CDI, con el fin de promover la transparencia y legalidad de los recursos invertidos por el Instituto Colombiano de Bienestar Familiar (ICBF) en la atención de los niño, niñas y familias en el Municipio de Segovia." Fundación de atención a la niñez.
</t>
    </r>
    <r>
      <rPr>
        <b/>
        <sz val="14"/>
        <rFont val="Calibri"/>
        <family val="2"/>
        <scheme val="minor"/>
      </rPr>
      <t xml:space="preserve">
Actas Constitución del Comité de Control Social </t>
    </r>
    <r>
      <rPr>
        <sz val="14"/>
        <rFont val="Calibri"/>
        <family val="2"/>
        <scheme val="minor"/>
      </rPr>
      <t xml:space="preserve">
Acta N° 000 Constitución del Comité de Control Social a la Calidad de los Servicios Prestados por la Dirección de Primera Infancia - ICBF del 25/04/2019, Cañasgordas, Antioquia.
Acta N° 000 Constitución del Comité de Control Social a la Calidad de los Servicios Prestados por la Dirección de Primera Infancia - ICBF del 10/04/2019, Cañasgordas, Antioquia.
</t>
    </r>
    <r>
      <rPr>
        <b/>
        <sz val="14"/>
        <rFont val="Calibri"/>
        <family val="2"/>
        <scheme val="minor"/>
      </rPr>
      <t>CARPETA 2. FOTOS</t>
    </r>
    <r>
      <rPr>
        <sz val="14"/>
        <rFont val="Calibri"/>
        <family val="2"/>
        <scheme val="minor"/>
      </rPr>
      <t xml:space="preserve">
1. Registro Fotográfico Jornada 1 Socialización - APHCB URIBE URIBE.
2. Registro Fotográfico Jornada 1 socialización - APNUHI FLAUTIN.
3. Registro Fotografico Jornada 1 socialización - Fundación Las Golondrinas.
4. Registro Fotográfico Jornada 1 socialización - Fundación Las Golondrinas.
5. Registro Fotografico Jornada 1 Socialización - fundacion las golondrinas.
6. Registro Fotográfico Jornada 1 Socialización- APNUHI COLORINES.
7. Registro fotográfico Jornada 1 Socialización ASUINFANCIA-H.I MIS JUGUETES.
8. Registro fotografico jornada 1 socialización -EAS ASUINFANCIA LA SIERRA 1.
9. Registro fotografico jornada 1 socialización -EAS ASUINFANCIA LA SIERRA 2.
10. Registro fotografico jornada 1 socialización -EAS ASUINFANCIA LA SIERRA 3.
11. Registro fotografico jornada 1 socialización -EAS ASUINFANCIA LA SIERRA 4.
12. Registro fotografico jornada 1 socialización -EAS ASUINFANCIA PTO BERRIO 1.
13. Registro fotografico jornada 1 socialización -EAS ASUINFANCIA PTO BERRIO 3.
14. Registro fotografico jornada 1 socialización -EAS ASUINFANCIA YONDÓ 1.
15. Registro fotografico jornada 1 socialización -EAS ASUINFANCIA YONDÓ 2.
16. Registro fotografico jornada 1 socialización -EAS ASUINFANCIA YONDÓ 3.
17. Registro fotografico jornada 1 socialización -EAS ASUINFANCIA YONDÓ 4.
18. Registro fotografico jornada 1 socialización -EAS ASUINFANCIA YONDÓ 5.
19. Registro fotográfico Jornada 1 Socialización- EAS ASUINFANCIA-URAMITA.
20. Registro fotografico jornada 1 socializacion- Chiuqilines.
21. EVIDENCIAS FOTOGRAFICAS CONTROL SOCIAL, Segovi, Antioquia.
22. Fotos socializacion jornada EAS ASUINFANCIA YONDÓ.
23. Fotos socialización Iglesia Centro Cristiano.
24. Fotos socialización Fundación Estar Bien.
</t>
    </r>
    <r>
      <rPr>
        <b/>
        <sz val="14"/>
        <rFont val="Calibri"/>
        <family val="2"/>
        <scheme val="minor"/>
      </rPr>
      <t xml:space="preserve">Documentos Ranking
1. </t>
    </r>
    <r>
      <rPr>
        <sz val="14"/>
        <rFont val="Calibri"/>
        <family val="2"/>
        <scheme val="minor"/>
      </rPr>
      <t xml:space="preserve">Ramking Regional de Seguimiento a Jornadas de Socialización EAS  2019 y Comités de Control Social conformados (El otro documento de Ranking está repetido).
</t>
    </r>
  </si>
  <si>
    <t xml:space="preserve">Durante el mes de junio se generó el ranking  regional de las primeras jornadas de socialización de los operadores de servicios de primera infancia. </t>
  </si>
  <si>
    <t>Las jornadas de socialización consisten en darle a conocer a las familias a qué tienen derecho en el marco de la ejecución de un contrato de servicio de primera infancia, estos espacios de información los realizan los operadores de servicios de primera infancia a las familias usuarias y comunidad en general. Por lo anterior, para generar el ranking regional se debe establecer comunicación permanente con los profesionales enlaces de control social en las regionales y centros zonales</t>
  </si>
  <si>
    <t xml:space="preserve">
OPERADORES...2484
ENLACES REGIONALES ICBF...33
ENLACES CENTROS ZONALES...194
ENLACES SEDE DIRECCIÓN GENERAL DPI…3
CENTROS ZONALES: 194
FAMILIAS USUARIAS: 28.000
 </t>
  </si>
  <si>
    <t xml:space="preserve">Los enlaces de control social en las 33 regionales han manifestado que el ejercicio de control social tendría mayor incidencia si las familias tuvieran un proceso de formación continua por parte de los entes encargados de formar en estos temas. 
Algunas de las  familias usuarias de los servicios de primera infancia que han participado de estos espacios de socialización aprovecharon este momento para conformar los comités de control social. </t>
  </si>
  <si>
    <t>NO APLICA</t>
  </si>
  <si>
    <t xml:space="preserve">Ranking Regional de las Jornadas de socialización y conformación de comités de control social. </t>
  </si>
  <si>
    <t xml:space="preserve">
Se evidenciaron 2 documentos "Ranking Regional de Seguimiento a Jornadas de Socialización EAS 2019 y Comités de Control Social Conformados" realizado por la Dirección de Primera Infancia, donde se visualiza a el estado de las Regionales frente a la revisión de los soportes aportados de las EAS. Se observó que la Regional Bogotá quedó en un 93.5 %, la demás Regionales observaron un 100% de cumplimiento.
</t>
  </si>
  <si>
    <t xml:space="preserve">
 2 documentos "Ranking Regional de Seguimiento a Jornadas de Socialización EAS 2019 y Comités de Control Social Conformados".
</t>
  </si>
  <si>
    <t xml:space="preserve">Durante el mes de julio se realizó la verificación regional de las jornadas de socialización de servicios de primera infancia por parte de las EAS. Esta verificación consistió en la revisión de las evidencias presentadas por la regionales según la cantidad de contratos reportados y socializados en las primera jornadas. </t>
  </si>
  <si>
    <t xml:space="preserve">Enlaces Regionales (33) </t>
  </si>
  <si>
    <t xml:space="preserve">Existen contratos con operadores que tendrán adición, por lo tando las segundas jornadas de socialización de servicios se realizarán en el mes de noviembre. </t>
  </si>
  <si>
    <t xml:space="preserve">Ranking regionales de las jornadas de socialización de julio. </t>
  </si>
  <si>
    <t xml:space="preserve">
Se evidenciaron 2 documentos "Ranking Regional de Seguimiento a Jornadas de Socialización EAS 2019 y Comités de Control Social Conformados" realizado por la Dirección de Primera Infancia, donde se visualiza a el estado de las Regionales frente a la revisión de los soportes aportados de las EAS. Para este periodo todas las Regionales observaron un cumplimiento del 100%.
</t>
  </si>
  <si>
    <t xml:space="preserve">En este periodo no se reporta avance porque las segundas jornadas de socialización de los servicios de primera infancia se realizarán un mes antes de finalizar los contratos, es decir en noviembre. </t>
  </si>
  <si>
    <t>No se evidencia avance.</t>
  </si>
  <si>
    <t xml:space="preserve">Formación y Cualificación de los integrantes de los comités de control social, constituidos en las 33 regionales ICBF </t>
  </si>
  <si>
    <t>Proceso de formación y cualificación a los comités de control social conformados por las familias beneficiarias de los servicios de primera infancia y comunidad en general; en temas relacionados con la atención que el ICBF brinda desde la Dirección de Primera Infancia y los mecanismos de participación ciudadana existentes, para proteger los recursos públicos y ejercer control ciudadano sobre los servicios de primera infancia.</t>
  </si>
  <si>
    <t xml:space="preserve">Fortalecer las capacidades de los integrantes de los comités de control social entorno a la apropiación de los servicios de primera infancia, para aumentar el interés e incentivar  la participación ciudadana y así aportar al mejoramiento de la calidad de la atención a las niñas y los niños del país. </t>
  </si>
  <si>
    <t xml:space="preserve">Involucrar </t>
  </si>
  <si>
    <t xml:space="preserve">Integrantes de los Comités de Control Social  a  los servicios de primera infancia </t>
  </si>
  <si>
    <t>Treinta y tres (33) comites constituídos</t>
  </si>
  <si>
    <t>Comité constituido</t>
  </si>
  <si>
    <t xml:space="preserve">Abril </t>
  </si>
  <si>
    <t xml:space="preserve">Octubre </t>
  </si>
  <si>
    <t xml:space="preserve">Presencial y virtual </t>
  </si>
  <si>
    <t xml:space="preserve">Del 17 al 5 de abril se ha identificado algunos comités de control social conformados en algunas regionales.  A través de los espacios de socialización y otros escenarios en el marco de la prestación del sercivicio de las EAS. 
Por el momento se están realizando estudios previos para realizar un convenio de asociación con un aliado experto en el temas de fortatelecimiento a los comités de control social. 
Se prevee en mayo iniciar el proceso de fortalecimiento </t>
  </si>
  <si>
    <t xml:space="preserve">N/A Para este periodo de reporte. </t>
  </si>
  <si>
    <t>No se evidencia avance</t>
  </si>
  <si>
    <t xml:space="preserve">Durante el mes de abril se han identificado comités de control social conformados en algunas regionales.  A través de los espacios de socialización y otros escenarios en el marco de la prestación del sercivicio de las EAS. </t>
  </si>
  <si>
    <t xml:space="preserve">En el mes de mayo de fortaleció a integrantes de los comités de control social de las regionales de Cauca, Antioquia y Atlántico. 
Mediante la metogología del taller denominado "Familias en la Jugada" realizó el proceso de sensibilización y formación a 320 personas integrantes de comités de control social de Popayán, Medellín  y Barranquilla. </t>
  </si>
  <si>
    <t xml:space="preserve">Durante la realización de los talleres se identificó interés en el tema, pero también se logró proporcionar los insumos orientadores a los comités de control social, para que se activen. </t>
  </si>
  <si>
    <t xml:space="preserve">Listados de asistencia de los talleres, fotografías y metodología del taller. </t>
  </si>
  <si>
    <t>1. Se evidenció documento "GUÍA METODOLÓGICA PARA LA REALIZACIÓN DEL TALLER “FAMILIAS EN LA JUGADA” Grupo de Gestión del Cambio – Dirección de Primera Infancia Estrategia de Movilización y Control Social - 2019" con el Objetivo: "Brindar herramientas metodológicas, conceptuales y logísticas a los profesionales del Grupo de Gestión del Cambio, de la Dirección de Primera Infancia, para la realización de los talleres de sensibilización “Familias en la Jugada”, en el marco de la estrategia de Movilización y Control Social.".
2. Se evidenciaron listados de asistencia de las Regionales Cauca, Antioquia y Atlántico:
2.1 Cauca con la Actividad "Taller de sensibilización Mov. y Control Social", se observaron 6 listados de asistencia con 104 participantes.
2.2 Antioquia: con la Actividad "Reunión para el fortalecimiento de los Comités de Control Social", se observaron 6 listados de asistencia con 88 participantes.
2.3 Atlántico: con la Actividad "Taller Movilización y Control", se observaron 8 listados de asistencia con 128 participantes.
3. Se evidenciaron registros fotográficos de las Regionales Antioquia: 9 registros; Atlántico: 26 registros y Cauca: 24 registros.</t>
  </si>
  <si>
    <t>1. "GUÍA METODOLÓGICA PARA LA REALIZACIÓN DEL TALLER “FAMILIAS EN LA JUGADA” Grupo de Gestión del Cambio – Dirección de Primera Infancia Estrategia de Movilización y Control Social - 2019". 
2. Listados de asistencia de las Regionales Cauca: 6 listados; Antioquia 6 listados y Atlántico: 8 listados.
3. Registros fotográficos de las Regionales Antioquia: 9 registros; Atlántico: 26 registros y Cauca: 24 registros.</t>
  </si>
  <si>
    <t xml:space="preserve">En este periodo se reporta un avance en la conformación de comités de control social, pero el proceso de formación y cualificación se activará durante los meses de julio y agosto. </t>
  </si>
  <si>
    <t>Estos comités de control social que se han identificado en los territorios algunos serán cualificados durante los meses de</t>
  </si>
  <si>
    <t xml:space="preserve">FAMILIAS USUARIIAS: 600 </t>
  </si>
  <si>
    <t xml:space="preserve">Los comités de control social han solicitado mayor acompañamiento en formación para realizar los ejercicios de participación según los tipos de servicios de primera infancia. </t>
  </si>
  <si>
    <t xml:space="preserve">Realizar talleres de formación durante los meses de julio y agosto. </t>
  </si>
  <si>
    <t xml:space="preserve">Ranking Regional de conformación de comités de control social. </t>
  </si>
  <si>
    <t xml:space="preserve">
Se evidenciaron dos (2) imágenes con el Ranking Regional donde detallan la cantidad de Comités de Control Conformado en las 33 Regionales del ICBF.</t>
  </si>
  <si>
    <t xml:space="preserve">
2 Imágenes "Ranking Regional de Conformación de Comités de Control Social.".</t>
  </si>
  <si>
    <t xml:space="preserve">En este periodio se realizaron tres encuentros regionales de formación y cualifciación a los integrantes de los comités de control social. Estos talleres se realizaron en las Regionales: Santander, Huila y La Guajira; allí se dan a conocer las herramientas pedagógicas para que las familias e integrantes de comités de control social realicen sus respectivas visitas en las unidades de servicios y puedan identificar oportunidades de mejoramiento en la calidad de los mismos. </t>
  </si>
  <si>
    <t xml:space="preserve">Enlaces Regionales (33) 
Participantes: 395 
Organizaciones: 3 </t>
  </si>
  <si>
    <t xml:space="preserve">En estos espacios se dieron a conocer los insumos para que las familias realicen el ejercicio de control social, muchas de las recomendaciones han apuntado a los canales institucionales para dar a conocer los reportes de las visitas, los cuales no son claros. </t>
  </si>
  <si>
    <t xml:space="preserve">Listados de asistencia, fotografías y vídeos de los talleres de fortalecimiento a los comités de control social en Santander, Huila y La Guajira. </t>
  </si>
  <si>
    <r>
      <t xml:space="preserve">Se evidenciaron 3 Carpetas con Talleres de Control Social de los departamentos de La Guajira, Huila y Santander.
</t>
    </r>
    <r>
      <rPr>
        <b/>
        <sz val="14"/>
        <rFont val="Calibri"/>
        <family val="2"/>
        <scheme val="minor"/>
      </rPr>
      <t>1. TALLER CONTROL SOCIAL LA GUAJIRA:</t>
    </r>
    <r>
      <rPr>
        <sz val="14"/>
        <rFont val="Calibri"/>
        <family val="2"/>
        <scheme val="minor"/>
      </rPr>
      <t xml:space="preserve"> realizado el 26 /07/2019, se evidenciaron 8  listados de asistencia con 145 participantes y 30 registros fotográficos.
</t>
    </r>
    <r>
      <rPr>
        <b/>
        <sz val="14"/>
        <rFont val="Calibri"/>
        <family val="2"/>
        <scheme val="minor"/>
      </rPr>
      <t>2. TALLER CONTROL SOCIAL HUILA:</t>
    </r>
    <r>
      <rPr>
        <sz val="14"/>
        <rFont val="Calibri"/>
        <family val="2"/>
        <scheme val="minor"/>
      </rPr>
      <t xml:space="preserve"> realizado el 24/07/2019, se evidenciaron 6 listados de asistencia con 130 participantes y 15 registros fotográficos y 9 videos.
</t>
    </r>
    <r>
      <rPr>
        <b/>
        <sz val="14"/>
        <rFont val="Calibri"/>
        <family val="2"/>
        <scheme val="minor"/>
      </rPr>
      <t xml:space="preserve">3. TALLER CONTROL SOCIAL SANTANDER: </t>
    </r>
    <r>
      <rPr>
        <sz val="14"/>
        <rFont val="Calibri"/>
        <family val="2"/>
        <scheme val="minor"/>
      </rPr>
      <t>realizado el 19/07/2019, se evidenciaron 13 listas de asistencia con 163 participantes y 38 registros fotográficos, 15 videos y 2 registros fotográficos reportados por WhatApp de fechas: WhatsApp Image 2019-07-18 at 2.48.01 PM y WhatsApp Image 2019-07-18 at 2.48.10 PM.</t>
    </r>
  </si>
  <si>
    <r>
      <t xml:space="preserve">3 Carpetas con evidencias de Talleres de Control Social de los departamentos de La Guajira: 8  listados de asistencia y 30 registros fotográficos;  Huila: 6 listados de asistencia, 15 registros fotográficos y 9 videos y Santander: 13 listas de asistencia, 38 registros fotográficos, 15 videos y 2 registros fotográficos reportados por WhatApp
</t>
    </r>
    <r>
      <rPr>
        <b/>
        <sz val="14"/>
        <color theme="1"/>
        <rFont val="Calibri"/>
        <family val="2"/>
        <scheme val="minor"/>
      </rPr>
      <t/>
    </r>
  </si>
  <si>
    <t xml:space="preserve">Durante el mes de agosto se realizó fortalecimiento a integrantes de los comités de control social en las Regionles: Norte de Santander, Caldas, Nariño, Magdalena, Cesar, Boyacá, Valle del Cauca, Tolima y Quindío. </t>
  </si>
  <si>
    <t xml:space="preserve">Estos espacios fueron presenciales, la metodología que se utilizó fue de formación, con una duración de  4 horas en las ciudades capitales; donde las familias, de manera experiencial, reconocían la importancia de la participación ciudadana en los servicios de primera infancia, además se dieron a conocer y se validaron las herramientas orientadoras para los ejercicios de control social de los comités. De igual forma, se socializaron los canales de atención ciudadana del ICBF y la forma como los comirés de control social podrían reportar o dar a conocer lo identificado en las visitas de verificación en las unidades de servicios. </t>
  </si>
  <si>
    <t xml:space="preserve">1600 familias usuarias de los servicios de primera infancia e integrantes de comités de control social, 6 servidores de la Dirección de Primera Infancia del ICBF y 9 delegados de la CGR. </t>
  </si>
  <si>
    <t xml:space="preserve">La familias que participaron de estos encuentros realizaron las siguientes recomendaciones: 
1. Formación permanente para realizar ejercicios de participación incidentes. 
2. Que las jornadas de socialización de servicios sean más pedagógicas, para que puedan entender en qué consiste el servicio que se le presta a las niñas y los niños en primera infancia y así realizar ejercicios de control social más oportunos y significativos.
3. La herramientas orientadoras para realizar ejercicios de control social son claras, fáciles de utilizar, informativas, recomendaron elaborar un especial para el Alimento de Alto Valor Nutricional (bienestarina). 
4. La madres comunitarias y agentes educativos que asistieron a los encuentros se llevaron copia de los insumos para socializarlos con las familias que no podían asistir. 
5. Dentro de las propuestas está la de revisar la conformación de estos comités de control social, ya sea por unidad de servicio, EAS, centro zonal, municipal.   </t>
  </si>
  <si>
    <t xml:space="preserve">NA </t>
  </si>
  <si>
    <t xml:space="preserve">Anexan fotografías y listados de asistencia. </t>
  </si>
  <si>
    <r>
      <t xml:space="preserve">Se evidenciaron 9 Carpetas con Talleres de Control Social de los departamentos de Caldas, Cesar, Huila, Magdalena, Norte de Santander, Quinduío, Tolima, Valle del Cauca y Boyacá.
</t>
    </r>
    <r>
      <rPr>
        <b/>
        <sz val="14"/>
        <rFont val="Calibri"/>
        <family val="2"/>
        <scheme val="minor"/>
      </rPr>
      <t>1. TALLER CONTROL SOCIAL CALDAS:</t>
    </r>
    <r>
      <rPr>
        <sz val="14"/>
        <rFont val="Calibri"/>
        <family val="2"/>
        <scheme val="minor"/>
      </rPr>
      <t xml:space="preserve"> realizado el 06/08/2019, se evidenciaron 7  listados de asistencia con 80 participantes y 14 registros fotográficos reportados por WhatApp del 06/08/2019.
</t>
    </r>
    <r>
      <rPr>
        <b/>
        <sz val="14"/>
        <rFont val="Calibri"/>
        <family val="2"/>
        <scheme val="minor"/>
      </rPr>
      <t>2. TALLER CONTROL SOCIAL CESAR:</t>
    </r>
    <r>
      <rPr>
        <sz val="14"/>
        <rFont val="Calibri"/>
        <family val="2"/>
        <scheme val="minor"/>
      </rPr>
      <t xml:space="preserve"> realizado el 20/08/2019, se evidenciaron 7 listados de asistencia con 107 participantes y 26 registros fotográficos reportados por WhatApp del 20/08/2019.
</t>
    </r>
    <r>
      <rPr>
        <b/>
        <sz val="14"/>
        <rFont val="Calibri"/>
        <family val="2"/>
        <scheme val="minor"/>
      </rPr>
      <t xml:space="preserve">3. TALLER CONTROL SOCIAL HUILA: </t>
    </r>
    <r>
      <rPr>
        <sz val="14"/>
        <rFont val="Calibri"/>
        <family val="2"/>
        <scheme val="minor"/>
      </rPr>
      <t>realizado el 24/07/2019, se evidenciaron 6 listas de asistencia con 110 participantes y 24 registros fotográficos reportados por WhatApp de fechas 24/08/2019.
4</t>
    </r>
    <r>
      <rPr>
        <b/>
        <sz val="14"/>
        <rFont val="Calibri"/>
        <family val="2"/>
        <scheme val="minor"/>
      </rPr>
      <t>. TALLER CONTROL SOCIAL MAGDALENA:</t>
    </r>
    <r>
      <rPr>
        <sz val="14"/>
        <rFont val="Calibri"/>
        <family val="2"/>
        <scheme val="minor"/>
      </rPr>
      <t xml:space="preserve"> realizado el 16/08/2019, se evidenciaron 5 listas de asistencia con 82 participantes y 15 registros fotográficos reportados por WhatApp de fechas 15/08/2019  y 16/08/2019.
</t>
    </r>
    <r>
      <rPr>
        <b/>
        <sz val="14"/>
        <rFont val="Calibri"/>
        <family val="2"/>
        <scheme val="minor"/>
      </rPr>
      <t xml:space="preserve">5. TALLER CONTROL SOCIAL NORTE DE SANTANDER: </t>
    </r>
    <r>
      <rPr>
        <sz val="14"/>
        <rFont val="Calibri"/>
        <family val="2"/>
        <scheme val="minor"/>
      </rPr>
      <t xml:space="preserve">realizado el 06/08/2019, se evidenciaron 5 listas de asistencia con 93 participantes y 17 registros fotográficos reportados por WhatApp de fechas 06/08/2019.
</t>
    </r>
    <r>
      <rPr>
        <b/>
        <sz val="14"/>
        <rFont val="Calibri"/>
        <family val="2"/>
        <scheme val="minor"/>
      </rPr>
      <t>6. TALLER CONTROL SOCIAL QUINDÍO:</t>
    </r>
    <r>
      <rPr>
        <sz val="14"/>
        <rFont val="Calibri"/>
        <family val="2"/>
        <scheme val="minor"/>
      </rPr>
      <t xml:space="preserve"> realizado el 30/08/2019, se evidencia 1 listado de asistencia con 20 participantes y  13 registros fotográficos reportados por WhatApp de fecha 30/08/2019.
</t>
    </r>
    <r>
      <rPr>
        <b/>
        <sz val="14"/>
        <rFont val="Calibri"/>
        <family val="2"/>
        <scheme val="minor"/>
      </rPr>
      <t>7. TALLER CONTROL SOCIAL NORTE DE TOLIMA:</t>
    </r>
    <r>
      <rPr>
        <sz val="14"/>
        <rFont val="Calibri"/>
        <family val="2"/>
        <scheme val="minor"/>
      </rPr>
      <t xml:space="preserve"> realizado el 23/08/2019, se evidenciaron 6 listas de asistencia con 112 participantes y 9 registros fotográficos de fechas 23/08/2019.</t>
    </r>
    <r>
      <rPr>
        <b/>
        <sz val="14"/>
        <rFont val="Calibri"/>
        <family val="2"/>
        <scheme val="minor"/>
      </rPr>
      <t xml:space="preserve">
8. TALLER CONTROL SOCIAL NORTE DE VALLE DEL CAUCA: </t>
    </r>
    <r>
      <rPr>
        <sz val="14"/>
        <rFont val="Calibri"/>
        <family val="2"/>
        <scheme val="minor"/>
      </rPr>
      <t>realizado el 27/08/2019, se evidenciaron 8 listas de asistencia con 126 participantes, 13 registros fotográficos y 15 registros fotográficos reportados por WhatApp de fechas 13/08/2019.</t>
    </r>
    <r>
      <rPr>
        <b/>
        <sz val="14"/>
        <rFont val="Calibri"/>
        <family val="2"/>
        <scheme val="minor"/>
      </rPr>
      <t xml:space="preserve">
9. TALLER CONTROL SOCIAL NORTE DE BOYACÁ:</t>
    </r>
    <r>
      <rPr>
        <sz val="14"/>
        <rFont val="Calibri"/>
        <family val="2"/>
        <scheme val="minor"/>
      </rPr>
      <t xml:space="preserve"> realizado el 23/08/2019, se evidenciaron 5 listas de asistencia con 124 participantes y 29 registros fotográficos reportados por WhatApp de fechas 23/08/2019.</t>
    </r>
  </si>
  <si>
    <r>
      <t xml:space="preserve">9 Carpetas con Talleres de Control Social:
</t>
    </r>
    <r>
      <rPr>
        <b/>
        <sz val="14"/>
        <rFont val="Calibri"/>
        <family val="2"/>
        <scheme val="minor"/>
      </rPr>
      <t>1. TALLER CONTROL SOCIAL CALDAS:</t>
    </r>
    <r>
      <rPr>
        <sz val="14"/>
        <rFont val="Calibri"/>
        <family val="2"/>
        <scheme val="minor"/>
      </rPr>
      <t xml:space="preserve"> 7  listados de asistencia y 14 registros fotográficos.
</t>
    </r>
    <r>
      <rPr>
        <b/>
        <sz val="14"/>
        <rFont val="Calibri"/>
        <family val="2"/>
        <scheme val="minor"/>
      </rPr>
      <t>2. TALLER CONTROL SOCIAL CESAR:</t>
    </r>
    <r>
      <rPr>
        <sz val="14"/>
        <rFont val="Calibri"/>
        <family val="2"/>
        <scheme val="minor"/>
      </rPr>
      <t xml:space="preserve"> 7 listados de asistencia  y 26 registros fotográficos.
</t>
    </r>
    <r>
      <rPr>
        <b/>
        <sz val="14"/>
        <rFont val="Calibri"/>
        <family val="2"/>
        <scheme val="minor"/>
      </rPr>
      <t>3. TALLER CONTROL SOCIAL HUILA:</t>
    </r>
    <r>
      <rPr>
        <sz val="14"/>
        <rFont val="Calibri"/>
        <family val="2"/>
        <scheme val="minor"/>
      </rPr>
      <t xml:space="preserve"> 6 listas de asistencia y 24 registros fotográficos.
4</t>
    </r>
    <r>
      <rPr>
        <b/>
        <sz val="14"/>
        <rFont val="Calibri"/>
        <family val="2"/>
        <scheme val="minor"/>
      </rPr>
      <t>. TALLER CONTROL SOCIAL MAGDALENA:</t>
    </r>
    <r>
      <rPr>
        <sz val="14"/>
        <rFont val="Calibri"/>
        <family val="2"/>
        <scheme val="minor"/>
      </rPr>
      <t xml:space="preserve"> 5 listas de asistencia y 15 registros fotográficos. 
</t>
    </r>
    <r>
      <rPr>
        <b/>
        <sz val="14"/>
        <rFont val="Calibri"/>
        <family val="2"/>
        <scheme val="minor"/>
      </rPr>
      <t>5. TALLER CONTROL SOCIAL NORTE DE SANTANDER:</t>
    </r>
    <r>
      <rPr>
        <sz val="14"/>
        <rFont val="Calibri"/>
        <family val="2"/>
        <scheme val="minor"/>
      </rPr>
      <t xml:space="preserve"> 5 listas de asistencia y 17 registros fotográficos.
</t>
    </r>
    <r>
      <rPr>
        <b/>
        <sz val="14"/>
        <rFont val="Calibri"/>
        <family val="2"/>
        <scheme val="minor"/>
      </rPr>
      <t>6. TALLER CONTROL SOCIAL QUINDÍO:</t>
    </r>
    <r>
      <rPr>
        <sz val="14"/>
        <rFont val="Calibri"/>
        <family val="2"/>
        <scheme val="minor"/>
      </rPr>
      <t xml:space="preserve"> 1 lista de asistencia 13 registros fotográficos.
</t>
    </r>
    <r>
      <rPr>
        <b/>
        <sz val="14"/>
        <rFont val="Calibri"/>
        <family val="2"/>
        <scheme val="minor"/>
      </rPr>
      <t>7. TALLER CONTROL SOCIAL NORTE DE TOLIMA:</t>
    </r>
    <r>
      <rPr>
        <sz val="14"/>
        <rFont val="Calibri"/>
        <family val="2"/>
        <scheme val="minor"/>
      </rPr>
      <t xml:space="preserve"> 6 listas de asistencia y 9 registros fotográficos.</t>
    </r>
    <r>
      <rPr>
        <b/>
        <sz val="14"/>
        <rFont val="Calibri"/>
        <family val="2"/>
        <scheme val="minor"/>
      </rPr>
      <t xml:space="preserve">
8. TALLER CONTROL SOCIAL NORTE DE VALLE DEL CAUCA:</t>
    </r>
    <r>
      <rPr>
        <sz val="14"/>
        <rFont val="Calibri"/>
        <family val="2"/>
        <scheme val="minor"/>
      </rPr>
      <t xml:space="preserve"> 8 listas de asistencia y 28registros fotográficos.
</t>
    </r>
    <r>
      <rPr>
        <b/>
        <sz val="14"/>
        <rFont val="Calibri"/>
        <family val="2"/>
        <scheme val="minor"/>
      </rPr>
      <t>9. TALLER CONTROL SOCIAL NORTE DE BOYACÁ:</t>
    </r>
    <r>
      <rPr>
        <sz val="14"/>
        <rFont val="Calibri"/>
        <family val="2"/>
        <scheme val="minor"/>
      </rPr>
      <t xml:space="preserve"> 5 listas de asistencia y 29 registros fotográficos.</t>
    </r>
  </si>
  <si>
    <t xml:space="preserve">Creación de la Red de aliados regionales por la primera infancia </t>
  </si>
  <si>
    <t>Generar espacios de diálogo para consolidar las redes de aliados regionales por la Primera Infancia  y concretar acciones de participación y corresponsabilidad que  aporten a la garantia de los derechos y desarrollo integral de las niñas y de los niños.</t>
  </si>
  <si>
    <t xml:space="preserve">Conformar la red de aliados regionales por la primera infancia, para que sus integrantes se apropien de la politica pública 1804 de 2016 (De Cero a Siempre) para que incidan en el mejoramiento de la calidad del servicio y la atención a los niñas y los niños. </t>
  </si>
  <si>
    <t xml:space="preserve">Entidades Publicas, privadas, SNBF, ICBF, Organizaciones sociales, Universidades, Comuidad en general. </t>
  </si>
  <si>
    <t>Una (1) Red de aliados regionales por la Primera Infancia</t>
  </si>
  <si>
    <t>Red de aliados, constituida.</t>
  </si>
  <si>
    <t xml:space="preserve">Por el momento se están realizando estudios previos para realizar un convenio de asociación con un aliado experto en el temas de fortatelecimiento a los comités de control social. 
Se prevee en mayo iniciar el proceso de fortalecimiento </t>
  </si>
  <si>
    <t xml:space="preserve">Por el momento se están realizando estudios previos para realizar un convenio de asociación con un aliado experto en el temas de fortatelecimiento a los comités de control social. </t>
  </si>
  <si>
    <t xml:space="preserve">Se realizó un inventario y acercamiento de aliados estratégicos para conformar la red nacional por la primera infancia. 
Con el inventario de aliados se establecieron unos niveles de acercamiento y con otros se concretaron alianzas. </t>
  </si>
  <si>
    <t xml:space="preserve">se establceió contacto con 15 empresas y con 3 se firmaron alianzas. </t>
  </si>
  <si>
    <t>copia de los convenios y el listado de inventario de aliados.</t>
  </si>
  <si>
    <t xml:space="preserve">Aunque es necesario para reportar avance en la realización de la meta, en este caso, la constitución efectiva de los comites de coontrol social, se sugiere que en el reporte  se detalle en la columna "Grupo de Valor"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</si>
  <si>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r>
      <t xml:space="preserve">Se evideción PDF de fecha 08/04/2019 con Asunto "Aceptación carta de ofrecimiento porpuesta alianza 2019" enviado por las Direcciones de Cooperación y Convenios, Dirección de Protección, Dirección de Niñez y Adolescencia y Dirección de Primera Infancia.
Se evideción PDF </t>
    </r>
    <r>
      <rPr>
        <b/>
        <sz val="14"/>
        <rFont val="Calibri"/>
        <family val="2"/>
        <scheme val="minor"/>
      </rPr>
      <t>sin fecha de radicado</t>
    </r>
    <r>
      <rPr>
        <sz val="14"/>
        <rFont val="Calibri"/>
        <family val="2"/>
        <scheme val="minor"/>
      </rPr>
      <t xml:space="preserve"> con Asunto "Aceptación de invitación de acuerdo mentre Jerónimo Martins Colombia S.A.S. -Tiendas ARA y la Dirección de Primera Infancia del Instituto Colombiano de Bienestar Familiar - ICBF.  " enviado por las Direcciones de Cooperación y Convenios y Dirección de Primera Infancia.
Se evideción PDF de fecha 22/02/2019 con Asunto "Respuesta y aceptación carta de ofrecimiento porpuesta alianza ICBF- CORPORACIÓN MALOKA." enviado por las Direcciones de Cooperación y Convenios, Dirección de Protección, Dirección de Niñez y Adolescencia y Dirección de Primera Infancia. 
Se evidención Excel "INVENTARIO RED NACIONAL DE ALIADOS POR LA PI" donde se observó un número de 13 cooperantes, con el objetivo de la alianza, el estado actual y lugar de acción.</t>
    </r>
  </si>
  <si>
    <t>3 documentos PDF
1 Excel  relacionado los cooperantes.</t>
  </si>
  <si>
    <t xml:space="preserve">Levantamiento de información de la red de aliados en las regionales. </t>
  </si>
  <si>
    <t xml:space="preserve">Se realizó indagación con los enlaces de control social de las 33 regionales, para construir la base de datos de las red nacional de aliados por la primera infancia. </t>
  </si>
  <si>
    <t xml:space="preserve">Personería Municipal: 33 
Controloría General de la República.
Aliados estratétigicos que adelantan procesos de participación en los territorios. </t>
  </si>
  <si>
    <t xml:space="preserve">Base de datos de la red nacional de aliados por la primera infancia. </t>
  </si>
  <si>
    <t>Se evidenció Excel "CONSOLIDADO RED NACIONAL DE ALIADOS JULIO 8" donde se relacionan 148 aliados con los respectivos datos de identificación y la descripción del proceso.</t>
  </si>
  <si>
    <t>Excel "CONSOLIDADO RED NACIONAL DE ALIADOS JULIO 8".</t>
  </si>
  <si>
    <t xml:space="preserve">En este periodo se firmó un memorando de entendimiento entre la Fundación Éxito y la Dirección de Primera Infancia, como resultado de la Red Nacional de Aliados por la Primera Infancia. </t>
  </si>
  <si>
    <t>Esta actvidad consiste en apoyar en el marco de la gestión intersectorial, para el mejoramiento de los servicios de atención a la primera infancia y movilización social en el marco de la atención integral.
En este entendido se promueve Articular acciones en el en marco del movimiento nacional Gen cero liderado por la Fundación Éxito, iniciativa que busca formar una alianza de múltiples sectores y actores que permitan que en el 2030 Colombia tenga la primera generación con cero desnutriciones crónicas. La estrategia Gen Cero cuenta con cinco componentes principales: a) generar alianzas y recursos; b) comunicar y sensibilizar; c) incidir en la política pública; d) generar y divulgar conocimiento; d) Promover la atención en el modelo de 1000 días.</t>
  </si>
  <si>
    <t xml:space="preserve">Fundación Éxito (1) 
Las regionales priorizadas para 2019 son: Antioquia, Bogotá, Bolívar, Cesar, Córdoba, Magdalena, Santander, Tolima y Valle del Cauca. Con 5.085 cupos en total. </t>
  </si>
  <si>
    <t xml:space="preserve">Copia de la firma de la alianza. </t>
  </si>
  <si>
    <t>Se evideció documento "MEMORANDO PARA EL ENTENDIMIENTO SUSCRITO ENTRE EL INSTITUTO COLOMBIANO DE BIENESTAR FAMILIAR  CECILIA DE LA FUENTE DE LLERAS Y FUNDACIÓN ÉXITO" suscrito del 19/07/2019 con el objeto: "Apoyar en el marco de la gestión intersectorial para el menoramiento de los servicios de atención a la primera infancia y movilización social en el interés de la atención integral.".</t>
  </si>
  <si>
    <t>1 MEMORANDO</t>
  </si>
  <si>
    <t xml:space="preserve">En este periodo la Contraloría General de la República se sumo a los encuentros de formación con las familias usuarias de los servicios de primera infancia. </t>
  </si>
  <si>
    <t xml:space="preserve">Como parte de la metodología de los talleres de fortelecimiento a los integrantes de los comités de control social y a las familias usuarias de los servicios de primera infancia, se invitó a la Contraloría General de la República para que las gerencias departamentales se sumaran a estos encuentros y nos apoyarán en la presentaciuón conceptual del Control Fiscal Participativo. En estos espacios participaron las gerencias departamentales de: Norte de Santander, Caldas, Nariño, Magdalena, Cesar, Boyacá, Valle del Cauca, Tolima y Quindío. </t>
  </si>
  <si>
    <t>9 delegados departamentales de la Contraloría</t>
  </si>
  <si>
    <t xml:space="preserve">Para darle sostenibilidad a los encuentros de formación los delegados de la CGR gerencias departamentales con la base de datos de las familias usuarias de los servicios la utilizarán para invitarlos a futuros encuentros de capacitación en temas de participación ciudadana y control social. </t>
  </si>
  <si>
    <t xml:space="preserve">Presentación y vídeo utilizado por los delegados de la CGR en los talleres. </t>
  </si>
  <si>
    <t>Se evidención Presentación de la Contraloría General de la República, titulada "La Contraloría General de la República y el Sistema de Control Fiscal Participativo" 56 diapositivas, expositor: Milton Resmith Ceballos Parra, y Video DIA_BLANCO_VIDEO_PARTICIPACIN_CIUDADANA(youtube.com)"</t>
  </si>
  <si>
    <t xml:space="preserve">1 Presentación Power Point y 1 Video </t>
  </si>
  <si>
    <t>Encuestas de satisfacción a los usuarios/beneficiarios de los programas y servicios misionales del ICBF</t>
  </si>
  <si>
    <t>La realización de las encuestas tiene como objetivo conocer la opinión de los beneficiarios de los programas misionales, usuarios de los diferentes canales de atención (presencial y electrónicos) acerca de su experiencia de servicio, desde diferentes aspectos como:  oportunidad, calidad, amabilidad, refrigerios, infraestructura y otros atributos de los servicios institucionales.
Las encuestas de satisfacción se realizan de manera presencial en los centros zonales, sedes regionales, una vez se concluye una atención por el canal telefónico, chat, video chat o video llamada. El ciudadano puede responder la encuestas de satisfacción de manera transaccional: al culminar una llamada calificando el servicio.</t>
  </si>
  <si>
    <t xml:space="preserve">Formular y aplicar acciones de mejora fruto de las mediciones de satisfacción realizadas, con el fin de mejorar continuamente los programas y servicios del ICBF. 
</t>
  </si>
  <si>
    <t xml:space="preserve">Niños, Niñas, Adolescentes, padres, madres, familias y comunidfades usuarios y beneficiarios del los programas y servicios del  ICBF
</t>
  </si>
  <si>
    <t>33 Sedes Regionales, Sede Nacional y 209 Centros Zonales</t>
  </si>
  <si>
    <t>Dirección de Servicios y Atención</t>
  </si>
  <si>
    <t>Proceso de Relación con el Ciudadano</t>
  </si>
  <si>
    <t xml:space="preserve">
Una (1) medición a usuarios / beneficiarios de programas misionales del ICBF
</t>
  </si>
  <si>
    <t xml:space="preserve">Una medición de satisfaccion a usuarios y beneficiarios del ICBF realizada. </t>
  </si>
  <si>
    <t>Presencial, virtual y telefónico</t>
  </si>
  <si>
    <t>Para la vigencia 2019, de acuerdo con las necesidades identificadas por el Instituto Colombiano de Bienestar Familiar para la contratación de la implementación de la Estrategia para la medición de la satisfacción del cliente externo de los programas y servicios misionales del ICBF, a continuación se encuentran los programas y servicios a medir, los cuales fueron seleccionados por cada una de las áreas misionales que participaran en dicho proceso: Puntos de Atención Presencial del ICBF (Dirección de Servicios y Atención), Centros de Desarrollo Infantil – CDI y Servicio Desarrollo Infantil en Medio Familiar – DIMF (Dirección de Primera Infancia), Centros de Recuperación Nutricional (Dirección de Nutrición), Familias con Bienestar Para La Paz y Territorios Étnicos con Bienestar (Dirección Familias y Comunidades), Generaciones Étnicas con Bienestar y Estrategia Acciones Masivas de Alto Impacto Social – AMAS (Dirección de Niñez y Adolescencia). 
Actualmente, la DSyA remitió a la Dirección de Abastecimiento y Contratación la FCT y sus anexos para el inicio del estudio de costos.</t>
  </si>
  <si>
    <t>Como quiera que la actividad inicia en marzo, no se reporta evidencia</t>
  </si>
  <si>
    <r>
      <t xml:space="preserve">Para la vigencia 2019, de acuerdo con las necesidades identificadas por el Instituto Colombiano de Bienestar Familiar para la contratación de la implementación de la Estrategia para la medición de la satisfacción del cliente externo de los programas y servicios misionales del ICBF, a continuación, se encuentran los programas y servicios a medir los cuales fueron seleccionados por cada una de las áreas misionales que participaran en dicho proceso:
</t>
    </r>
    <r>
      <rPr>
        <b/>
        <sz val="14"/>
        <rFont val="Calibri"/>
        <family val="2"/>
        <scheme val="minor"/>
      </rPr>
      <t xml:space="preserve">Dirección Misional:  </t>
    </r>
    <r>
      <rPr>
        <sz val="14"/>
        <rFont val="Calibri"/>
        <family val="2"/>
        <scheme val="minor"/>
      </rPr>
      <t xml:space="preserve">                                      </t>
    </r>
    <r>
      <rPr>
        <b/>
        <sz val="14"/>
        <rFont val="Calibri"/>
        <family val="2"/>
        <scheme val="minor"/>
      </rPr>
      <t xml:space="preserve"> Programas y Servicios por Medir</t>
    </r>
    <r>
      <rPr>
        <sz val="14"/>
        <rFont val="Calibri"/>
        <family val="2"/>
        <scheme val="minor"/>
      </rPr>
      <t xml:space="preserve">
Dirección de Servicios y Atención	Puntos de Atención Presencial del ICBF
Dirección de Primera Infancia	               Centros de Desarrollo Infantil - CDI
Dirección de Nutrición     	                Centros de Recuperación Nutricional
Dirección Familias y Comunidades	Familias con Bienestar Para La Paz
Dirección Familias y Comunidades	Territorios Étnicos con Bienestar
Dirección de Niñez y Adolescencia	Generaciones Étnicas con Bienestar
Dirección de Niñez y Adolescencia	Estrategia Acciones Masivas de Alto Impacto Social - AMAS
Actualmente, la DSYA se encuentra en el proceso precontractual de la estrategia de medición de satisfacción del cliente externo de sus programas y servicios, en donde el pasado 27/03/2019 se remitió a la Dirección de Abastecimiento y Contratación, la FCT y sus anexos para el inicio del estudio de costos.</t>
    </r>
  </si>
  <si>
    <t>Se evidencia cruce de correos donde desde la Dirección de Servicios y Atención se enviaron los documentos del proceso de MS a LA Coordinadora Grupo Gestión de Calidad para el Servicio y la Atención.
1. Correo de 23 de abril de 2019 4:48 p. m. Asunto "FCT y Anexos 23-04-2019".
2. Correo de 23 de abril de 2019 4:56 p. m. Asunto "FCT y Anexos 23-04-2019", enviados a Contratación para la continuidad del proceso, en este correo se adjuntan los formatos: a). ANEXO 4. FCT – INSTRUMENTOS DE CAPTURA DE INFORMACIÓN de fecha 23/04/2019, b). FICHA DE CONDICIONES TÉCNICAS ESENCIALES PARA LA PRESTACIÓN DEL SERVICIO Y/O ENTREGA DEL BIEN (FCT) de fecha 23/04/2019, c). ANEXO 1. FCT – ANEXO METODOLÓGICO Y MUESTRAS de fecha 23/04/2019, d). Anexo 2 "Realizar la medición de satisfacción del cliente externo de algunos de los programas y servicios del ICBF, ajuste a instrumentos, así como la caracterización de la población, tabulación y análisis de los resultados, utilizando metodologías de investigación cualitativa y cuantitativa." de fecha 23/04/2019 y e). Archivo Excel "ANEXO RIESGO" de fecha 21/03/2019.
3. Correo de fecha 25 de abril de 2019 5:31 p. m. A "Asunto: RE: FCT y Anexos 23-04-2019", enviado desde Contratación con las obervaciones a los documentos a la Coordinadora Grupo Gestión de Calidad para el Servicio y la Atención.
4. Correo de fecha 30/04/2019 7:49 a. m. enviado desde la Dirección de Abastecimiento con Asunto " FCT y Anexos 23-04-2019" a Dirección de Contratación con observaciones a los documentos en mención.</t>
  </si>
  <si>
    <t xml:space="preserve">Cruce de correos desde el 23/04/2019 al 30/04/2019 entre las Direcciones de Servicio y Atención, Cirección de Contratación y Dirección de Abastecimiento.  </t>
  </si>
  <si>
    <t xml:space="preserve">En el mes de mayo se remitió a la Dirección de Abastecimiento los ajustes finales solicitados en la FCT y anexos. Se ajustó la forma de pago:  un pago total por número de encuestas realizadas y se avaló que dicho proceso se realizará mediante una interventoría. Se proyecta un total de cuatro (4) meses para la ejecución de los dos contratos. Adicionalmente, también se remitió a dicha dirección la FCT y anexos sobre el proceso de interventoría de la medición para revisión y aprobación. </t>
  </si>
  <si>
    <r>
      <rPr>
        <b/>
        <sz val="14"/>
        <rFont val="Calibri"/>
        <family val="2"/>
        <scheme val="minor"/>
      </rPr>
      <t xml:space="preserve">
I</t>
    </r>
    <r>
      <rPr>
        <sz val="14"/>
        <rFont val="Calibri"/>
        <family val="2"/>
        <scheme val="minor"/>
      </rPr>
      <t xml:space="preserve">. Se evidenció cruce de correos relacionados con los ajuste finales solicitados en la FCT y anexos:
1.  Correo de 16 de mayo de 2019 12:15 p.m. desde el Grupo Gestión de Calidad para el Servicio y la Atención con Asunto: "URGENTE Medición de Satisfacción del Cliente Externo de los Programas y Servicios del ICBF 2019" a la Subdirección de Operaciones para la Atención de la Niñez y la Adolescencia
2. Correo de jueves, 16 de mayo de 2019 4:26 p. m. enviado desde la Subdirección de Operaciones para la Atención de la Niñez y la Adolescencia con Asunto "RE: URGENTE Medición de Satisfacción del Cliente Externo de los Programas y Servicios del ICBF 2019"  para el Grupo Gestión de Calidad para el Servicio y la Atención en donde precisan claridades con relación a los ajustes de los documentos.
3. Correo de fecha 17 de mayo de 2019 6:47 a.m. enviado desde la Dirección de Abastecimiento con Asunto "RE: URGENTE Medición de Satisfacción del Cliente Externo de los Programas y Servicios del ICBF 2019" a la Subdirección de Operaciones para la Atención de la Niñez y la Adolescencia Dirección de Niñez y Adolescencia en donde solicitan "realizar los cambios correspondientes en los documentos técnicos y remitirlos por correo electrónico para una ultima revisión".
4. Correo de fecha 20/05/2019 11:23 a. m. Asunto "RE: URGENTE Medición de Satisfacción del Cliente Externo de los Programas y Servicios del ICBF 2019" enviado desde la Dirección de Abastecimiento para el Grupo Gestión de Calidad para el Servicio y la Atención en el cual informan "Una vez revisados los documentos ajustados recibidos mediante correo electrónico el 17 de mayo de 2019, se evidencia que se realizaron los ajustes requeridos y esta Dirección no tiene más comentarios ni observaciones sobre la información contenida en los mismos. ".
</t>
    </r>
    <r>
      <rPr>
        <b/>
        <sz val="14"/>
        <rFont val="Calibri"/>
        <family val="2"/>
        <scheme val="minor"/>
      </rPr>
      <t xml:space="preserve">II. </t>
    </r>
    <r>
      <rPr>
        <sz val="14"/>
        <rFont val="Calibri"/>
        <family val="2"/>
        <scheme val="minor"/>
      </rPr>
      <t>Se evidenció cruce de correos del 24 de mayo de 2019 4:24 p.m. al jueves 30/05/2019 2:41 p. m. entre las Direcciones de Dirección de Servicios y Atención y Dirección de Abastecimiento.
1. Correo de fecha 24 de mayo de 2019 4:24 p.m. con Asunto "Solicitud de reprogramación de la reunión para la revisión de la FCT" en donde solicitan reprogramar "...reunión para la revisión de la FCT del proceso de interventoría del proceso de medición de satisfacción, (...) para revisar el manejo de dos indicadores a cago de dicha Dirección.".
2. Correo de fecha 27 de mayo de 2019 12:11 p.m. Asunto "Asunto: RE: Solicitud de reprogramación de la reunión para la revisión de la FCT" enviado desde la Dirección de Abastecimiento ICBF Sede de la Dirección General  para la DDirección de Servicios y Atención en donde "...quedamos atentos a los ajustes de los DT y los avales de contratación y la subdirección de mejoramiento.".
3. Correo de fecha 30/05/2019 2:41 p. m. Asunto "AJUSTES A LA FCT- PROCESO DE INTERVENTORÍA - MEDICIÓN DE SATISFACCIÓN" enviado a la Dirección de Abastecimiento en donde "remiten los archivos con  los ajustes a la Ficha de Condiciones Técnicas  (FCT) del proceso (...)  para la  correspondiente  revisión y aprobación por parte de la Dirección de Abastecimiento y Contratación.". Se anexan los documentos: a). Excel "02_FCT_Anexo_Matriz de Riesgos Ver. 30-05-2019"; b). Documento word "02_FCT_Anexo 3 - FCT.DOCX"; c). Documento word "02_FCT_Ver 30-05-2019"; d). Documento word "FCTAnexo 1- Perfiles Ver 30-05-2019" y e). Excel "Formato de Cotización Interventoría Ver 30-05-2019".</t>
    </r>
  </si>
  <si>
    <t xml:space="preserve">
1. Cruce de correos entre el 16 de mayo de 2019 12:15 p.m. al 220/05/2019 11:23 a. m.
2. Cruce de correos del 24 de mayo de 2019 4:24 p.m. al jueves 30/05/2019 2:41 p. m.
</t>
  </si>
  <si>
    <t xml:space="preserve">No se realizaron avances durante este periodo. </t>
  </si>
  <si>
    <t>El 8 de julio de 2019 se remitió mediante memorando a la Dirección de Contratación, los estudios previos de la Medición de Satisfacción del Cliente Externo de los Programas y Servicios del ICBF 2019 con el fin de iniciar el proceso contractual. 
Adicionalmente, se le solicitó a los delegados de las áreas misionales la siguiente información que se le proporcionará al contratista e interventor seleccionados para la ejecución del proceso, una vez finalice el proceso de selección. Los productos son los siguientes:
1.	Presentación para la capacitación a los encuestadores, la cual debe explicar en qué consiste el programa o servicio a medir y como se deberá aplicar el instrumento en territorio, especificando los criterios que ustedes consideren necesarios que deba tener en cuenta el Contratista a la hora de aplicar las encuestas.
2.	Cronograma de aplicación de los instrumentos en territorio. Dicho cronograma deberá ser diligenciado en el Formato Cronograma Aplicación de Instrumentos de Medición de Satisfacción v1 F25.P5.RC. 
3.	Remitir a las regionales nuevamente el Formato Autorización para encuestar NNA con fines Institucionales de Medición de la Satisfacción de los Programas, Estrategias y o Servicios v1 F24.P5.RC, el cual aunque ya se socializó a los colaboradores del ICBF con el Procedimiento Medición de la Satisfacción del Ciudadano-Cliente v2 P5.RC, les agradecemos ustedes les recuerden la importancia de ser diligenciados previamente en los casos que se requiera, para que el proceso de encuestas sea ágil en territorio.
Por último, en cuanto a la interventoría del proceso de Medición de Satisfacción, hasta el 15 de julio se recibió la segunda cotización por la suma de $272.224.400; sin embargo, como se tiene planteado para que el proceso se pueda adelantar a través de la modalidad de Mínima Cuantía,  el presupuesto oficial no puede superar los $82.811.600, en caso que el estudio del sector supere la cifra previamente citada, el proceso se deberá llevar a cabo a través de la modalidad de Concurso de Méritos, el cual requeriría un estudio del mercado por parte de la Dirección de Abastecimiento e ir a comité de contratación, entre otros trámites. Para dicho proceso, se espera una tercera cotización.</t>
  </si>
  <si>
    <t xml:space="preserve">Memorando estudio del sector, para el proceso de selección. </t>
  </si>
  <si>
    <t>Se evidencia Memorando con radicado 2019126000000006763 con Asunto "Remisión del documento Estudio de Sector para el proceso de selección cuyo objeto es (…) Realizar la medición de satisfacción del cliente externo de algunos de los programas y servicios del ICBF, ajuste a instrumento, así, como la caracterización de la población, tabulación y análisis de los resultados, utilizando la metodología de investigación cualitativa y cuantitativa" remitido por la Dirección de Abastecimiento.</t>
  </si>
  <si>
    <t xml:space="preserve">En la primera semana del mes de agosto se remitió nuevamente la FCT y anexos del proceso de Medición de Satisfacción del Cliente Externo de los Programas y Servicios del ICBF 2019 con los ajustes solicitados por la Dirección de Contratación, sin embargo, debido a que la forma de pago no fue avalada por dicha dirección, el 23 de agosto, en reunión con las Direcciones de Abastecimiento y Contratación, la Directora de Servicios y Atención, Patricia Ochoa, acordó remitir nuevamente la ficha para que el proceso se pueda adelantar a través de la modalidad de Mínima Cuantía, el cual tendría como presupuesto oficial el monto máximo de $82.811.600, por lo que finalmente se seleccionaron los siguientes programas y servicios: 
•	Dirección de Nutrición - Programa Centros de Recuperación Nutricional: 120 Encuestas cara a cara
•	Dirección de Niñez y Adolescencia - Estrategia para Prevención de Riesgos Específicos: 252 Encuestas cara a cara
•	Dirección de Primera Infancia - Centros de Desarrollo Infantil (CDI): 3 Grupos Focales       
•	Dirección Familias y Comunidades - Programa Territorios Étnicos con Bienestar: 7 Grupos Focales
La ficha y sus anexos se remitieron el 26 de agosto, sin embargo, las direcciones devolvieron los documentos con algunas observaciones, las cuales se ajustaron y se remitieron finalmente el viernes 30 de agosto con el formato de cotización. 
</t>
  </si>
  <si>
    <t xml:space="preserve">Actas de reunión </t>
  </si>
  <si>
    <r>
      <t xml:space="preserve">Se evidenció archivo word "ANEXO 1. FCT – ANEXO METODOLÓGICO Y MUESTRAS"de fecha  28/08/2019 con el Asunto "Apoyo técnico para el diseño muestral de la encuesta de satisfacción de la Dirección de Servicios y Atención del ICBF", remitido por la Dirección de Planeación (23 folios).
Se evidenció archivo word "FORMATO Anexo FCT – Personal mínimo requerido para la prestación del servicio y/o entrega del bien" de fecha 30/08/2019 con Denominación del bien o servicio "Realizar la medición de satisfacción del cliente externo de algunos de los programas y servicios del ICBF, ajuste a instrumentos, así como la caracterización de la población, tabulación y análisis de los resultados, utilizando metodologías de investigación cualitativa y cuantitativa. (3 folios).
Se evidenció archivo word "FICHA DE CONDICIONES TÉCNICAS ESENCIALES PARA LA PRESTACIÓN DEL SERVICIO Y/O ENTREGA DEL BIEN (FCT)" de fecha 30/08/2019 con Denominación del bien o servicio "Realizar la medición de satisfacción del cliente externo de algunos de los programas y servicios del ICBF, ajuste a instrumentos, así como la caracterización de la población, tabulación y análisis de los resultados, utilizando metodologías de investigación cualitativa y cuantitativa.. (28 folios).
Se evidenció archivo Excel Anexo 3 de fecha 28/08/2019 con la Denominación del bien o servicio "Realizar la medición de satisfacción del cliente externo de algunos de los programas y servicios del ICBF, ajuste a instrumentos, así como la caracterización de la población, tabulación y análisis de los resultados, utilizando metodologías de investigación cualitativa y cuantitativa."
Se evidenció archivo Excel </t>
    </r>
    <r>
      <rPr>
        <b/>
        <sz val="14"/>
        <rFont val="Calibri"/>
        <family val="2"/>
        <scheme val="minor"/>
      </rPr>
      <t xml:space="preserve">sin fecha </t>
    </r>
    <r>
      <rPr>
        <sz val="14"/>
        <rFont val="Calibri"/>
        <family val="2"/>
        <scheme val="minor"/>
      </rPr>
      <t xml:space="preserve"> fecha 28/08/2019 "SOLICITUD DE COTIZACIÓN - ENCUESTA NACIONAL DE SATISFACCIÓN"
</t>
    </r>
  </si>
  <si>
    <t xml:space="preserve">3 archivos word.
2 archivo Excel
</t>
  </si>
  <si>
    <t xml:space="preserve">Gestión de Quejas, Reclamos y Sugerencias (QRS) de la Ciudadanía, sobre la gestión de la Entidad. </t>
  </si>
  <si>
    <t xml:space="preserve">Las quejas, reclamos y sugerencias, constituyen un mecanismo de participación, al ser un canal de retroalimentación por parte de los ciudadanos para dar a conocer su opinión sobre los procesos de la Entidad, para su mejora continua.
Los ciudadanos pueden presentar quejas, reclamos y sugerencias relacionadas con los asuntos de competencia del ICBF, incluso denuncias frente posibles casos de corrupción, accediendo de manera presencial, telefónica, escrita o en línea a través del formulario web disponible en www.icbf.gov.co. 
</t>
  </si>
  <si>
    <t>Garantizar respuestas eficaces y oportunas a cada una de las quejas, reclamos y sugerencias presentadas por los ciudadanos.</t>
  </si>
  <si>
    <t xml:space="preserve">Peticionarios del ICBF. </t>
  </si>
  <si>
    <t>Todos los procesos de la entidad</t>
  </si>
  <si>
    <t>Indicador en niveles de adecuado y óptimo</t>
  </si>
  <si>
    <t>Porcentaje de gestión a las quejas, reclamos y sugerencias.</t>
  </si>
  <si>
    <t>Enero</t>
  </si>
  <si>
    <t>Diciembre 31.</t>
  </si>
  <si>
    <t>Presencial, virtual, telefónico y escrito</t>
  </si>
  <si>
    <t xml:space="preserve">Para los meses de enero y  febrero, el indicador de gestión de las PQRS, se encontró en adecuado  98,14% </t>
  </si>
  <si>
    <t>Reporte del Indicador en el tablero SMEI</t>
  </si>
  <si>
    <t>Se evidenció correo electrónico de fecha 18/03/2019 con Asunto: "INDICADORES RELACIÓN CON EL CIUDADANO FEBRERO 2019 (CARGUE DE RESULTADOS SIMEI)" enviado desde el Grupo Gestión de Calidad para el Servicio y la Atencióncon, donde informan "...el resultado de los indicadores del Proceso de Relación con el Ciudadano (...) ya se subieron al Tablero de Control correspondientes al mes de febrero 2019 (...) contiene las peticiones que afectaron el resultado en cada punto de atención...". Adjuntan Excel "IND_Febrero_Entrega2_20190318" el cual detalla los Indicadores de las Dependencias y el porcentaje de cumplimiento.
Se evidenció correo electrónico de fecha 25/04/2019 con Asunto: "INDICADORES RELACIÓN CON EL CIUDADANO MARZO 2019 (FINAL)" enviado desde el Grupo Gestión de Calidad para el Servicio y la Atencióncon, donde informan "...remito el resultado final de los indicadores del Proceso de Relación con el Ciudadano, correspondientes al mes de Marzo de 2019, los cuales ya se subieron al Tablero de Control. El archivo contiene las peticiones que afectaron el resultado en cada punto de atención y el profesional a quien fue direccionada. ...". Adjuntan Excel "IND_Marzo_Entrega3_20190425" el cual detalla los Indicadores de las Dependencias y el porcentaje de cumplimiento.</t>
  </si>
  <si>
    <t>2 correos electrónicos de fechas 18/03/2019 y 25/04/2019</t>
  </si>
  <si>
    <t>Reporte en tablero de control SIMEI</t>
  </si>
  <si>
    <t xml:space="preserve">Se evidenció correo electrónico de fecha 21/05/2019 con Asunto: "INDICADORES RELACIÓN CON EL CIUDADANO ABRIL 2019 (FINAL)" enviado desde el Grupo Gestión de Calidad para el Servicio y la Atencióncon, donde informan "...remito el resultado final de los indicadores del Proceso de Relación con el Ciudadano, correspondientes al mes de Abril de 2019 (...)  ya se subieron al Tablero de Control (...)  contiene las peticiones que afectaron el resultado en cada punto de atención y el profesional a quien fue direccionada". Adjuntan Excel "IND_Abril_Entrega3_20190521" el cual detalla los Indicadores de las Dependencias y el porcentaje de cumplimiento; así mismo, adjuntan la Hoja de Vida del Indicador para la vigencia 2019 PA-131 "Porcentaje de derechos de petición atendidos oportunamente".
</t>
  </si>
  <si>
    <t xml:space="preserve">1 correo electrónico de fecha 21/05/2019
</t>
  </si>
  <si>
    <t xml:space="preserve">Para  el  mes marzo, el indicador de gestión de las PQRS,  se registr+ó en riesgo   (80,41%) </t>
  </si>
  <si>
    <t xml:space="preserve">Se evidenció correo electrónico de fecha 06/08/2019 con Asunto: "INDICADORES RELACIÓN CON EL CIUDADANO JUNIO 2019 (FINAL)" enviado desde el Grupo Gestión de Calidad para el Servicio y la Atencióncon, donde informan "...les remito el resultado final de los indicadores del Proceso de Relación con el Ciudadano, correspondientes al mes de Junio de 2019, los cuales ya se subieron al Tablero de Control. El archivo contiene las peticiones que afectaron el resultado en cada punto de atención y el profesional a quien fue direccionada. ", adjuntan Excel "IND_Junio_Entrega3_20190719 en el cual detallan los Indicadores del Proceso de Relación con el Ciudadano.
</t>
  </si>
  <si>
    <t>1 correo electrónico de fecha 06/08/2019</t>
  </si>
  <si>
    <t xml:space="preserve">Para el periodo de reporte se hicieron ajustes en la metodologia de medición, por estar razón no se tiene el dato del porcentaje del mes de junio. </t>
  </si>
  <si>
    <t xml:space="preserve">Se evidenció correo electrónico de fecha 06/08/2019 con Asunto "Reporte avances actividades PPC DSYA" reportado desde el Grupo de Gestión de Calidad para el Servicio y la Atención con correo adjunto de fecha 19/07/2019 Asunto "INDICADORES RELACIÓN CON EL CIUDADANO JUNIO 2019 (FINAL)".
</t>
  </si>
  <si>
    <t xml:space="preserve">1 correo electrónico de fecha 06/08/2019
</t>
  </si>
  <si>
    <t xml:space="preserve">Para el mes de junio  el indicador de gestión de las PQRS  se registró en adecuado  (94.70%) </t>
  </si>
  <si>
    <t>Tablero de Control SIMEI</t>
  </si>
  <si>
    <t xml:space="preserve">Se evidenció correo electrónico de fecha 19/07/2019 con Asunto "INDICADORES RELACIÓN CON EL CIUDADANO JUNIO 2019 (FINAL)" reportado desde el Grupo de Gestión de Calidad para el Servicio y la Atención donde informan "el resultado final de los indicadores (...) correspondientes al mes de Junio de 2019 (...) contiene las peticiones que afectaron el resultado en cada punto de atención y el profesional a quien fue direccionada.", adjuntan Excel "IND_Junio_Entrega3_20190719" en el cual detallan los Indicadores del Proceso de Relación con el Ciudadano.
</t>
  </si>
  <si>
    <t xml:space="preserve">1 correo electrónico de fecha 19/07/2019
</t>
  </si>
  <si>
    <t xml:space="preserve">Para el mes de julio, el porcentaje de gestión de las PQRS fue de 96,90% siendo este adecuado. </t>
  </si>
  <si>
    <t xml:space="preserve">Reporte SIMEI </t>
  </si>
  <si>
    <t xml:space="preserve">Se evidencia correo electrónico de fecha 02/09/2019 Asunto "Reporte avances actividades agosto DYSA" en donde remiten "el resultado del indicador PA-131 Porcentaje de derechos de petición atendidos oportunamente, así como los soportes de socialización y cargue en el tablero de control.", adjuntan correo de fecha 23/08/2019 Asunto "INDICADORES RELACIÓN CON EL CIUDADANO JULIO 2019 (FINAL)" y éste contiene un Excel "IND_Julio_Entrega3_20190823" en el cual detallan los Indicadores del Proceso de Relación con el Ciudadano. </t>
  </si>
  <si>
    <t>1 correo electrónico de fecha  02/09/2019.</t>
  </si>
  <si>
    <t xml:space="preserve">Actualización del Modelo de Participación Ciudadana del ICBF </t>
  </si>
  <si>
    <t xml:space="preserve">Realizar la segunda versión del Modelo de Participación Ciudadana del ICBF, integrando los resultados del ajuste institucional que permitira genera condiciones para que el ICBF garantice el goce efectivo del derecho a la participacion de la ciudadanía en la gestión institucional. </t>
  </si>
  <si>
    <t>Generar linemientos institucionales para el diseño e implementación de acciones de participación efectivas, incidentes y con valor, en la gestión del ICBF.</t>
  </si>
  <si>
    <t>Colaboradores del ICBF</t>
  </si>
  <si>
    <t>Un (1) modelo de participacion ciudadana actualizado</t>
  </si>
  <si>
    <t xml:space="preserve">Documento publicado. </t>
  </si>
  <si>
    <t>Presencial, virtual y escrito</t>
  </si>
  <si>
    <t>Como quiera que la actividad inicia en en agosto, no se reporta evidencia</t>
  </si>
  <si>
    <t xml:space="preserve">Como avance en el cumplimiento de esta actividad, se realizo el diseño del Procedimiento: Estrategia de Participación Ciudadana en la Gestión del ICBF, el cual busca ordenar de manera lógica y a modo de hoja de ruta, las acciones y actividades que deben desarrollar las dependencias del nivel nacional del Instituto, en cumplimiento de lo establecido en el Manual del Sistema Integrado de gestión (Consejo para la gestión y el desempeño institucional - Presidencia de la República) para la implementación en las entidades de la Política de Participación Ciudadana en la Gestión y sus dos estrategias: 1. Participación articukada con el direccionamiento estratégico  y Planeación Institucional, a cargo de la DSYA  y 2. Rendición de cuentas en el PAAC, a cargo de la SME. </t>
  </si>
  <si>
    <t xml:space="preserve">Correo electrónico de la Directora de SYA validando la propuesta  del procedimiento. </t>
  </si>
  <si>
    <t xml:space="preserve">Se evidenció documento word del PROCESO RELACIÓN CON EL CIUDADANO PROCEDIMIENTO DE PARTICIPACIÓN CIUDADANA EN LA GESTIÓN DEL ICBF, versión  1 de fecha 21/06/2018 cuyo OBJETIVO es "Definir y delimitar las actividades que desarrollarán las dependencias del nivel nacional en el marco de la implementación de la Estrategia de Participación en la Gestión del ICBF, aportando así a la garantía del Derecho a la Participación de la ciudadanía, en todo el ciclo de la gestión de la entidad.", este documento detalla las 25 actividades  del procedimiento con los responsables y registros: diez (10) folios.
Se evidenció correo de fecha 30/08/2019 de la Dirección de Servicios y Atención -DSYA, Asunto " Inicio ruta aprobación procedimiento estrategia participación " en el cual indica  Oscar Javier Bernal Parra Colaborador de la DSYA que no haber observaciones iniciar con el "...procedimiento establecido por la SMO para su correspondiente normalización y publicación."
</t>
  </si>
  <si>
    <t xml:space="preserve">1 documento word del PROCESO RELACIÓN CON EL CIUDADANO PROCEDIMIENTO DE PARTICIPACIÓN CIUDADANA EN LA GESTIÓN DEL ICBF, versión  1 de fecha 21/06/2018.
1 correo de fecha 30/08/2019 de la Dirección de Servicios y Atención.
</t>
  </si>
  <si>
    <t xml:space="preserve">Gestionar al interior de la entidad la construcción de la actividad propuesta por el ICBF para el IV Plan de Acción de la Alianza Gobierno Abierto. </t>
  </si>
  <si>
    <t xml:space="preserve">Garantizar la continuidad de la  participación del ICBF en la inicativa interncional Alianza Gobierno Abierto, con el fin de posicionar a la entidad como uno de los refrentes institucionales a nivel nacinal e internacional, en la gestión participativa y  con transparencia. </t>
  </si>
  <si>
    <t xml:space="preserve">Posicionar en el IV Plan de Accion de la Aliaza Gobierno Abierto, el fortalecimiento de la participación de los niños, niñas, adolescentes y familias en los asuntos de política pública que les afectan actulamente y en el futuro inmediato. </t>
  </si>
  <si>
    <t xml:space="preserve">Una (1) propuesta del ICBF como aporte para el IV Plan AGA </t>
  </si>
  <si>
    <t>Documento de propuesta aprobada por el Secretario General y remitida a la Secretaria de Transparencia</t>
  </si>
  <si>
    <t>Según indicaciones de la Secretaria de Transparencia</t>
  </si>
  <si>
    <t>En correo de fecha 12 de septiembre de 2019 6:16 p. m el Grupo de Gestión de Calidad para el Servicio y la Atención - Dirección de Servicios y Atención, Asunto "Información actividades 13 y 16 DSYA Plan Participación " informó: "La realizacion de esta actividad dependen de la convocatoria que realice la Secretaria de Transparencia de la Presidencia de la República, la que hasta el momento no ha requerido a ninguna de las entidades que participan en la Alianza Gobierno Abierto, para construcción del IV Plan de Acción 2019 – 2022. Por lo tanto no  ha sido posible para la DSyA reportar avance en el cumplimiento de la actividad."</t>
  </si>
  <si>
    <t xml:space="preserve">Hasta el momento la Secretaria de Transparencia de la Presidencia de la República, no ha convocado a las entidades participantes de la Alianza Gobierno Abierto, para la construcción del IV Plan de Acción. Se espera que en el mes de octubre se realice esta convocatoria. </t>
  </si>
  <si>
    <t xml:space="preserve">
No se evidencia avance.
</t>
  </si>
  <si>
    <t>Mesas nacionales de diálogo técnico con Madres Sustitutas</t>
  </si>
  <si>
    <t>Espacio de diálogo entre la Dirección General del ICBF y las Madres Sustitutas. La metodología usada es el diálogo abierto, fortalecimiento técnico y retroalimentación de compromisos de manera periódica.</t>
  </si>
  <si>
    <t>Fortalecer las capacidades de las madres sustitutas para mejorar la prestación del servicio en la modalidad.</t>
  </si>
  <si>
    <t>Involucrar</t>
  </si>
  <si>
    <t>Director Regional
Coordinadores de Asistencia Técnica
Referentes Regionales de Hogares Sustitutos
Operadores de Hogares Sustitutos
Madres Sustitutas</t>
  </si>
  <si>
    <t>Dirección de protección</t>
  </si>
  <si>
    <t xml:space="preserve">Protección </t>
  </si>
  <si>
    <t>Una (1)  Mesa de Diálogo</t>
  </si>
  <si>
    <t>Mesa de diálogo realizada.</t>
  </si>
  <si>
    <t>Febreo</t>
  </si>
  <si>
    <t>Se llevó a cabo la primera Mesa Nacional el 22 de febrero con presencia de las madres sustitutas de Tolima, Meta, Cundinamarca, Bogotá, Antioquia, Atlántico, Caquetá, Bolívar, y Norte de Santander</t>
  </si>
  <si>
    <r>
      <rPr>
        <b/>
        <sz val="14"/>
        <rFont val="Calibri"/>
        <family val="2"/>
        <scheme val="minor"/>
      </rPr>
      <t>42 (todas las personas participantes son madres sustututas? En los listados de asistencia se evidencian persdonas pertenecientes a organizaciones y entidades)</t>
    </r>
    <r>
      <rPr>
        <sz val="14"/>
        <rFont val="Calibri"/>
        <family val="2"/>
        <scheme val="minor"/>
      </rPr>
      <t xml:space="preserve"> </t>
    </r>
  </si>
  <si>
    <t>Realizar la segunda mesa naional en el primer semestre del años 2019</t>
  </si>
  <si>
    <t>Acta, listas de asistencia y agenda.</t>
  </si>
  <si>
    <t xml:space="preserve">En la columna "Grupos de Valor" se debe detallar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</si>
  <si>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t xml:space="preserve">La actividad presenta como soporte acta de reunión del 22 de febrero de la mesa nacional de madres sustitutas de  Tolima, Meta, Cundinamarca, Bogotá, Antioquia, Atlántico, Caquetá, Bolívar, y Norte de Santander </t>
  </si>
  <si>
    <t xml:space="preserve">Acta 22 de febrero de 2019. Mesa Nacional madres sustitutas 
Listado de asistencia de la reunión del 22 de febrero de 2019
Agenda de la Reunión del 22 de Febrero de 2019 </t>
  </si>
  <si>
    <t xml:space="preserve">Se prevee en mayo iniciar el proceso de fortalecimiento </t>
  </si>
  <si>
    <t xml:space="preserve">Mediante correo de fecha 13/09/2019 2:13 p. m. Asunto "PRELIMINAR- INFORME SEGUIMEINTO PLAN ANTICORRUPCION -AGOSTO 30 DE 2019" la Dirección de Protección refiere en el Excel (Columna BA fila 20) "...Para este més no se tenian programadas mesas, adicionamente la meta se cumplio en el primer trimeste (1 mesa de dialogo)".
</t>
  </si>
  <si>
    <t>Correo de fecha 13/09/2019 2:13 p. m.</t>
  </si>
  <si>
    <t>Se tenían planeado 4 mesas por año, dos en el primer semestre y dos en el segundo. Por lo tanto, se lleva a cabo la segunda mesa nacional de madres sustitutas, el 24 de mayo con presencia de las representantes de las regionales: Boyacá, Cundinamarca´Atlántico, Antioquia, Norte de Santander, Huila, Cauca, Valle del Cauca, Meta, Bogotá y Caquetá.</t>
  </si>
  <si>
    <t>24 Mujeres</t>
  </si>
  <si>
    <t>Realización de la tercera mesa posterior a julio de 2019</t>
  </si>
  <si>
    <t>Lista de asistencia y agenda</t>
  </si>
  <si>
    <t xml:space="preserve">Mediante correo de fecha 13/09/2019 2:13 p. m. Asunto "PRELIMINAR- INFORME SEGUIMEINTO PLAN ANTICORRUPCION -AGOSTO 30 DE 2019" la Dirección de Protección adjuntan dos (2) PDF: A). Acta de reunión de fecha 24 Mayo 2019 con el Objetivop: "Propiciar un espacio para interactuar con las madres y cualificar la modalidad." (8 folios) y B). 2 Listado de asistencia con fecha 24/05/2019 con 24 participantes. </t>
  </si>
  <si>
    <t xml:space="preserve">Correo de fecha 13/09/2019 2:13 p. m. </t>
  </si>
  <si>
    <t xml:space="preserve"> SIN REPORTE </t>
  </si>
  <si>
    <t>Se evidenció correo de fecha 13/09/2019 2:13 p. m. Asunto "PRELIMINAR- INFORME SEGUIMEINTO PLAN ANTICORRUPCION -AGOSTO 30 DE 2019" la Dirección de Protección adjunta correo de fecha 12/07/2019 11:06 a. m. Asunto "Reporte de actividades junio PPC 2019" enviado a la Dirección de Servicios y Atención donde informa: "...de acuerdo con lo conversado, el día de ayer intenté ingresar a la Nas para cargar el reporte de actividades del mes de junio (...) no fue posible (...) envío el reporte por este medio y quedo atenta si se habilita la Nas para cargar la información.". Se observó adjunto winzip el cual contiene: 1) Carpeta "SEGUIMIENTO JUNIO DE 2019", la que a su vez contiene: Excel "Herramienta de monitoreo 28 de junio". Donde se observa que la actividad se cumplión en el mes de mayo.</t>
  </si>
  <si>
    <t xml:space="preserve">Se evidenció correo de fecha 13/09/2019 2:13 p. m. Asunto "PRELIMINAR- INFORME SEGUIMEINTO PLAN ANTICORRUPCION -AGOSTO 30 DE 2019" la Dirección de Protección adjunta correo de fecha 10/08/2019 5:08 a. m. Asunto "PLAN DE PARTICIPACIÓN D PROTECCIÓN ACTUALIZADO JULIO" enviado a Dirección de Servicios y Atención en el cual informa "te envío seguimiento del Plan de Participación, actualizado de acuerdo con el memorando de solicitud de ajuste y con el reporte de seguimiento con corte a julio de 2019. El ajuste lo realicé en la matriz de seguimiento porque la hoja del Plan se encuentra protegida.". Se observó: a) Excel "Herramienta de monitoreo julio de 2019"; b) Memorando "SOLICITUD DE AJUSTE DE META DE PLAN DE PARTICIPACIÓN CIUDADANA" de fecha 29/07/2019 y c) Correo de fecha miércoles 24/07/2019 5:10 p. m. Asunto "Lineamiento PARD indígena" en el cual se indica "...el Lineamiento construido a la fecha, con el objetivo de recibir los aportes o comentarios correspondientes. La revisión y consolidación de las observaciones por sus áreas es de un tiempo de diez (10) días hábiles, ".
</t>
  </si>
  <si>
    <t>Actividad cumplida en mayo de 2019 (En la columna BS fila 20 se encuentra el detalle).</t>
  </si>
  <si>
    <t xml:space="preserve">Mesas de participación de adolescentes y jóvenes en Hogares Sustitutos. </t>
  </si>
  <si>
    <t>Realizar espacios de encuentro y control social sobre los servicios y atención de adolescentes y jóvenes en hogares sustitutos.
Socializar los siguientes temas:
* Lineamiento técnico de modalidades 
* PARD
* Fortalecimiento del proceso de atención en hogares sustitutos
* Liderazgo</t>
  </si>
  <si>
    <t>Contribuir al fortalecimiento del proyecto de vida de los jóvenes que se encuentran ubicados en la modalidad.</t>
  </si>
  <si>
    <t>Directores Regionales
Operadores
Coordinación de Autoridades Administrativas
Adolescentes y Jóvenes de Hogares Sustitutos
Defensores de Familia</t>
  </si>
  <si>
    <t>Una (1) Mesa de participación</t>
  </si>
  <si>
    <t xml:space="preserve">Una mesa de participación realizada </t>
  </si>
  <si>
    <t xml:space="preserve">Junio </t>
  </si>
  <si>
    <t xml:space="preserve">Noviembre </t>
  </si>
  <si>
    <t xml:space="preserve">Virtual </t>
  </si>
  <si>
    <t>Mesa de participación programada para el mes de junio de 2019.</t>
  </si>
  <si>
    <t>La actividad se programó para junio.</t>
  </si>
  <si>
    <t>Se realiza la mesa de participación de adolescentes y jóvenes por medio de videoconferencia con conectividad en las regionales, com la  asistencia de adolescentes y jóvenes de las regionales: Antioquia, Arauca, Tolima, Huila, Córdoba, Caquetá, Meta, Magdalena, Quindío, Amazonas, Vichada, Casanare, Santander, Chocó, Valle del Cauca, Cesar, Bolívar y Norte de Santander.</t>
  </si>
  <si>
    <r>
      <t xml:space="preserve">62 mujeres
21 hombres
</t>
    </r>
    <r>
      <rPr>
        <b/>
        <sz val="14"/>
        <rFont val="Calibri"/>
        <family val="2"/>
        <scheme val="minor"/>
      </rPr>
      <t>42 adolescentes y jóvenes</t>
    </r>
    <r>
      <rPr>
        <sz val="14"/>
        <rFont val="Calibri"/>
        <family val="2"/>
        <scheme val="minor"/>
      </rPr>
      <t xml:space="preserve">
41 profesionales o técnicos de la modalidad</t>
    </r>
  </si>
  <si>
    <t>Realización de la segunda mesa para finalizar el año</t>
  </si>
  <si>
    <t>Listas de asistencia</t>
  </si>
  <si>
    <t xml:space="preserve">En el rol de monitorear la implementación del Plan de Participación, la Dirección de Servicios y Atención observo: 
•	Los listados de asistencia dan cuenta de 28 jóvenes/adolescentes relacionados como estudiantes, no se evidencia coincidencia con la cifra reportada.  
•	Existe dificultad para identificar cuantos, de los adolescentes y jóvenes participantes en el espacio, pertenecen a la modalidad Hogares Sustitutos.
•	El cumplimiento del propósito de la actividad (contribuir al mejoramiento del proyecto de vida de los jóvenes) no se evidencia en los soportes relacionados. 
Se sugiere a la Dirección de Protección, tener en cuenta la descripción y el propósito de la actividad, así como la participación amplia de los niños y jóvenes vinculados a la modalidad Hogares Sustitutos, en la realización de la segunda mesa proyectada para final de la vigencia. </t>
  </si>
  <si>
    <t xml:space="preserve"> La actividad presenta como evidencia listados de asistencia de las Regionales Antioquia, Arauca, Tolima, Huila, Córdoba, Caquetá, Meta, Magdalena, Quindío, Amazonas, Vichada, Casanare, Santander, Chocó, Valle del Cauca, Cesar, Bolívar y Norte de Santander de la  mesa de participación de adolescentes y jóvenes por medio de videoconferencia</t>
  </si>
  <si>
    <t xml:space="preserve">Listado de asistencia  4 de junio de 2019. Mesa  de participación Jovenes y adolescentes
Antioquia. . Asistieron 5
Choco: Asistieron 6 
Cordoba: Asistieron 5
Huila:6 
Norte de Santander: Asistieron 14 
Quindio: 11
San Andrés: Asistieron 5
Sucre: Asistieron:17
Tolima: 15 
</t>
  </si>
  <si>
    <t>Se evidenció correo de fecha 13/09/2019 2:13 p. m. Asunto "PRELIMINAR- INFORME SEGUIMEINTO PLAN ANTICORRUPCION -AGOSTO 30 DE 2019" la Dirección de Protección adjunta correo de fecha 12/07/2019 11:06 a. m. Asunto "Reporte de actividades junio PPC 2019" enviado a la Dirección de Servicios y Atención donde informa: "...de acuerdo con lo conversado, el día de ayer intenté ingresar a la Nas para cargar el reporte de actividades del mes de junio (...) no fue posible (...) envío el reporte por este medio y quedo atenta si se habilita la Nas para cargar la información.". Se observó adjunto winzip el cual contiene: 1) Carpeta "SEGUIMIENTO JUNIO DE 2019", la que a su vez contiene: Excel "Herramienta de monitoreo 28 de junio".
Esta actividad se cumplió en el mes mayo.</t>
  </si>
  <si>
    <t xml:space="preserve"> La actividad realizada en mayo.</t>
  </si>
  <si>
    <t>Estrategia de referentes afectivos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</si>
  <si>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</si>
  <si>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 xml:space="preserve">Potenciar la corresponsabilidad de la ciudadanía en general y las comunidades locales,  en la corresponsabilidad frente a la proteccion y desarrollo integral de los niños, niñas y adolescentes del país. </t>
  </si>
  <si>
    <t>Ciudadanos mayores de 25 años de edad</t>
  </si>
  <si>
    <t>Número de referentes afectivos</t>
  </si>
  <si>
    <t xml:space="preserve">A partir de la legalizacion de convenio </t>
  </si>
  <si>
    <t xml:space="preserve">Dicembre 20. </t>
  </si>
  <si>
    <t xml:space="preserve">Desde la Subdirección de Adopciones se está elaborando la Ficha de Condiciones Técnicas Esenciales Para La Prestación Del Servicio Y/O Entrega Del Bien (FCT); esto con el fin de desarrollar la Estrategia Referentes Afectivos para los niños, niñas, adolescentes y jóvenes con declaratoria de adoptabilidad, con características y necesidades especiales. </t>
  </si>
  <si>
    <t>Ficha de condiciones técnicas esenciales para la prestación del servicio y/o entrega del bien (FCT)</t>
  </si>
  <si>
    <t xml:space="preserve">Actividad en estado de avance presenta como soporte borrador de la  Ficha de Condiciones Técnicas Esenciales Para La Prestación Del Servicio Y/O Entrega Del Bien (FCT); para desarrollar la estrategia de Referentes afectivos NNA con declración de adoptabilidad </t>
  </si>
  <si>
    <t>Documento word borrador   Ficha de Condiciones Técnicas Esenciales Para La Prestación Del Servicio Y/O Entrega Del Bien (FCT);</t>
  </si>
  <si>
    <t>Actualmente la Ficha de Condiciones Técnicas Esenciales Para la Prestación del Servicio y/o Entrega del Bien (FCT) para el desarrollar la Estrategia Referentes Afectivos para los niños, niñas, adolescentes y jóvenes con declaratoria de adoptabilidad, con características y necesidades especiales. se encuentra en tramite de aprobación para su correspondiente radicacion en la Oficina de Contratos.</t>
  </si>
  <si>
    <t>Versión final FCT en espera del aval de contratación para radicarla.</t>
  </si>
  <si>
    <t xml:space="preserve">La actividad no presenta nivel de avance de acuerdo con el seguimiento realizado no se pudo evidenciar que la ficha se encuentre en tramite de aporbación por parte de la oficina de   Contratos </t>
  </si>
  <si>
    <t xml:space="preserve">Archivo Word Ficha Ficha De Condiciones Técnicas Esenciales Para La Prestación Del Servicio Y/O Entrega Del Bien (FCT) con observaciones </t>
  </si>
  <si>
    <t>En este momento Desde la Subdirección de Adopciones se obtuvo la aprobación de la Ficha De Condiciones Técnicas Esenciales Para La Prestación Del Servicio Y/O Entrega Del Bien (FCT); Actualmente, nos encontramos en espera del estudio de costos por parte de la Dirección de Abastecimiento.</t>
  </si>
  <si>
    <t>Versión aprobada de la FCT</t>
  </si>
  <si>
    <t xml:space="preserve">La actividad no presenta evidencia que de cuenta de la aprobación  de la Ficha De Condiciones Técnicas Esenciales Para La Prestación Del Servicio Y/O Entrega Del Bien (FCT), es un archivo en word con observaciones </t>
  </si>
  <si>
    <t>Sin evidencia</t>
  </si>
  <si>
    <t>Se evidenció correo de fecha 13/09/2019 2:13 p. m. Asunto "PRELIMINAR- INFORME SEGUIMEINTO PLAN ANTICORRUPCION -AGOSTO 30 DE 2019" la Dirección de Protección adjunta correo de fecha 12/07/2019 11:06 a. m. Asunto "Reporte de actividades junio PPC 2019" enviado a la Dirección de Servicios y Atención donde informa: "...de acuerdo con lo conversado, el día de ayer intenté ingresar a la Nas para cargar el reporte de actividades del mes de junio (...) no fue posible (...) envío el reporte por este medio y quedo atenta si se habilita la Nas para cargar la información.". Se observó adjunto winzip el cual contiene: 1) Carpeta "SEGUIMIENTO JUNIO DE 2019", la que a su vez contiene: Excel "Herramienta de monitoreo 28 de junio", Soportes de las actividades que presentaron avance, a saber: a). Documento word "FICHA DE CONDICIONES TÉCNICAS ESENCIALES PARA LA PRESTACIÓN DEL SERVICIO Y/O ENTREGA DEL BIEN (FCT)" de 04/07/2019.</t>
  </si>
  <si>
    <t xml:space="preserve">No hay reporte de Avance de la actividad </t>
  </si>
  <si>
    <t>Consulta a la comunidad para la elaboración y actualización de los lineamientos técnicos de atención del Icbf</t>
  </si>
  <si>
    <t>Publicación previa a la aprobación de los lineamientos y consulta ciudadana a través de la página web y grupos focales, con el fin de conocer y valorar los aportes de la ciudadanía frente la atención de este tipo de casos.
Los lineamientos que por compromiso con la Alianza Gobierno Abierto faltan por consultar con la ciudadanía son: 
1. Lineamientos de Atención a Menores de 14 años con presunta comisión de un delito
2. Lineamientos de Atención a niños, niñas, adolescentes víctimas de violencia sexual 
3. Lineamientos de Atención a expuestos a las dinámicas de uso y utilización por parte de grupos delictivos organizados.</t>
  </si>
  <si>
    <t>Generar un espacio de participación ciudadana frente a los lineamientos en construcción o actualización para mejorar la prestación del servicio.</t>
  </si>
  <si>
    <t>Todos los ciudadanos, grupos de interes, operadores de los programas y equipos regionales ICBF</t>
  </si>
  <si>
    <t xml:space="preserve">Dirección de Protección </t>
  </si>
  <si>
    <t>Construcción participativa de un (1) Lineamiento de Atención a Menores de 14 años con presunta comisión de un delito.
Construcción participativa de un (1) Lineamiento de Atención a  niños, niñas, adolescentes víctimas de violencia sexual.
Construcción participativa  de un (1) Lineamiento de Atención a expuestos a las dinámicas de uso y utilización por parte de grupos delictivos organizados.</t>
  </si>
  <si>
    <t>Un (1)  Lineamiento de Atención a Menores de 14 años con presunta comisión de un delito, construido participativamente.
Un (1)  Lineamiento de Atención a  niños, niñas, adolescentes víctimas de violencia sexual, construido participativamente.
Un (1)  Lineamiento de Atención a niños, niñas, adolescente expuestos a las dinámicas de uso y utilización por parte de grupos delictivos organizados, construido participativamente</t>
  </si>
  <si>
    <t>Julio (Meta: Alianza Gobierno Abierto)</t>
  </si>
  <si>
    <t>Virtual</t>
  </si>
  <si>
    <t xml:space="preserve">
A marzo de 2019 se cuenta con un documento preliminar de lineamiento Atención a Menores de 14 años con presunta comisión de un delito. Se continuará trabajando en avanzar en la estructuración del mismo y en su etapa final sera puesto a consideración de la ciudadania como una de las actividades dentro del procedimiento para el diseño del lineamientos establecido por ICBF.</t>
  </si>
  <si>
    <t>Lineamiento de Atención a  niños, niñas, adolescentes víctimas de violencia sexual aprobado y publicado.</t>
  </si>
  <si>
    <t xml:space="preserve">5 (personas? Organizaciones? Entidades? </t>
  </si>
  <si>
    <t xml:space="preserve">La conmsulta a la ciudadanía, arrojo observaciones realizadas por la ciudadanía, que se sugieren visibilizar en este campo. </t>
  </si>
  <si>
    <t>N.A</t>
  </si>
  <si>
    <t>Soportes de la publicacion y registro de observaciones  por parte de la ciudadania sobre el lineamiento de violencia sexual.
Borrador del Lineamiento Atención a Menores de 14 años con presunta comisión de un delito.</t>
  </si>
  <si>
    <t xml:space="preserve">La intención de esta matriz de monitoreo del PPC, es sonsolidar en una herramienta la información solicitada por la Contraloria, el DNP y Funcion Publica, tarvez de las herramientas Furag y Sireci, por esta razón es importante diligenciar el campo de observaciones de la ciudadania (columna L). 
En la columna "Grupos de Valor" se debe detallar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</si>
  <si>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r>
      <t xml:space="preserve">La Actividad se encuentra en avance y presenta como soporte Lineamiento técnico de Servcios para la Atención en Restableciomiento de derechos a NNA menores de 14 años en presunta Comisión de delito, un no se ha realizado la consulta ciudadadana. 
Presenta soportes de consulta lineamiento violencia sexuaal  entidades como Renacer, La mesa para la vidad y la salud de la mujer; Ministerio de salud, MINTC, operador Fundar Huila 
</t>
    </r>
    <r>
      <rPr>
        <b/>
        <sz val="14"/>
        <rFont val="Calibri"/>
        <family val="2"/>
        <scheme val="minor"/>
      </rPr>
      <t>Observación:</t>
    </r>
    <r>
      <rPr>
        <sz val="14"/>
        <rFont val="Calibri"/>
        <family val="2"/>
        <scheme val="minor"/>
      </rPr>
      <t xml:space="preserve"> El lineamiento de violencia sexual se tabajo durante el año 2018 por lo tanto no deberia ser incluido dentro de las activides de avance de Enero a maroz de 2019 </t>
    </r>
  </si>
  <si>
    <t xml:space="preserve">
Doumento en borrador del Lineamiento Atención a Menores de 14 años con presunta comisión de un delito.
Consolidado de consultas Violencia sexual en formato excell SEGUIMIENTO DISEÑO/AJUSTE LINEAMIENTOS TÉCNICO O MANUAL OPERATIVO
Soportes de la publicacion y registro de observaciones  por parte de la ciudadania sobre el lineamiento de violencia sexual.
Correo eléctronico 18/04/2018.  Publicación del Documento Preliminar de Lineamiento Violencia Sexual
Correo eléctronico 30/04/2018 Aporte consulta ciudadana y anexos 
</t>
  </si>
  <si>
    <t>A abrilde 2019 se cuenta con un documento preliminar de lineamiento Atención a Menores de 14 años con presunta comisión de un delito. Se continuará trabajando en avanzar en la estructuración del mismo y en su etapa final sera puesto a consideración de la ciudadania como una de las actividades dentro del procedimiento para el diseño del lineamientos establecido por ICBF.</t>
  </si>
  <si>
    <t xml:space="preserve">
Borrador del Lineamiento Atención a Menores de 14 años con presunta comisión de un delito.</t>
  </si>
  <si>
    <t xml:space="preserve">No hay reporte de avance para el mes de abril, el soporte del lineamiento Menores de 14 años con presunta comisión de un delito fue presentado en el mes de Enero -Marzo </t>
  </si>
  <si>
    <t>Se ha avanzado en la construcción de una versión borrador del LINEAMIENTO TÉCNICO DE UTILIZACIÓN Y USO DE NIÑOS, NIÑAS Y ADOLESCENTES POR PARTE
DE GRUPOS ARMADOS ORGANIZADOS AL MARGEN DE LA LEY Y GRUPOS DE CRIMEN
ORGANIZADO y en su etapa final será puesto a consideración de la ciudadanía como una de las actividades dentro del procedimiento para el diseño del lineamientos establecido por ICBF.</t>
  </si>
  <si>
    <t>Documento borrador del lineamiento</t>
  </si>
  <si>
    <t xml:space="preserve">Actividad en estado de avance presenta como evidencia un documento borrador del lineamiento  TÉCNICO DE UTILIZACIÓN Y USO DE NIÑOS, NIÑAS Y ADOLESCENTES POR PARTE DE GRUPOS ARMADOS </t>
  </si>
  <si>
    <t xml:space="preserve">Archivo PDF borrador  Lineamiento técnico de Utilización y uso de NNA por parte de grupos armados </t>
  </si>
  <si>
    <t xml:space="preserve">Se evidenció correo de fecha 13/09/2019 2:13 p. m. Asunto "PRELIMINAR- INFORME SEGUIMEINTO PLAN ANTICORRUPCION -AGOSTO 30 DE 2019" la Dirección de Protección adjunta correo de fecha 12/07/2019 11:06 a. m. Asunto "Reporte de actividades junio PPC 2019" enviado a la Dirección de Servicios y Atención donde informa: "...de acuerdo con lo conversado, el día de ayer intenté ingresar a la Nas para cargar el reporte de actividades del mes de junio (...) no fue posible (...) envío el reporte por este medio y quedo atenta si se habilita la Nas para cargar la información.". Se observó adjunto winzip el cual contiene: 1) Carpeta "SEGUIMIENTO JUNIO DE 2019", la que a su vez contiene: Excel "Herramienta de monitoreo 28 de junio", Soportes de las actividades que presentaron avance, a saber: a). Documento borrador PDF " LINEAMIENTO TÉCNICO DE UTILIZACIÓN Y USO DE NIÑOS, NIÑAS Y ADOLESCENTES POR PARTE DE GRUPOS ARMADOS ORGANIZADOS AL MARGEN DE LA LEY Y GRUPOS DE CRIMEN ORGANIZADO" versión 1 de fecha 2019 y c) Documento word borrador "INSTITUTO COLOMBIANO DE BIENESTAR FAMILIAR
DIRECCIÓN DE PROTECCIÓN SUBDIRECCIÓN DE RESPONSABILIDAD PENAL " versión 2 del 21/06/2019".
</t>
  </si>
  <si>
    <t xml:space="preserve">Actividad  En estado Vencido sin reporte para el mes de Agosto </t>
  </si>
  <si>
    <t>Fortalecimiento técnico a las Entidades Territoriales con relación a la participación de niños, niñas y adolescentes en la gestión pública territorial.</t>
  </si>
  <si>
    <t>Asistir tecnicamente a las entidades territoriales (departamentos, municipios y distritos especiales) en torno a la participación de niños, niñas y adolescentes en la gestión pública territorial y su ciclo de política: marco coneptual y herramientas metodológicas.</t>
  </si>
  <si>
    <t>Promover la generación de acciones, diálogos y escenarios de participación de niños, niñas y adolescentes en las entidades territoriales.</t>
  </si>
  <si>
    <t xml:space="preserve">
Delegados o enlaces de entidades territoriales que lideran las mesas de participación en sus municipios o miembros de las MIAFF. 
</t>
  </si>
  <si>
    <t>Dirección del Sistema de Bienestar Familiar</t>
  </si>
  <si>
    <t>Dieciseis (16)  encuentros de asistencía con técnica</t>
  </si>
  <si>
    <t>Asistencia tecnica desarrollada</t>
  </si>
  <si>
    <t xml:space="preserve">Presencial y /o Virtual </t>
  </si>
  <si>
    <t>Se adelantaron asistencias técnicas sobre participación de niños, niñas y adolescentes en la gestión pública, ceontradas estas en cuatro proceso: 1) día de la niñez,, y 2) proceso de rendición pública de cuentas territorial sobre los derechos de la niñez y la juventud 2016-2019; 3) protcolo de participacíon de niños, niñas y adolescentes víctimas; y 4) Mesas de participación de niños, niñas y adolescentes. 
Sobre estos contenidos, en referencia a la meta de fortalecimiento técnico proyectado se adjuntan actas de reuniones de trabajo con delegados territoriales de las alcadlías de Santo Tomás (Atlántico) y Barranquilla (Atlántico), Aranzazu, Cajicá, Cota, Manizales y gobernación de caldas.</t>
  </si>
  <si>
    <r>
      <t xml:space="preserve">
</t>
    </r>
    <r>
      <rPr>
        <u/>
        <sz val="14"/>
        <rFont val="Calibri"/>
        <family val="2"/>
        <scheme val="minor"/>
      </rPr>
      <t>Actas:</t>
    </r>
    <r>
      <rPr>
        <sz val="14"/>
        <rFont val="Calibri"/>
        <family val="2"/>
        <scheme val="minor"/>
      </rPr>
      <t xml:space="preserve">
Acta santo tomas
Acta # 2 Mesa participación Aranzazu
Acta Barranquila
Acta 01 Protocolo de Participación NNA 2019 (manizales)
Acta 02 Protocolo de Participación NNA  (Manizales)
Acta programación encuentro Mesa Departamental Participacion (caldas)
Acta de asitencia técnica MPNNA del municipio de Cajicá
Acta de asistencia técnica de la MPNNA del municipio de Cota
</t>
    </r>
    <r>
      <rPr>
        <u/>
        <sz val="14"/>
        <rFont val="Calibri"/>
        <family val="2"/>
        <scheme val="minor"/>
      </rPr>
      <t>Documentos de trabajo:</t>
    </r>
    <r>
      <rPr>
        <sz val="14"/>
        <rFont val="Calibri"/>
        <family val="2"/>
        <scheme val="minor"/>
      </rPr>
      <t xml:space="preserve">
Documento brujula
Lineamientos RPC territorial 2016-2019
Producto No.7 - ABC de participación
protocolo-participacion (1)</t>
    </r>
  </si>
  <si>
    <t xml:space="preserve">
Es necesario modificar el texto del reporte, toda vez que en las evidencias se relacionan actas de acciones que no se mencioan en el mismo. 
En la columna "Grupos de Valor" se debe detallar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</si>
  <si>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t xml:space="preserve"> Para el periodo la actividad  se encuentra en estado de avance y  presenta como  soporte actas de reuniones adelantadas con  delgados de entes territoriales  de las alcaldias de  Santo Tomás (Atlántico) y Barranquilla (Atlántico), Aranzazu, Cajicá, Cota, Manizales y gobernación de caldas, adicionalmente evidencia los documentos de trabajo.    
</t>
  </si>
  <si>
    <t>Actas:
Acta santo tomas Marzo 21 de 2019 Acompañamiento tecnico a la coordinación de la mesa de participación 
Acta # 2 Mesa participación Aranzazu. 26 de febrero de 2019. Brindar asistencia técnica sobre las mesas de participación 
Acta Barranquilla. 6 de marzo de 2019. Brindar asistencia técnica al equipo lider Departamental del proceso de Rendición pública de cuentas NNAJ
Acta 01  Manizalez. Fecbrero 4 de 2019. Febrero  Protocolo de Participación NNA 2019
Acta 02 Manizalez. Febrero 15 de 2019 Protocolo de partiicpación  NNA 
Acta Gobernación de Caldas. Marzo 18 de 2019. programación encuentro Mesa Departamental Participacion (caldas)
Acta  23 de Marzo de 2019. municipio de Cajicá. Socialización de  asitencia técnica MPNNA 
Acta de asistencia técnica  21 de marzo de 2019. ocialización de  asitencia técnica MPNNA 
Documentos de trabajo:
Documento brujula
Lineamientos RPC territorial 2016-2019
Producto No.7 - ABC de participación
protocolo-participacion (1)</t>
  </si>
  <si>
    <t>Se adelantaron asistencias técnicas sobre participación de niños, niñas y adolescentes en la gestión pública, centradas en: 1) Conformación de  Mesas de participación de niños, niñas y adolescentes. 
Sobre estos contenidos, en referencia a la meta de fortalecimiento técnico proyectado se adjuntan actas de reuniones de trabajo con delegados territoriales de las alcadlías de Fusagasugá, Puerto Naré, Flandes, Rioblanco.</t>
  </si>
  <si>
    <r>
      <t xml:space="preserve">
</t>
    </r>
    <r>
      <rPr>
        <u/>
        <sz val="14"/>
        <rFont val="Calibri"/>
        <family val="2"/>
        <scheme val="minor"/>
      </rPr>
      <t>Actas:</t>
    </r>
    <r>
      <rPr>
        <sz val="14"/>
        <rFont val="Calibri"/>
        <family val="2"/>
        <scheme val="minor"/>
      </rPr>
      <t xml:space="preserve">
serie_38.11_025.18.03.2019 MPNN Fusagasuga - Grupo Impulsor Instituciones
serie_38.11_027.28.03.2019 MPNN Fusagasuga - Grupo Impulsor Instituciones
Acta #15 Puerto Nare
CTAN1.CONSEJODENIÑEZ (flandes)
serie_38.11_ ActaNo15_ MesadeparticipacionNNA_2deabril_municipioRioblanco
</t>
    </r>
    <r>
      <rPr>
        <u/>
        <sz val="14"/>
        <rFont val="Calibri"/>
        <family val="2"/>
        <scheme val="minor"/>
      </rPr>
      <t>Documentos de trabajo:</t>
    </r>
    <r>
      <rPr>
        <sz val="14"/>
        <rFont val="Calibri"/>
        <family val="2"/>
        <scheme val="minor"/>
      </rPr>
      <t xml:space="preserve">
Producto No.7 - ABC de participación
Guía 5 Participación en la Gestión Pública.compressed (1)</t>
    </r>
  </si>
  <si>
    <t>Pendiente</t>
  </si>
  <si>
    <t xml:space="preserve">Es necesario modificar el texto del reporte, toda vez que en las evidencias se relacionan actas de acciones que no se mencioan en el mismo. 
En la columna "Grupos de Valor" se debe detallar el tipo de grupo de valor (ciudadania en general, usuarios, beneficiarios, entidades, instancias, veedurias, etc) y señalar el número de participantes en cada grupo. También se deberá detallar de manera general: número de niñas, número de niños, número de mujeres, número de hombres. </t>
  </si>
  <si>
    <t xml:space="preserve">La actividad se encuentra en estado de avance se adjunta acta con representantes de entes territoriales de las alcaldias de Fusagasugá, Puerto Naré, Flandes, Rioblanco.
</t>
  </si>
  <si>
    <r>
      <t xml:space="preserve">Actas:
 ActaNo15 del  2 de abril de 2019   Muncipio Rioblanco. Realizar asistencia técnica a la conformación de la Mes de Participación del 
Acta del 18 de marzo de 2019  Centro zonalFusagasuga. Informe a Coordinadora de centro zonal sobre asistencia  Grupo Impulsor Instituciones
Acta del 28  de marzo de 2019  Centro zonalFusagasuga. Informe a Coordinadora de centro zonal sobre asistencia  Grupo Impulsor para la mesa de participación de NNA del Municipio de Fusagasuga del 28/03/2019. 
Acta #15 del 10 de abril 2019 Puerto Nare. Planear reactivación de la Mesa de Participación
Acta. 4 de abril de 2019  Alcaldia Flandes Tolima. Creación  y elección del concejo de niñez con la participación de NNAJ de 9 a 18 años   
</t>
    </r>
    <r>
      <rPr>
        <u/>
        <sz val="14"/>
        <rFont val="Calibri"/>
        <family val="2"/>
        <scheme val="minor"/>
      </rPr>
      <t>Documentos de trabajo:</t>
    </r>
    <r>
      <rPr>
        <sz val="14"/>
        <rFont val="Calibri"/>
        <family val="2"/>
        <scheme val="minor"/>
      </rPr>
      <t xml:space="preserve">
Producto No.7 - ABC de participación
Guía 5 Participación en la Gestión Pública.compressed (1)</t>
    </r>
  </si>
  <si>
    <t xml:space="preserve">SIN REPORTE </t>
  </si>
  <si>
    <t xml:space="preserve">Sin información </t>
  </si>
  <si>
    <t>DE GRUPOS ARMADOS ORGANIZADOS AL MARGEN DE LA LEY Y GRUPOS DE CRIMEN</t>
  </si>
  <si>
    <t>Actas:  
Acta 25 de Mayo de 2019. Eleccion mesa Departamental de participación de NNA. Choco Quibdo. 
Acta Gobernación y Alcaldia de Guaviare 22 de mayo de 2019. Realizar asistencia tecnica en la 3ra fase, encuentros estrategicos de dialogo con NNA para el proceso de Rendición pública de cuentas 
Acta#37. 16 de mayo de 2019.  Municipio de la Jagua. Brindar asistencia técnica para la reactivación de la mesa de participación de NNA  
Acta. 13 de mayo de 2019.  Municipio Barrancas.  Brindar asistencia técnica para la reactivación de la mesa de participación de NNA. 
Acta. 19  de mayo de 2019.  Municipio Villanueva .  Brindar asistencia técnica para la reactivación de la mesa de participación de NNA.
Acta. 15   de mayo de 2019.  Municipio El Molino  .  Brindar asistencia técnica para la reactivación de la mesa de participación de NNA.</t>
  </si>
  <si>
    <t>Se adelantaron asistencias técnicas sobre participación de niños, niñas y adolescentes en la gestión pública, centradas en: 1) Conformación y reactivación de  Mesas de participación de niños, niñas y adolescentes. 
Sobre estos contenidos, en referencia a la meta de fortalecimiento técnico proyectado se adjuntan actas de reuniones de trabajo con delegados territoriales Buenavista (Córdoba) y niños, niñas y adolescentes</t>
  </si>
  <si>
    <t>Actas de reuniones realizadas</t>
  </si>
  <si>
    <t>26
(22 niños - 4 niñas)</t>
  </si>
  <si>
    <t>*Serie 38 Subseria 11 Acta de Mesa de Participacion Buenavista.pdf</t>
  </si>
  <si>
    <r>
      <rPr>
        <sz val="14"/>
        <rFont val="Calibri"/>
        <family val="2"/>
        <scheme val="minor"/>
      </rPr>
      <t xml:space="preserve">Actividad en estado de avance, presenta acta de reunión con delegados de ente territorial  de Buenavista Córdoba en Centro Zonal de Planeta Rica </t>
    </r>
    <r>
      <rPr>
        <b/>
        <sz val="14"/>
        <rFont val="Calibri"/>
        <family val="2"/>
        <scheme val="minor"/>
      </rPr>
      <t xml:space="preserve">
Observación: </t>
    </r>
    <r>
      <rPr>
        <sz val="14"/>
        <rFont val="Calibri"/>
        <family val="2"/>
        <scheme val="minor"/>
      </rPr>
      <t xml:space="preserve">No se pudo evidenciar que la mesa de participación corresponda a los NNAJ del Municipio de Buenavista </t>
    </r>
  </si>
  <si>
    <t xml:space="preserve"> versión 2 del 21/06/2019.</t>
  </si>
  <si>
    <t xml:space="preserve">Actividad sin reporte para el mes de agosto </t>
  </si>
  <si>
    <t>Movilización de la participación ciudadana en redes sociales</t>
  </si>
  <si>
    <t xml:space="preserve">Promoción de la participación ciudadana en la gestión del ICBF, en las redesd sociales del Instituto. </t>
  </si>
  <si>
    <t>Brindar información  a la ciudadanía sobre las acciones de promoción de la participación ciudadana desarrolladas en la Entidad.</t>
  </si>
  <si>
    <t>Ciudadanos en general que utilizan medios digitales de comunicación y les interesa las actividades del (ICBF)</t>
  </si>
  <si>
    <t>Oficina Asesora de Comunicaciones</t>
  </si>
  <si>
    <t xml:space="preserve">Ocho (8)  publicaciones </t>
  </si>
  <si>
    <t>Publicaciones realizadas</t>
  </si>
  <si>
    <t>Se realizan 5 publkicaciones de  18 piezas de participación ciudadana con el #YoParticipo y Flive
El 21 de marzo se publica #YoParticipoICBF │¿Cómo crees que puedes aportar al bienestar y felicidad de nuestros niños, niñas y adolescentes? Cuéntanos tus propuestas https://goo.gl/CBZceK  #ColombiaCreceFeliz
Se publica en Redes sociales Post de FLive sobre: Soluciona tus inquietudes sobre la Política Nacional de Infancia y adolescencia este 27 de marzo en el Facebook Live que tendremos con @ICBFColombia http://bit.ly/2Cu4Qji  #ColombiaCreceFeliz</t>
  </si>
  <si>
    <t xml:space="preserve">Pantallazos de las publicaciones realizadas en las redes sociales del ICBF. </t>
  </si>
  <si>
    <t xml:space="preserve">La actividad presenta avance con los soportes de las campañas "Yo participo" con 13 registros y " Flive"con 6 registros </t>
  </si>
  <si>
    <t xml:space="preserve"> Pantallazo  publicaciones campaña  "Yo participo" publicación facebook de Durante el mes de marzo de 2019. 
Pantallazo Post de Flive videos en redes sociales durante el mes de marzo. 
</t>
  </si>
  <si>
    <t>Se publicó en Twitter y Facebook el 29 y 30 de abril 4 piezas del Flive sobre anticorrupción y transparencia en la Sede de la Dirección general: #YoParticipoICBF | Fortalece tus conocimientos frente a la Ley de Transparencia y Estatuto Anticorrupción y su normativa. Participa mañana 30 de abril a las 11:00 am en nuestro Facebook LIVE</t>
  </si>
  <si>
    <t xml:space="preserve">Actividad presenta avance con 4 soportes de publicaciones en Twiter y facebook los dias 29 y 30 de abril sobre el tema Ley de transparencia y estatuto anticorrupción </t>
  </si>
  <si>
    <t xml:space="preserve">Pantallazo 2 publicaciones en  Twitter  29 y 30 de abril 
Pantallazo dos publicaciones en Facebook el 29 y 30 </t>
  </si>
  <si>
    <t>Se publica en facebook y twitter, el 2, 13, 14, 30, 31 de mayo, un total de 8 piezas de participación ciudadana con el #YoParticipo: #YoParticipoICBF | ¿Cómo establecer una buena comunicación entre la comunidad educativa y desarrollar rutas que logren prevenir la intimidación escolar y mejoren la convivencia? Participa a las 2:30 pm en nuestro Facebook Live - El 14 de mayo Participa a las 8:30 am en la transmisión de la Mesa Pública del Centro Zonal Usme. #YoParticipoICBF-31 de mayo #YoParticipoICBF 📣 Mañana conéctese al #FacebookLive del @ICBFColombia, @Mineducacion y @Ministerio_TIC. Hablaremos sobre #ConvivenciaEscolar y prevención del acoso y ciberacoso ¡Participa!</t>
  </si>
  <si>
    <t>ORGANIZADO y en su etapa final será puesto a consideración de la ciudadanía como una de las actividades dentro del procedimiento para el diseño del lineamientos establecido por ICBF.</t>
  </si>
  <si>
    <t xml:space="preserve">4  Pantallazos en Twiter publicaciones del mes de mayo los dias 2,13,14,30 
4 Pantallazo publicación en  facebook los dias 2, 13, 14, 30, 31
</t>
  </si>
  <si>
    <t>Se realiza La Rendicion de cuentas  Para el Sector de la Inclusión Social y la Reconciliación, en donde el ICBF enmarca la participacipación ciudadana con las siguientes publicaciones: #EquidadEsTransparencia | Para el Sector de la Inclusión Social y la Reconciliación es muy importante conocer tu opinión. Participa en la encuesta y define los temas de la próxima rendición de cuentas vigencia 2018. http://bit.ly/2WYiB1J
🎥 #EnVivo | El sector de la #InclusiónSocial y la #Reconciliación rinde cuentas a los ciudadanos. #EquidadEsTransparencia  #ICBFesTransparencia , 
#EquidadEsTransparencia | Directora de @ICBFColombia, Juliana Pungiluppi, rinde cuentas sobre gestión 2018 con @ProsperidadCol, @UnidadVictimas y @CentroMemoria en #Buenaventura. Comparte logros y apuestas estratégicas en el marco del #PlanNacionalDeDesarrollo. Entre otros.</t>
  </si>
  <si>
    <t>Ciudadanía en general</t>
  </si>
  <si>
    <t xml:space="preserve">Publicaciones en redes sociales </t>
  </si>
  <si>
    <t xml:space="preserve">Se evidencian 12 registros que corresponden  a publicaciones en facebook y twiter sobre rendición de cuentas 2018 sector de la inclusión social donde se enmarca la participación ciudadana, se encuentran piezas comunicativas y trasmisiones en vivo </t>
  </si>
  <si>
    <t xml:space="preserve">Pantallazos 9 en twiter y 3 en facebook donde se pudo evidenciar el evento de rendción de cuentas 
</t>
  </si>
  <si>
    <t xml:space="preserve">Se publica en facebook y en Twitter el 10 y 11 de julio 5 piezas de participación ciudadana con el siguiente contenido: 
#YoParticipoICBF 📣 Mañana conéctate al #FacebookLive del @ICBFColombia y @MinSaludCol. Hablaremos sobre cómo prevenir el consumo de sustancias psicoactivas en niñas, niños y adolescentes ¡Participa!
#YoParticipoICBF 📣 Hoy conéctate a las 2:30 p.m. al #FacebookLive del @ICBFColombia, @MinSaludCol y @mineducacion. Tema del día: ¿cómo prevenir el consumo de sustancias psicoactivas en niñas, niños y adolescentes? ¡Participa!
</t>
  </si>
  <si>
    <t>Pantallazos de publicaciones</t>
  </si>
  <si>
    <t xml:space="preserve">Se evidencian 5 registros de pantallazos en facebook y twiter sobre el tema de sustancias psicoactivas. La actividad presenta nivel de avance </t>
  </si>
  <si>
    <t xml:space="preserve">Pantallazos publicaciones  en facebook y en Twitter el 10 y 11 de julio. 
</t>
  </si>
  <si>
    <t>El 23 de agosto se publica en Twitter y Facebook post de Flive sobre: #YoParticipoICBF 📣 | Te invitamos a seguir el #FacebookLive de la Rendición Pública de Cuentas de la Regional Bogotá del Instituto Colombiano de Bienestar Familiar ICBF. ¡Conéctate hoy a la 1:00 p.m.! #ICBFesTransparencia.
#YoParticipoICBF | Te invitamos a seguir el #FacebookLive de la Rendición Pública de Cuentas de la Regional Bogotá del ICBF ¡Conéctate!</t>
  </si>
  <si>
    <t xml:space="preserve"> Flive sobre: #YoParticipoICBF 📣 | Te invitamos a seguir el #FacebookLive de la Rendición Pública de Cuentas de la Regional Bogotá del Instituto Colombiano de Bienestar Familiar ICBF. ¡Conéctate hoy a la 1:00 p.m.! #ICBFesTransparencia.
#YoParticipoICBF | Te invitamos a seguir el #FacebookLive de la Rendición Pública de Cuentas de la Regional Bogotá del ICBF ¡Conéctate!</t>
  </si>
  <si>
    <t>Imagen de la publicación en Facebook y Twitter
https://twitter.com/ICBFColombia/status/1164937844655214592</t>
  </si>
  <si>
    <t xml:space="preserve">Presenta  3 registros  pantallazos publicaciones   de Facebook y Twiter Rendición de cuentas Regional Bogota del 23  de agosto </t>
  </si>
  <si>
    <t xml:space="preserve">Pantallazos publicaciones 2 facebook y una de Twiter </t>
  </si>
  <si>
    <t>Identificación de las prácticas de participación ciudadana desarrolladas en las regionales.</t>
  </si>
  <si>
    <t>Identificación y reconocimiento de las experiencias de promoción de la participación ciudadana en la gestión institucional, impulsadas desde el nivel regional y Zonal del ICBF.</t>
  </si>
  <si>
    <t>Relizar un ejercicio de diagnóstico del estado de la participación ciudadana  en los niveles zonales y regionales de la entidad, con el fin de  aportar al fortalecimiento de la Estartegia de Participación Ciudadana del ICBF.</t>
  </si>
  <si>
    <t xml:space="preserve">Colaboradores y Funcionarios  de los Centros zonales, Regionales y Sede de la Dirección Nacional del ICBF. </t>
  </si>
  <si>
    <t>Oficina de Gestión Regional</t>
  </si>
  <si>
    <t xml:space="preserve">Un (1) informe de caracterización </t>
  </si>
  <si>
    <t xml:space="preserve">Informe de caracterización realizado </t>
  </si>
  <si>
    <t xml:space="preserve">Presencial y/o virtual </t>
  </si>
  <si>
    <t xml:space="preserve">No se cuenta con información por parte de la Dirección de Protección. </t>
  </si>
  <si>
    <t xml:space="preserve">En obsrevación </t>
  </si>
  <si>
    <t xml:space="preserve">No hay reporte en el avance </t>
  </si>
  <si>
    <t>NO Aplica</t>
  </si>
  <si>
    <t>La OGR se encuentra a la espera de la definición por parte de la Secretaria General de las acciones que se deben adelantar con miras a la elaboración de la  caracterización de la participación ciudadana en cada una de las regionales.</t>
  </si>
  <si>
    <t>En alerta</t>
  </si>
  <si>
    <t xml:space="preserve">No hay avance de la Actividad </t>
  </si>
  <si>
    <t xml:space="preserve">A la fecha debio reportar avance, dado que su fecha de inicio es del mes de Junio. Estado sin Avance </t>
  </si>
  <si>
    <t xml:space="preserve">A la fecha debio reportar avance, dado que su fecha de inicio es del mes de Junio. Estado sin Avance.
Se sugiere tramitar ante la Secretaria General las decisiones que hacen falta </t>
  </si>
  <si>
    <t xml:space="preserve">La OGR se encuentra a la espera de la definición por parte de la Secretaria General de las acciones que se deben adelantar con miras a la elaboración de la  caracterización de la participación ciudadana en cada una de las regionales. </t>
  </si>
  <si>
    <t xml:space="preserve">AVANCE EJECUCIÓN DEL PPC 2019 A 31 DE MARZO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</si>
</sst>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21" x14ac:knownFonts="1">
    <font>
      <sz val="11"/>
      <color theme="1"/>
      <name val="Calibri"/>
      <family val="2"/>
      <scheme val="minor"/>
    </font>
    <font>
      <sz val="11"/>
      <color theme="1"/>
      <name val="Calibri"/>
      <family val="2"/>
      <scheme val="minor"/>
    </font>
    <font>
      <b/>
      <sz val="14"/>
      <color theme="0"/>
      <name val="Calibri"/>
      <family val="2"/>
      <scheme val="minor"/>
    </font>
    <font>
      <b/>
      <sz val="14"/>
      <color rgb="FF000000"/>
      <name val="Calibri"/>
      <family val="2"/>
      <scheme val="minor"/>
    </font>
    <font>
      <b/>
      <sz val="14"/>
      <color theme="8" tint="-0.249977111117893"/>
      <name val="Calibri"/>
      <family val="2"/>
      <scheme val="minor"/>
    </font>
    <font>
      <b/>
      <sz val="14"/>
      <color rgb="FF0070C0"/>
      <name val="Calibri"/>
      <family val="2"/>
      <scheme val="minor"/>
    </font>
    <font>
      <b/>
      <sz val="20"/>
      <color theme="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sz val="14"/>
      <name val="Calibri"/>
      <family val="2"/>
      <scheme val="minor"/>
    </font>
    <font>
      <b/>
      <sz val="14"/>
      <name val="Calibri"/>
      <family val="2"/>
      <scheme val="minor"/>
    </font>
    <font>
      <i/>
      <sz val="14"/>
      <name val="Calibri"/>
      <family val="2"/>
      <scheme val="minor"/>
    </font>
    <font>
      <sz val="10"/>
      <name val="Calibri"/>
      <family val="2"/>
      <scheme val="minor"/>
    </font>
    <font>
      <sz val="11"/>
      <name val="Calibri"/>
      <family val="2"/>
      <scheme val="minor"/>
    </font>
    <font>
      <sz val="12"/>
      <name val="Calibri"/>
      <family val="2"/>
      <scheme val="minor"/>
    </font>
    <font>
      <b/>
      <sz val="12"/>
      <name val="Calibri"/>
      <family val="2"/>
      <scheme val="minor"/>
    </font>
    <font>
      <u/>
      <sz val="14"/>
      <name val="Calibri"/>
      <family val="2"/>
      <scheme val="minor"/>
    </font>
    <font>
      <b/>
      <sz val="11"/>
      <name val="Calibri"/>
      <family val="2"/>
      <scheme val="minor"/>
    </font>
    <font>
      <b/>
      <sz val="16"/>
      <name val="Calibri"/>
      <family val="2"/>
      <scheme val="minor"/>
    </font>
    <font>
      <b/>
      <sz val="16"/>
      <color theme="1"/>
      <name val="Calibri"/>
      <family val="2"/>
      <scheme val="minor"/>
    </font>
  </fonts>
  <fills count="29">
    <fill>
      <patternFill patternType="none"/>
    </fill>
    <fill>
      <patternFill patternType="gray125"/>
    </fill>
    <fill>
      <patternFill patternType="solid">
        <fgColor rgb="FF72AF2F"/>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B8F2BB"/>
        <bgColor indexed="64"/>
      </patternFill>
    </fill>
    <fill>
      <patternFill patternType="solid">
        <fgColor rgb="FFADEEFD"/>
        <bgColor indexed="64"/>
      </patternFill>
    </fill>
    <fill>
      <patternFill patternType="solid">
        <fgColor theme="7" tint="0.39997558519241921"/>
        <bgColor indexed="64"/>
      </patternFill>
    </fill>
    <fill>
      <patternFill patternType="solid">
        <fgColor rgb="FF9999FF"/>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99CCFF"/>
        <bgColor indexed="64"/>
      </patternFill>
    </fill>
    <fill>
      <patternFill patternType="solid">
        <fgColor rgb="FFCC9900"/>
        <bgColor indexed="64"/>
      </patternFill>
    </fill>
    <fill>
      <patternFill patternType="solid">
        <fgColor theme="7" tint="0.79998168889431442"/>
        <bgColor indexed="64"/>
      </patternFill>
    </fill>
    <fill>
      <patternFill patternType="solid">
        <fgColor theme="0"/>
        <bgColor rgb="FFFFFFFF"/>
      </patternFill>
    </fill>
    <fill>
      <patternFill patternType="solid">
        <fgColor rgb="FF3399FF"/>
        <bgColor indexed="64"/>
      </patternFill>
    </fill>
    <fill>
      <patternFill patternType="solid">
        <fgColor rgb="FFFF6600"/>
        <bgColor indexed="64"/>
      </patternFill>
    </fill>
    <fill>
      <patternFill patternType="solid">
        <fgColor rgb="FF33CC33"/>
        <bgColor indexed="64"/>
      </patternFill>
    </fill>
    <fill>
      <patternFill patternType="solid">
        <fgColor rgb="FFFF66CC"/>
        <bgColor indexed="64"/>
      </patternFill>
    </fill>
    <fill>
      <patternFill patternType="solid">
        <fgColor rgb="FF33CCCC"/>
        <bgColor indexed="64"/>
      </patternFill>
    </fill>
    <fill>
      <patternFill patternType="solid">
        <fgColor rgb="FFBFBFBF"/>
        <bgColor indexed="64"/>
      </patternFill>
    </fill>
    <fill>
      <patternFill patternType="solid">
        <fgColor rgb="FFCC66FF"/>
        <bgColor indexed="64"/>
      </patternFill>
    </fill>
    <fill>
      <patternFill patternType="solid">
        <fgColor rgb="FF808080"/>
        <bgColor indexed="64"/>
      </patternFill>
    </fill>
    <fill>
      <patternFill patternType="solid">
        <fgColor rgb="FF00CC99"/>
        <bgColor indexed="64"/>
      </patternFill>
    </fill>
    <fill>
      <patternFill patternType="solid">
        <fgColor rgb="FFCC3300"/>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s>
  <cellStyleXfs count="2">
    <xf numFmtId="0" fontId="0" fillId="0" borderId="0"/>
    <xf numFmtId="164" fontId="1" fillId="0" borderId="0" applyFont="0" applyFill="0" applyBorder="0" applyAlignment="0" applyProtection="0"/>
  </cellStyleXfs>
  <cellXfs count="136">
    <xf numFmtId="0" fontId="0" fillId="0" borderId="0" xfId="0"/>
    <xf numFmtId="0" fontId="2"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8" fillId="0" borderId="0" xfId="0" applyFont="1" applyAlignment="1">
      <alignment horizontal="left"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10" fillId="12" borderId="1" xfId="0" applyFont="1" applyFill="1" applyBorder="1" applyAlignment="1">
      <alignment vertical="center" wrapText="1"/>
    </xf>
    <xf numFmtId="0" fontId="10" fillId="12" borderId="1" xfId="0" applyFont="1" applyFill="1" applyBorder="1" applyAlignment="1">
      <alignment horizontal="left" vertical="center" wrapText="1"/>
    </xf>
    <xf numFmtId="0" fontId="10"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0" fillId="15" borderId="1" xfId="0" applyFont="1" applyFill="1" applyBorder="1" applyAlignment="1">
      <alignment horizontal="left" vertical="center" wrapText="1"/>
    </xf>
    <xf numFmtId="0" fontId="10" fillId="12"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2" fillId="16" borderId="1" xfId="0" applyFont="1" applyFill="1" applyBorder="1" applyAlignment="1">
      <alignment horizontal="center" vertical="center" wrapText="1"/>
    </xf>
    <xf numFmtId="0" fontId="2" fillId="16" borderId="1" xfId="0" applyFont="1" applyFill="1" applyBorder="1" applyAlignment="1">
      <alignment horizontal="left" vertical="center" wrapText="1"/>
    </xf>
    <xf numFmtId="0" fontId="10" fillId="12"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justify" vertical="center"/>
    </xf>
    <xf numFmtId="0" fontId="10" fillId="0" borderId="1" xfId="0" applyFont="1" applyBorder="1" applyAlignment="1">
      <alignment horizontal="justify" vertical="center" wrapText="1"/>
    </xf>
    <xf numFmtId="0" fontId="10" fillId="17" borderId="1" xfId="0" applyFont="1" applyFill="1" applyBorder="1" applyAlignment="1">
      <alignment horizontal="center" vertical="center"/>
    </xf>
    <xf numFmtId="0" fontId="10" fillId="17" borderId="1" xfId="0" applyFont="1" applyFill="1" applyBorder="1" applyAlignment="1">
      <alignment horizontal="justify" vertical="center" wrapText="1"/>
    </xf>
    <xf numFmtId="0" fontId="15" fillId="0" borderId="1" xfId="0" applyFont="1" applyBorder="1" applyAlignment="1">
      <alignment horizontal="left" vertical="center" wrapText="1"/>
    </xf>
    <xf numFmtId="0" fontId="10" fillId="18"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justify" vertical="center" wrapText="1"/>
    </xf>
    <xf numFmtId="0" fontId="10" fillId="17"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2" fillId="19" borderId="1" xfId="0" applyFont="1" applyFill="1" applyBorder="1" applyAlignment="1">
      <alignment horizontal="left" vertical="center" wrapText="1"/>
    </xf>
    <xf numFmtId="14" fontId="10" fillId="12" borderId="1" xfId="0" applyNumberFormat="1" applyFont="1" applyFill="1" applyBorder="1" applyAlignment="1">
      <alignment horizontal="center" vertical="center" wrapText="1"/>
    </xf>
    <xf numFmtId="17" fontId="10" fillId="12"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Border="1" applyAlignment="1">
      <alignment horizontal="left" vertical="center"/>
    </xf>
    <xf numFmtId="0" fontId="2"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10" fillId="13" borderId="1" xfId="0" applyFont="1" applyFill="1" applyBorder="1" applyAlignment="1">
      <alignment horizontal="center" vertical="center" wrapText="1"/>
    </xf>
    <xf numFmtId="0" fontId="8" fillId="0" borderId="0" xfId="0" applyFont="1" applyAlignment="1">
      <alignment horizontal="center" vertical="center"/>
    </xf>
    <xf numFmtId="0" fontId="10" fillId="5" borderId="1" xfId="0" applyFont="1" applyFill="1" applyBorder="1" applyAlignment="1">
      <alignment horizontal="center" vertical="center"/>
    </xf>
    <xf numFmtId="0" fontId="2" fillId="21" borderId="1" xfId="0" applyFont="1" applyFill="1" applyBorder="1" applyAlignment="1">
      <alignment horizontal="center" vertical="center" wrapText="1"/>
    </xf>
    <xf numFmtId="0" fontId="2" fillId="21" borderId="1" xfId="0" applyFont="1" applyFill="1" applyBorder="1" applyAlignment="1">
      <alignment horizontal="left" vertical="center" wrapText="1"/>
    </xf>
    <xf numFmtId="0" fontId="10" fillId="0" borderId="0" xfId="0" applyFont="1" applyFill="1" applyAlignment="1">
      <alignment horizontal="center" vertical="center" wrapText="1"/>
    </xf>
    <xf numFmtId="0" fontId="10" fillId="4" borderId="1" xfId="0" applyFont="1" applyFill="1" applyBorder="1" applyAlignment="1">
      <alignment horizontal="center" vertical="center"/>
    </xf>
    <xf numFmtId="0" fontId="8" fillId="12" borderId="0" xfId="0" applyFont="1" applyFill="1" applyAlignment="1">
      <alignment horizontal="left" vertical="center"/>
    </xf>
    <xf numFmtId="0" fontId="2" fillId="21" borderId="1" xfId="0" applyFont="1" applyFill="1" applyBorder="1" applyAlignment="1" applyProtection="1">
      <alignment horizontal="left" vertical="center" wrapText="1"/>
      <protection locked="0"/>
    </xf>
    <xf numFmtId="0" fontId="10" fillId="12" borderId="1" xfId="0" applyFont="1" applyFill="1" applyBorder="1" applyAlignment="1" applyProtection="1">
      <alignment horizontal="left" vertical="center" wrapText="1"/>
      <protection locked="0"/>
    </xf>
    <xf numFmtId="0" fontId="10" fillId="12" borderId="1" xfId="0" applyFont="1" applyFill="1" applyBorder="1" applyAlignment="1" applyProtection="1">
      <alignment horizontal="center" vertical="center" wrapText="1"/>
      <protection locked="0"/>
    </xf>
    <xf numFmtId="0" fontId="11" fillId="13" borderId="1" xfId="0" applyFont="1" applyFill="1" applyBorder="1" applyAlignment="1" applyProtection="1">
      <alignment horizontal="center" vertical="center" wrapText="1"/>
      <protection locked="0"/>
    </xf>
    <xf numFmtId="14" fontId="10" fillId="12" borderId="1" xfId="0" applyNumberFormat="1" applyFont="1" applyFill="1" applyBorder="1" applyAlignment="1" applyProtection="1">
      <alignment horizontal="center" vertical="center" wrapText="1"/>
      <protection locked="0"/>
    </xf>
    <xf numFmtId="0" fontId="2" fillId="22" borderId="1" xfId="0" applyFont="1" applyFill="1" applyBorder="1" applyAlignment="1">
      <alignment horizontal="center" vertical="center" wrapText="1"/>
    </xf>
    <xf numFmtId="0" fontId="2" fillId="22" borderId="1" xfId="0" applyFont="1" applyFill="1" applyBorder="1" applyAlignment="1">
      <alignment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1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16" fontId="10" fillId="0" borderId="1" xfId="0" applyNumberFormat="1" applyFont="1" applyBorder="1" applyAlignment="1">
      <alignment horizontal="center" vertical="center" wrapText="1"/>
    </xf>
    <xf numFmtId="0" fontId="11" fillId="4" borderId="1" xfId="0" applyFont="1" applyFill="1" applyBorder="1" applyAlignment="1">
      <alignment horizontal="left" vertical="center" wrapText="1"/>
    </xf>
    <xf numFmtId="0" fontId="2" fillId="23" borderId="1" xfId="0" applyFont="1" applyFill="1" applyBorder="1" applyAlignment="1">
      <alignment horizontal="center" vertical="center" wrapText="1"/>
    </xf>
    <xf numFmtId="0" fontId="2" fillId="23" borderId="1" xfId="0" applyFont="1" applyFill="1" applyBorder="1" applyAlignment="1">
      <alignment horizontal="left" vertical="center" wrapText="1"/>
    </xf>
    <xf numFmtId="0" fontId="10" fillId="12" borderId="1" xfId="1" applyNumberFormat="1" applyFont="1" applyFill="1" applyBorder="1" applyAlignment="1">
      <alignment horizontal="center" vertical="center" wrapText="1"/>
    </xf>
    <xf numFmtId="9" fontId="10" fillId="12"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10" fontId="10" fillId="0" borderId="1" xfId="0" applyNumberFormat="1" applyFont="1" applyBorder="1" applyAlignment="1">
      <alignment vertical="center" wrapText="1"/>
    </xf>
    <xf numFmtId="0" fontId="10" fillId="0" borderId="1" xfId="0" applyFont="1" applyFill="1" applyBorder="1" applyAlignment="1">
      <alignment horizontal="left" vertical="center"/>
    </xf>
    <xf numFmtId="0" fontId="2" fillId="23" borderId="1" xfId="0" applyFont="1" applyFill="1" applyBorder="1" applyAlignment="1">
      <alignment vertical="center" wrapText="1"/>
    </xf>
    <xf numFmtId="0" fontId="11" fillId="24" borderId="1" xfId="0" applyFont="1" applyFill="1" applyBorder="1" applyAlignment="1">
      <alignment horizontal="center" vertical="center" wrapText="1"/>
    </xf>
    <xf numFmtId="0" fontId="10" fillId="24" borderId="1" xfId="0" applyFont="1" applyFill="1" applyBorder="1" applyAlignment="1">
      <alignment vertical="center"/>
    </xf>
    <xf numFmtId="0" fontId="8" fillId="0" borderId="0" xfId="0" applyFont="1" applyAlignment="1">
      <alignment vertical="center"/>
    </xf>
    <xf numFmtId="0" fontId="2" fillId="25" borderId="1" xfId="0" applyFont="1" applyFill="1" applyBorder="1" applyAlignment="1">
      <alignment horizontal="center" vertical="center" wrapText="1"/>
    </xf>
    <xf numFmtId="0" fontId="2" fillId="2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12" borderId="1" xfId="0" applyFont="1" applyFill="1" applyBorder="1" applyAlignment="1">
      <alignment vertical="center" wrapText="1"/>
    </xf>
    <xf numFmtId="49" fontId="10" fillId="0" borderId="1" xfId="0" applyNumberFormat="1" applyFont="1" applyBorder="1" applyAlignment="1">
      <alignment horizontal="center" vertical="center" wrapText="1"/>
    </xf>
    <xf numFmtId="0" fontId="11" fillId="5" borderId="1"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2" fillId="26"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11" fillId="12" borderId="1" xfId="0" applyFont="1" applyFill="1" applyBorder="1" applyAlignment="1">
      <alignment horizontal="left" vertical="center" wrapText="1"/>
    </xf>
    <xf numFmtId="0" fontId="2" fillId="27" borderId="1" xfId="0" applyFont="1" applyFill="1" applyBorder="1" applyAlignment="1">
      <alignment horizontal="center" vertical="center" wrapText="1"/>
    </xf>
    <xf numFmtId="0" fontId="2" fillId="27" borderId="1" xfId="0" applyFont="1" applyFill="1" applyBorder="1" applyAlignment="1">
      <alignment horizontal="left" vertical="center" wrapText="1"/>
    </xf>
    <xf numFmtId="0" fontId="10" fillId="15" borderId="1" xfId="0" applyFont="1" applyFill="1" applyBorder="1" applyAlignment="1">
      <alignment horizontal="center" vertical="center"/>
    </xf>
    <xf numFmtId="9" fontId="10" fillId="0" borderId="1" xfId="0" applyNumberFormat="1" applyFont="1" applyBorder="1" applyAlignment="1">
      <alignment horizontal="center" vertical="center"/>
    </xf>
    <xf numFmtId="0" fontId="10" fillId="12" borderId="1" xfId="0" applyFont="1" applyFill="1" applyBorder="1" applyAlignment="1">
      <alignment horizontal="left" vertical="center"/>
    </xf>
    <xf numFmtId="0" fontId="2" fillId="28" borderId="1" xfId="0" applyFont="1" applyFill="1" applyBorder="1" applyAlignment="1">
      <alignment horizontal="center" vertical="center" wrapText="1"/>
    </xf>
    <xf numFmtId="0" fontId="2" fillId="28" borderId="1" xfId="0" applyFont="1" applyFill="1" applyBorder="1" applyAlignment="1">
      <alignment vertical="center" wrapText="1"/>
    </xf>
    <xf numFmtId="0" fontId="11" fillId="20" borderId="1"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0" xfId="0" applyFont="1" applyAlignment="1">
      <alignmen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0" fillId="5"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0" applyFont="1" applyFill="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munozs/AppData/Local/Microsoft/Windows/INetCache/Content.Outlook/9UQJ5S6M/INFORME%20FINAL%20Seguimiento_PAAC_segundo_cuatrimestre_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0%20Jos&#233;%20Horacio\6%20Gesti&#243;n%20de%20Riesgos\2%20Matrices%20de%20Riesgos\Matriz%20de%20Riesgos%20Nueva%20Metodolog&#237;a%20VF.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O68G4JAQ/Seguimiento_PAAC_primer_cuatrimestre_2019_0905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bf.gov.co\FS_OCI\Users\Andres.munozs\Documents\Andr&#233;s%20Mu&#241;oz\Seguimientos\Separados\Auditor&#237;as%20Internas\Macro%20General%20Met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0%20Jos&#233;%20Horacio\5%20Gesti&#243;n%20de%20Riesgos\12%20Matrices%202017\11%20Gesti&#243;n%20Jur&#237;dic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3"/>
      <sheetName val="Comp4"/>
      <sheetName val="Comp5"/>
      <sheetName val="Comp6"/>
      <sheetName val="PAAC versión imprimible"/>
      <sheetName val="Comp 2"/>
      <sheetName val="Matriz de Riesgos Procesos 2019"/>
      <sheetName val="Seg Plan de Participacion Ciuda"/>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2a. HOJA DE CONTROLES"/>
      <sheetName val="3. MAPAS DE RIESGO"/>
      <sheetName val="SEGUIMIENTO RIESGOS CORRUPCION"/>
      <sheetName val="DATOS"/>
      <sheetName val="MAPA DE RIESGO DEL PROCESO"/>
      <sheetName val="OJO"/>
      <sheetName val="Hoja1"/>
      <sheetName val="Matriz de Riesgos Nueva Metod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L2" t="str">
            <v>Eje de Calidad</v>
          </cell>
          <cell r="BN2" t="str">
            <v>BAJO-TRIVIAL 1</v>
          </cell>
        </row>
        <row r="3">
          <cell r="BL3" t="str">
            <v>Eje de Calidad (Corrupción)</v>
          </cell>
          <cell r="BN3" t="str">
            <v>BAJO-TRIVIAL 2</v>
          </cell>
        </row>
        <row r="4">
          <cell r="BN4" t="str">
            <v>BAJO-TRIVIAL 3</v>
          </cell>
        </row>
        <row r="5">
          <cell r="BD5" t="str">
            <v>BAJO-TRIVIAL 1</v>
          </cell>
          <cell r="BE5" t="str">
            <v>BAJO-ACEPTABLE 2</v>
          </cell>
          <cell r="BF5" t="str">
            <v>MODERADO 3</v>
          </cell>
          <cell r="BG5" t="str">
            <v>ALTA-IMPORTANTE 4</v>
          </cell>
          <cell r="BH5" t="str">
            <v>ALTA-IMPORTANTE 5</v>
          </cell>
          <cell r="BN5" t="str">
            <v>BAJO-ACEPTABLE 2</v>
          </cell>
        </row>
        <row r="6">
          <cell r="BD6" t="str">
            <v>BAJO-TRIVIAL 2</v>
          </cell>
          <cell r="BE6" t="str">
            <v>BAJO-ACEPTABLE 4</v>
          </cell>
          <cell r="BF6" t="str">
            <v>MODERADO 6</v>
          </cell>
          <cell r="BG6" t="str">
            <v>ALTA-IMPORTANTE 8</v>
          </cell>
          <cell r="BH6" t="str">
            <v>EXTREMA-INACEPTABLE 5</v>
          </cell>
          <cell r="BN6" t="str">
            <v>BAJO-ACEPTABLE 4</v>
          </cell>
        </row>
        <row r="7">
          <cell r="BD7" t="str">
            <v>BAJO-TRIVIAL 3</v>
          </cell>
          <cell r="BE7" t="str">
            <v>MODERADO 6</v>
          </cell>
          <cell r="BF7" t="str">
            <v>ALTA-IMPORTANTE 9</v>
          </cell>
          <cell r="BG7" t="str">
            <v>EXTREMA-INACEPTABLE 12</v>
          </cell>
          <cell r="BH7" t="str">
            <v>EXTREMA-INACEPTABLE 15</v>
          </cell>
          <cell r="BN7" t="str">
            <v>MODERADO 3</v>
          </cell>
        </row>
        <row r="8">
          <cell r="BD8" t="str">
            <v>MODERADO 4</v>
          </cell>
          <cell r="BE8" t="str">
            <v>ALTA-IMPORTANTE 8</v>
          </cell>
          <cell r="BF8" t="str">
            <v>ALTA-IMPORTANTE 12</v>
          </cell>
          <cell r="BG8" t="str">
            <v>EXTREMA-INACEPTABLE 16</v>
          </cell>
          <cell r="BH8" t="str">
            <v>EXTREMA-INACEPTABLE 20</v>
          </cell>
          <cell r="BN8" t="str">
            <v>MODERADO 6</v>
          </cell>
        </row>
        <row r="9">
          <cell r="BD9" t="str">
            <v>ALTA-IMPORTANTE 5</v>
          </cell>
          <cell r="BE9" t="str">
            <v>ALTA-IMPORTANTE 10</v>
          </cell>
          <cell r="BF9" t="str">
            <v>EXTREMA-INACEPTABLE 15</v>
          </cell>
          <cell r="BG9" t="str">
            <v>EXTREMA-INACEPTABLE 20</v>
          </cell>
          <cell r="BH9" t="str">
            <v>EXTREMA-INACEPTABLE 25</v>
          </cell>
          <cell r="BN9" t="str">
            <v>MODERADO 6</v>
          </cell>
        </row>
        <row r="10">
          <cell r="BN10" t="str">
            <v>ALTA-IMPORTANTE 4</v>
          </cell>
        </row>
        <row r="11">
          <cell r="BN11" t="str">
            <v>ALTA-IMPORTANTE 5</v>
          </cell>
        </row>
        <row r="12">
          <cell r="BN12" t="str">
            <v>ALTA-IMPORTANTE 8</v>
          </cell>
        </row>
        <row r="13">
          <cell r="BN13" t="str">
            <v>ALTA-IMPORTANTE 9</v>
          </cell>
        </row>
        <row r="14">
          <cell r="BN14" t="str">
            <v>ALTA-IMPORTANTE 10</v>
          </cell>
        </row>
        <row r="15">
          <cell r="BN15" t="str">
            <v>ALTA-IMPORTANTE 12</v>
          </cell>
        </row>
        <row r="16">
          <cell r="BN16" t="str">
            <v>EXTREMA-INACEPTABLE 5</v>
          </cell>
        </row>
        <row r="17">
          <cell r="BN17" t="str">
            <v>EXTREMA-INACEPTABLE 12</v>
          </cell>
        </row>
        <row r="18">
          <cell r="BN18" t="str">
            <v>EXTREMA-INACEPTABLE 15</v>
          </cell>
        </row>
        <row r="19">
          <cell r="BN19" t="str">
            <v>EXTREMA-INACEPTABLE 16</v>
          </cell>
        </row>
        <row r="20">
          <cell r="BN20" t="str">
            <v>EXTREMA-INACEPTABLE 20</v>
          </cell>
        </row>
        <row r="21">
          <cell r="BN21" t="str">
            <v>EXTREMA-INACEPTABLE 25</v>
          </cell>
        </row>
        <row r="23">
          <cell r="AS23" t="str">
            <v>Preventivo</v>
          </cell>
        </row>
        <row r="24">
          <cell r="AS24" t="str">
            <v>Detectivo</v>
          </cell>
        </row>
        <row r="25">
          <cell r="AS25" t="str">
            <v>Correctivo</v>
          </cell>
        </row>
        <row r="26">
          <cell r="AS26" t="str">
            <v>No hay</v>
          </cell>
        </row>
        <row r="27">
          <cell r="AS27" t="str">
            <v>Automático</v>
          </cell>
        </row>
        <row r="28">
          <cell r="AS28" t="str">
            <v>Semiautomático</v>
          </cell>
        </row>
        <row r="29">
          <cell r="AS29" t="str">
            <v>Manual</v>
          </cell>
        </row>
        <row r="30">
          <cell r="AS30" t="str">
            <v>no hay</v>
          </cell>
        </row>
        <row r="31">
          <cell r="AV31" t="str">
            <v>Cuando se requiera</v>
          </cell>
        </row>
        <row r="32">
          <cell r="AV32" t="str">
            <v>Varias veces al día</v>
          </cell>
        </row>
        <row r="33">
          <cell r="AS33" t="str">
            <v xml:space="preserve">Documentado </v>
          </cell>
          <cell r="AV33" t="str">
            <v>Diaria</v>
          </cell>
        </row>
        <row r="34">
          <cell r="AS34" t="str">
            <v>Inventariado</v>
          </cell>
          <cell r="AV34" t="str">
            <v>Semanal</v>
          </cell>
        </row>
        <row r="35">
          <cell r="AS35" t="str">
            <v>No Documentado</v>
          </cell>
          <cell r="AV35" t="str">
            <v>Mensual</v>
          </cell>
        </row>
        <row r="36">
          <cell r="AV36" t="str">
            <v>Trmestral</v>
          </cell>
        </row>
        <row r="37">
          <cell r="AV37" t="str">
            <v>Semestral</v>
          </cell>
        </row>
        <row r="38">
          <cell r="AS38" t="str">
            <v>Se ejecuta el control cumpliendo, todos los criterios definidos en el diseño</v>
          </cell>
          <cell r="AV38" t="str">
            <v>Anual</v>
          </cell>
        </row>
        <row r="39">
          <cell r="AS39" t="str">
            <v>Se ejecuta el control, cumpliendo entre 3 y 4 criterios definidos en el diseño</v>
          </cell>
          <cell r="AV39" t="str">
            <v>No Establecida</v>
          </cell>
        </row>
        <row r="40">
          <cell r="AS40" t="str">
            <v>Se ejecuta el control, cumpliendo 2 o menos criterios definidos en el diseño</v>
          </cell>
        </row>
        <row r="43">
          <cell r="AS43" t="str">
            <v>El control mitiga totalmente el riesgo</v>
          </cell>
        </row>
        <row r="44">
          <cell r="AS44" t="str">
            <v>El control no mitiga el riesgo pero aporta a su control.</v>
          </cell>
        </row>
        <row r="45">
          <cell r="AS45" t="str">
            <v>El control no mitiga el riesgo asociado.</v>
          </cell>
        </row>
        <row r="77">
          <cell r="AR77" t="str">
            <v>SI</v>
          </cell>
          <cell r="AS77" t="str">
            <v>SI</v>
          </cell>
        </row>
        <row r="78">
          <cell r="AR78" t="str">
            <v>NO</v>
          </cell>
          <cell r="AS78" t="str">
            <v>NO</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ón"/>
      <sheetName val="Ejecución"/>
      <sheetName val="Listas"/>
      <sheetName val="Base"/>
    </sheetNames>
    <sheetDataSet>
      <sheetData sheetId="0" refreshError="1"/>
      <sheetData sheetId="1" refreshError="1"/>
      <sheetData sheetId="2" refreshError="1"/>
      <sheetData sheetId="3">
        <row r="1">
          <cell r="K1" t="str">
            <v>Lista Fase</v>
          </cell>
          <cell r="Q1" t="str">
            <v>Tipos</v>
          </cell>
          <cell r="V1" t="str">
            <v>festivos 2017</v>
          </cell>
        </row>
        <row r="2">
          <cell r="K2" t="str">
            <v>FASE DE PLANEACIÓN</v>
          </cell>
          <cell r="Q2" t="str">
            <v>P</v>
          </cell>
          <cell r="V2">
            <v>42736</v>
          </cell>
        </row>
        <row r="3">
          <cell r="K3" t="str">
            <v>FASE EJECUCIÓN DE LA AUDITORÍA</v>
          </cell>
          <cell r="Q3" t="str">
            <v>E</v>
          </cell>
          <cell r="V3">
            <v>42744</v>
          </cell>
        </row>
        <row r="4">
          <cell r="K4" t="str">
            <v>FASE INFORME FINAL</v>
          </cell>
          <cell r="V4">
            <v>42814</v>
          </cell>
        </row>
        <row r="5">
          <cell r="K5" t="str">
            <v>EJECUCIÓN DE ACTIVIDADES POSTERIORES A LA AUDITORÍA</v>
          </cell>
          <cell r="V5">
            <v>42834</v>
          </cell>
        </row>
        <row r="6">
          <cell r="V6">
            <v>42838</v>
          </cell>
        </row>
        <row r="7">
          <cell r="V7">
            <v>42839</v>
          </cell>
        </row>
        <row r="8">
          <cell r="V8">
            <v>42841</v>
          </cell>
        </row>
        <row r="9">
          <cell r="V9">
            <v>42856</v>
          </cell>
        </row>
        <row r="10">
          <cell r="V10">
            <v>42884</v>
          </cell>
        </row>
        <row r="11">
          <cell r="V11">
            <v>42905</v>
          </cell>
        </row>
        <row r="12">
          <cell r="V12">
            <v>42912</v>
          </cell>
        </row>
        <row r="13">
          <cell r="V13">
            <v>42919</v>
          </cell>
        </row>
        <row r="14">
          <cell r="V14">
            <v>42936</v>
          </cell>
        </row>
        <row r="15">
          <cell r="V15">
            <v>42954</v>
          </cell>
        </row>
        <row r="16">
          <cell r="V16">
            <v>42968</v>
          </cell>
        </row>
        <row r="17">
          <cell r="V17">
            <v>43024</v>
          </cell>
        </row>
        <row r="18">
          <cell r="V18">
            <v>43045</v>
          </cell>
        </row>
        <row r="19">
          <cell r="V19">
            <v>43052</v>
          </cell>
        </row>
        <row r="20">
          <cell r="V20">
            <v>43077</v>
          </cell>
        </row>
        <row r="21">
          <cell r="V21">
            <v>43094</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2a. HOJA DE CONTROLES"/>
      <sheetName val="3. MAPAS DE RIESGO"/>
      <sheetName val="SEGUIMIENTO RIESGOS CORRUPCION"/>
      <sheetName val="DATOS"/>
      <sheetName val="MAPA DE RIESGO DEL PROCESO"/>
      <sheetName val="OJO"/>
    </sheetNames>
    <sheetDataSet>
      <sheetData sheetId="0"/>
      <sheetData sheetId="1"/>
      <sheetData sheetId="2"/>
      <sheetData sheetId="3"/>
      <sheetData sheetId="4"/>
      <sheetData sheetId="5"/>
      <sheetData sheetId="6"/>
      <sheetData sheetId="7">
        <row r="18">
          <cell r="BD18" t="str">
            <v>MODERADA 25</v>
          </cell>
          <cell r="BE18" t="str">
            <v>ALTA 50</v>
          </cell>
          <cell r="BF18" t="str">
            <v>EXTREMA 100</v>
          </cell>
        </row>
        <row r="19">
          <cell r="BD19" t="str">
            <v>MODERADA 20</v>
          </cell>
          <cell r="BE19" t="str">
            <v>ALTA 40</v>
          </cell>
          <cell r="BF19" t="str">
            <v>EXTREMA 80</v>
          </cell>
        </row>
        <row r="20">
          <cell r="BD20" t="str">
            <v>MODERADA 15</v>
          </cell>
          <cell r="BE20" t="str">
            <v>ALTA 30</v>
          </cell>
          <cell r="BF20" t="str">
            <v>EXTREMA 60</v>
          </cell>
        </row>
        <row r="21">
          <cell r="BD21" t="str">
            <v>BAJA 10</v>
          </cell>
          <cell r="BE21" t="str">
            <v>MODERADA 20</v>
          </cell>
          <cell r="BF21" t="str">
            <v>ALTA 40</v>
          </cell>
        </row>
        <row r="22">
          <cell r="BD22" t="str">
            <v>BAJA 5</v>
          </cell>
          <cell r="BE22" t="str">
            <v>BAJA 10</v>
          </cell>
          <cell r="BF22" t="str">
            <v>MODERADA 20</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A27"/>
  <sheetViews>
    <sheetView tabSelected="1" zoomScale="75" zoomScaleNormal="75" workbookViewId="0">
      <pane xSplit="4" ySplit="3" topLeftCell="CU24" activePane="bottomRight" state="frozen"/>
      <selection pane="topRight" activeCell="E1" sqref="E1"/>
      <selection pane="bottomLeft" activeCell="A4" sqref="A4"/>
      <selection pane="bottomRight" activeCell="C30" sqref="C30"/>
    </sheetView>
  </sheetViews>
  <sheetFormatPr baseColWidth="10" defaultColWidth="11.42578125" defaultRowHeight="18.75" x14ac:dyDescent="0.25"/>
  <cols>
    <col min="1" max="1" width="6.7109375" style="118" customWidth="1"/>
    <col min="2" max="2" width="40.7109375" style="119" customWidth="1"/>
    <col min="3" max="3" width="84.42578125" style="120" customWidth="1"/>
    <col min="4" max="4" width="37.5703125" style="119" customWidth="1"/>
    <col min="5" max="5" width="18.140625" style="121" customWidth="1"/>
    <col min="6" max="6" width="18.5703125" style="118" customWidth="1"/>
    <col min="7" max="7" width="16.85546875" style="118" customWidth="1"/>
    <col min="8" max="8" width="18" style="118" customWidth="1"/>
    <col min="9" max="9" width="26.5703125" style="119" customWidth="1"/>
    <col min="10" max="10" width="16.5703125" style="121" customWidth="1"/>
    <col min="11" max="11" width="24.140625" style="121" customWidth="1"/>
    <col min="12" max="12" width="24.85546875" style="121" customWidth="1"/>
    <col min="13" max="13" width="19.28515625" style="121" customWidth="1"/>
    <col min="14" max="14" width="23" style="121" customWidth="1"/>
    <col min="15" max="15" width="20.42578125" style="121" customWidth="1"/>
    <col min="16" max="17" width="22.7109375" style="121" customWidth="1"/>
    <col min="18" max="18" width="20.140625" style="121" customWidth="1"/>
    <col min="19" max="19" width="72.5703125" style="121" customWidth="1"/>
    <col min="20" max="20" width="20.140625" style="121" customWidth="1"/>
    <col min="21" max="21" width="46.140625" style="121" customWidth="1"/>
    <col min="22" max="22" width="29.5703125" style="121" customWidth="1"/>
    <col min="23" max="23" width="69.140625" style="121" customWidth="1"/>
    <col min="24" max="24" width="39.140625" style="121" customWidth="1"/>
    <col min="25" max="25" width="28.42578125" style="121" customWidth="1"/>
    <col min="26" max="34" width="20.140625" style="121" customWidth="1"/>
    <col min="35" max="35" width="83.5703125" style="135" customWidth="1"/>
    <col min="36" max="36" width="170.7109375" style="135" customWidth="1"/>
    <col min="37" max="37" width="57" style="121" customWidth="1"/>
    <col min="38" max="38" width="20.140625" style="121" customWidth="1"/>
    <col min="39" max="39" width="56.28515625" style="121" customWidth="1"/>
    <col min="40" max="40" width="39.85546875" style="121" customWidth="1"/>
    <col min="41" max="41" width="20.140625" style="121" customWidth="1"/>
    <col min="42" max="42" width="39.42578125" style="121" customWidth="1"/>
    <col min="43" max="43" width="46.85546875" style="121" customWidth="1"/>
    <col min="44" max="46" width="20.140625" style="121" customWidth="1"/>
    <col min="47" max="47" width="47.7109375" style="121" customWidth="1"/>
    <col min="48" max="52" width="20.140625" style="121" customWidth="1"/>
    <col min="53" max="53" width="79.42578125" style="135" customWidth="1"/>
    <col min="54" max="54" width="133.140625" style="135" customWidth="1"/>
    <col min="55" max="55" width="71.7109375" style="121" customWidth="1"/>
    <col min="56" max="56" width="20.140625" style="121" customWidth="1"/>
    <col min="57" max="57" width="51.140625" style="121" customWidth="1"/>
    <col min="58" max="58" width="34.140625" style="121" customWidth="1"/>
    <col min="59" max="59" width="53.42578125" style="121" customWidth="1"/>
    <col min="60" max="60" width="30.140625" style="121" customWidth="1"/>
    <col min="61" max="61" width="36.140625" style="121" customWidth="1"/>
    <col min="62" max="70" width="20.140625" style="121" customWidth="1"/>
    <col min="71" max="71" width="80.5703125" style="135" customWidth="1"/>
    <col min="72" max="72" width="115.85546875" style="135" customWidth="1"/>
    <col min="73" max="73" width="44.5703125" style="121" customWidth="1"/>
    <col min="74" max="74" width="20.140625" style="121" customWidth="1"/>
    <col min="75" max="75" width="33.85546875" style="121" customWidth="1"/>
    <col min="76" max="76" width="20.140625" style="121" customWidth="1"/>
    <col min="77" max="77" width="43.5703125" style="121" customWidth="1"/>
    <col min="78" max="78" width="27.85546875" style="121" customWidth="1"/>
    <col min="79" max="79" width="29.140625" style="121" customWidth="1"/>
    <col min="80" max="80" width="55.28515625" style="135" customWidth="1"/>
    <col min="81" max="81" width="56.28515625" style="135" customWidth="1"/>
    <col min="82" max="82" width="86.140625" style="121" customWidth="1"/>
    <col min="83" max="83" width="20.140625" style="121" customWidth="1"/>
    <col min="84" max="84" width="108.140625" style="121" customWidth="1"/>
    <col min="85" max="85" width="53.5703125" style="121" customWidth="1"/>
    <col min="86" max="86" width="34.42578125" style="121" customWidth="1"/>
    <col min="87" max="87" width="25.85546875" style="121" customWidth="1"/>
    <col min="88" max="88" width="32.5703125" style="121" customWidth="1"/>
    <col min="89" max="89" width="74.85546875" style="135" customWidth="1"/>
    <col min="90" max="90" width="70.85546875" style="135" customWidth="1"/>
    <col min="91" max="91" width="64.5703125" style="7" customWidth="1"/>
    <col min="92" max="92" width="16.28515625" style="7" customWidth="1"/>
    <col min="93" max="96" width="60.85546875" style="7" customWidth="1"/>
    <col min="97" max="97" width="32.85546875" style="7" customWidth="1"/>
    <col min="98" max="98" width="119.85546875" style="7" customWidth="1"/>
    <col min="99" max="99" width="114.140625" style="7" customWidth="1"/>
    <col min="100" max="16384" width="11.42578125" style="7"/>
  </cols>
  <sheetData>
    <row r="1" spans="1:105" ht="38.2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2" t="s">
        <v>18</v>
      </c>
      <c r="T1" s="2"/>
      <c r="U1" s="2"/>
      <c r="V1" s="2"/>
      <c r="W1" s="2"/>
      <c r="X1" s="2"/>
      <c r="Y1" s="2"/>
      <c r="Z1" s="3" t="s">
        <v>19</v>
      </c>
      <c r="AA1" s="3"/>
      <c r="AB1" s="3"/>
      <c r="AC1" s="3"/>
      <c r="AD1" s="3"/>
      <c r="AE1" s="4" t="s">
        <v>20</v>
      </c>
      <c r="AF1" s="4"/>
      <c r="AG1" s="4"/>
      <c r="AH1" s="4"/>
      <c r="AI1" s="5" t="s">
        <v>21</v>
      </c>
      <c r="AJ1" s="5" t="s">
        <v>22</v>
      </c>
      <c r="AK1" s="2" t="s">
        <v>23</v>
      </c>
      <c r="AL1" s="2"/>
      <c r="AM1" s="2"/>
      <c r="AN1" s="2"/>
      <c r="AO1" s="2"/>
      <c r="AP1" s="2"/>
      <c r="AQ1" s="2"/>
      <c r="AR1" s="3" t="s">
        <v>24</v>
      </c>
      <c r="AS1" s="3"/>
      <c r="AT1" s="3"/>
      <c r="AU1" s="3"/>
      <c r="AV1" s="3"/>
      <c r="AW1" s="4" t="s">
        <v>25</v>
      </c>
      <c r="AX1" s="4"/>
      <c r="AY1" s="4"/>
      <c r="AZ1" s="4"/>
      <c r="BA1" s="5" t="s">
        <v>21</v>
      </c>
      <c r="BB1" s="5" t="s">
        <v>22</v>
      </c>
      <c r="BC1" s="2"/>
      <c r="BD1" s="2"/>
      <c r="BE1" s="2"/>
      <c r="BF1" s="2"/>
      <c r="BG1" s="2"/>
      <c r="BH1" s="2"/>
      <c r="BI1" s="2"/>
      <c r="BJ1" s="3" t="s">
        <v>26</v>
      </c>
      <c r="BK1" s="3"/>
      <c r="BL1" s="3"/>
      <c r="BM1" s="3"/>
      <c r="BN1" s="3"/>
      <c r="BO1" s="4" t="s">
        <v>27</v>
      </c>
      <c r="BP1" s="4"/>
      <c r="BQ1" s="4"/>
      <c r="BR1" s="4"/>
      <c r="BS1" s="5" t="s">
        <v>21</v>
      </c>
      <c r="BT1" s="5" t="s">
        <v>22</v>
      </c>
      <c r="BU1" s="6" t="s">
        <v>28</v>
      </c>
      <c r="BV1" s="6"/>
      <c r="BW1" s="6"/>
      <c r="BX1" s="6"/>
      <c r="BY1" s="6"/>
      <c r="BZ1" s="6"/>
      <c r="CA1" s="6"/>
      <c r="CB1" s="5" t="s">
        <v>21</v>
      </c>
      <c r="CC1" s="5" t="s">
        <v>22</v>
      </c>
      <c r="CD1" s="6" t="s">
        <v>29</v>
      </c>
      <c r="CE1" s="6"/>
      <c r="CF1" s="6"/>
      <c r="CG1" s="6"/>
      <c r="CH1" s="6"/>
      <c r="CI1" s="6"/>
      <c r="CJ1" s="6"/>
      <c r="CK1" s="5" t="s">
        <v>21</v>
      </c>
      <c r="CL1" s="5" t="s">
        <v>22</v>
      </c>
      <c r="CM1" s="6" t="s">
        <v>30</v>
      </c>
      <c r="CN1" s="6"/>
      <c r="CO1" s="6"/>
      <c r="CP1" s="6"/>
      <c r="CQ1" s="6"/>
      <c r="CR1" s="6"/>
      <c r="CS1" s="6"/>
      <c r="CT1" s="5" t="s">
        <v>21</v>
      </c>
      <c r="CU1" s="5" t="s">
        <v>22</v>
      </c>
    </row>
    <row r="2" spans="1:105" ht="42.75" customHeight="1" x14ac:dyDescent="0.25">
      <c r="A2" s="1"/>
      <c r="B2" s="1"/>
      <c r="C2" s="1"/>
      <c r="D2" s="1"/>
      <c r="E2" s="1"/>
      <c r="F2" s="1"/>
      <c r="G2" s="1"/>
      <c r="H2" s="1"/>
      <c r="I2" s="1"/>
      <c r="J2" s="1"/>
      <c r="K2" s="1"/>
      <c r="L2" s="1"/>
      <c r="M2" s="1"/>
      <c r="N2" s="1"/>
      <c r="O2" s="1"/>
      <c r="P2" s="1"/>
      <c r="Q2" s="1"/>
      <c r="R2" s="1"/>
      <c r="S2" s="8" t="s">
        <v>31</v>
      </c>
      <c r="T2" s="9" t="s">
        <v>32</v>
      </c>
      <c r="U2" s="9"/>
      <c r="V2" s="9"/>
      <c r="W2" s="9"/>
      <c r="X2" s="9"/>
      <c r="Y2" s="9"/>
      <c r="Z2" s="3"/>
      <c r="AA2" s="3"/>
      <c r="AB2" s="3"/>
      <c r="AC2" s="3"/>
      <c r="AD2" s="3"/>
      <c r="AE2" s="4"/>
      <c r="AF2" s="4"/>
      <c r="AG2" s="4"/>
      <c r="AH2" s="4"/>
      <c r="AI2" s="5"/>
      <c r="AJ2" s="5"/>
      <c r="AK2" s="8" t="s">
        <v>31</v>
      </c>
      <c r="AL2" s="9" t="s">
        <v>32</v>
      </c>
      <c r="AM2" s="9"/>
      <c r="AN2" s="9"/>
      <c r="AO2" s="9"/>
      <c r="AP2" s="9"/>
      <c r="AQ2" s="9"/>
      <c r="AR2" s="3"/>
      <c r="AS2" s="3"/>
      <c r="AT2" s="3"/>
      <c r="AU2" s="3"/>
      <c r="AV2" s="3"/>
      <c r="AW2" s="4"/>
      <c r="AX2" s="4"/>
      <c r="AY2" s="4"/>
      <c r="AZ2" s="4"/>
      <c r="BA2" s="5"/>
      <c r="BB2" s="5"/>
      <c r="BC2" s="8" t="s">
        <v>31</v>
      </c>
      <c r="BD2" s="10"/>
      <c r="BE2" s="11"/>
      <c r="BF2" s="10"/>
      <c r="BG2" s="10"/>
      <c r="BH2" s="10"/>
      <c r="BI2" s="10"/>
      <c r="BJ2" s="3"/>
      <c r="BK2" s="3"/>
      <c r="BL2" s="3"/>
      <c r="BM2" s="3"/>
      <c r="BN2" s="3"/>
      <c r="BO2" s="4"/>
      <c r="BP2" s="4"/>
      <c r="BQ2" s="4"/>
      <c r="BR2" s="4"/>
      <c r="BS2" s="5"/>
      <c r="BT2" s="5"/>
      <c r="BU2" s="8" t="s">
        <v>31</v>
      </c>
      <c r="BV2" s="10"/>
      <c r="BW2" s="10"/>
      <c r="BX2" s="10"/>
      <c r="BY2" s="10"/>
      <c r="BZ2" s="10"/>
      <c r="CA2" s="10"/>
      <c r="CB2" s="5"/>
      <c r="CC2" s="5"/>
      <c r="CD2" s="8" t="s">
        <v>31</v>
      </c>
      <c r="CE2" s="10"/>
      <c r="CF2" s="10"/>
      <c r="CG2" s="10"/>
      <c r="CH2" s="10"/>
      <c r="CI2" s="10"/>
      <c r="CJ2" s="10"/>
      <c r="CK2" s="5"/>
      <c r="CL2" s="5"/>
      <c r="CM2" s="8" t="s">
        <v>33</v>
      </c>
      <c r="CN2" s="12" t="s">
        <v>34</v>
      </c>
      <c r="CO2" s="9" t="s">
        <v>35</v>
      </c>
      <c r="CP2" s="9" t="s">
        <v>36</v>
      </c>
      <c r="CQ2" s="9" t="s">
        <v>37</v>
      </c>
      <c r="CR2" s="9" t="s">
        <v>38</v>
      </c>
      <c r="CS2" s="9" t="s">
        <v>39</v>
      </c>
      <c r="CT2" s="5"/>
      <c r="CU2" s="5"/>
    </row>
    <row r="3" spans="1:105" s="19" customFormat="1" ht="155.25" customHeight="1" x14ac:dyDescent="0.25">
      <c r="A3" s="1"/>
      <c r="B3" s="1"/>
      <c r="C3" s="1"/>
      <c r="D3" s="1"/>
      <c r="E3" s="1"/>
      <c r="F3" s="1"/>
      <c r="G3" s="1"/>
      <c r="H3" s="1"/>
      <c r="I3" s="1"/>
      <c r="J3" s="1"/>
      <c r="K3" s="1"/>
      <c r="L3" s="1"/>
      <c r="M3" s="1"/>
      <c r="N3" s="1"/>
      <c r="O3" s="1"/>
      <c r="P3" s="1"/>
      <c r="Q3" s="1"/>
      <c r="R3" s="1"/>
      <c r="S3" s="8"/>
      <c r="T3" s="13" t="s">
        <v>34</v>
      </c>
      <c r="U3" s="10" t="s">
        <v>35</v>
      </c>
      <c r="V3" s="10" t="s">
        <v>36</v>
      </c>
      <c r="W3" s="10" t="s">
        <v>37</v>
      </c>
      <c r="X3" s="10" t="s">
        <v>38</v>
      </c>
      <c r="Y3" s="10" t="s">
        <v>39</v>
      </c>
      <c r="Z3" s="14" t="s">
        <v>31</v>
      </c>
      <c r="AA3" s="14" t="s">
        <v>40</v>
      </c>
      <c r="AB3" s="14" t="s">
        <v>41</v>
      </c>
      <c r="AC3" s="14" t="s">
        <v>42</v>
      </c>
      <c r="AD3" s="15" t="s">
        <v>43</v>
      </c>
      <c r="AE3" s="16" t="s">
        <v>44</v>
      </c>
      <c r="AF3" s="16" t="s">
        <v>45</v>
      </c>
      <c r="AG3" s="16" t="s">
        <v>46</v>
      </c>
      <c r="AH3" s="16" t="s">
        <v>47</v>
      </c>
      <c r="AI3" s="5"/>
      <c r="AJ3" s="5"/>
      <c r="AK3" s="8"/>
      <c r="AL3" s="13" t="s">
        <v>34</v>
      </c>
      <c r="AM3" s="10" t="s">
        <v>35</v>
      </c>
      <c r="AN3" s="10" t="s">
        <v>48</v>
      </c>
      <c r="AO3" s="10" t="s">
        <v>37</v>
      </c>
      <c r="AP3" s="10" t="s">
        <v>38</v>
      </c>
      <c r="AQ3" s="10" t="s">
        <v>39</v>
      </c>
      <c r="AR3" s="14" t="s">
        <v>31</v>
      </c>
      <c r="AS3" s="14" t="s">
        <v>40</v>
      </c>
      <c r="AT3" s="14" t="s">
        <v>41</v>
      </c>
      <c r="AU3" s="14" t="s">
        <v>42</v>
      </c>
      <c r="AV3" s="15" t="s">
        <v>49</v>
      </c>
      <c r="AW3" s="16" t="s">
        <v>44</v>
      </c>
      <c r="AX3" s="16" t="s">
        <v>45</v>
      </c>
      <c r="AY3" s="17" t="s">
        <v>50</v>
      </c>
      <c r="AZ3" s="17" t="s">
        <v>51</v>
      </c>
      <c r="BA3" s="5"/>
      <c r="BB3" s="5"/>
      <c r="BC3" s="8"/>
      <c r="BD3" s="13" t="s">
        <v>34</v>
      </c>
      <c r="BE3" s="11" t="s">
        <v>35</v>
      </c>
      <c r="BF3" s="10" t="s">
        <v>36</v>
      </c>
      <c r="BG3" s="10" t="s">
        <v>37</v>
      </c>
      <c r="BH3" s="10" t="s">
        <v>38</v>
      </c>
      <c r="BI3" s="10" t="s">
        <v>39</v>
      </c>
      <c r="BJ3" s="14" t="s">
        <v>31</v>
      </c>
      <c r="BK3" s="14" t="s">
        <v>40</v>
      </c>
      <c r="BL3" s="14" t="s">
        <v>41</v>
      </c>
      <c r="BM3" s="14" t="s">
        <v>42</v>
      </c>
      <c r="BN3" s="15" t="s">
        <v>52</v>
      </c>
      <c r="BO3" s="16" t="s">
        <v>44</v>
      </c>
      <c r="BP3" s="16" t="s">
        <v>45</v>
      </c>
      <c r="BQ3" s="17" t="s">
        <v>53</v>
      </c>
      <c r="BR3" s="17" t="s">
        <v>54</v>
      </c>
      <c r="BS3" s="5"/>
      <c r="BT3" s="5"/>
      <c r="BU3" s="8"/>
      <c r="BV3" s="13" t="s">
        <v>34</v>
      </c>
      <c r="BW3" s="10" t="s">
        <v>35</v>
      </c>
      <c r="BX3" s="10" t="s">
        <v>36</v>
      </c>
      <c r="BY3" s="10" t="s">
        <v>37</v>
      </c>
      <c r="BZ3" s="10" t="s">
        <v>38</v>
      </c>
      <c r="CA3" s="10" t="s">
        <v>39</v>
      </c>
      <c r="CB3" s="5"/>
      <c r="CC3" s="5"/>
      <c r="CD3" s="8"/>
      <c r="CE3" s="13" t="s">
        <v>34</v>
      </c>
      <c r="CF3" s="10" t="s">
        <v>35</v>
      </c>
      <c r="CG3" s="10" t="s">
        <v>36</v>
      </c>
      <c r="CH3" s="10" t="s">
        <v>37</v>
      </c>
      <c r="CI3" s="10" t="s">
        <v>38</v>
      </c>
      <c r="CJ3" s="10" t="s">
        <v>39</v>
      </c>
      <c r="CK3" s="5"/>
      <c r="CL3" s="5"/>
      <c r="CM3" s="8"/>
      <c r="CN3" s="12"/>
      <c r="CO3" s="9"/>
      <c r="CP3" s="9"/>
      <c r="CQ3" s="9"/>
      <c r="CR3" s="9"/>
      <c r="CS3" s="9"/>
      <c r="CT3" s="5"/>
      <c r="CU3" s="5"/>
      <c r="CV3" s="18"/>
    </row>
    <row r="4" spans="1:105" ht="409.6" customHeight="1" x14ac:dyDescent="0.25">
      <c r="A4" s="20">
        <v>1</v>
      </c>
      <c r="B4" s="21" t="s">
        <v>55</v>
      </c>
      <c r="C4" s="22" t="s">
        <v>56</v>
      </c>
      <c r="D4" s="23" t="s">
        <v>57</v>
      </c>
      <c r="E4" s="24" t="s">
        <v>58</v>
      </c>
      <c r="F4" s="25"/>
      <c r="G4" s="26" t="s">
        <v>59</v>
      </c>
      <c r="H4" s="25"/>
      <c r="I4" s="23" t="s">
        <v>60</v>
      </c>
      <c r="J4" s="24" t="s">
        <v>61</v>
      </c>
      <c r="K4" s="24" t="s">
        <v>62</v>
      </c>
      <c r="L4" s="24" t="s">
        <v>63</v>
      </c>
      <c r="M4" s="24" t="s">
        <v>64</v>
      </c>
      <c r="N4" s="24" t="s">
        <v>65</v>
      </c>
      <c r="O4" s="24" t="s">
        <v>66</v>
      </c>
      <c r="P4" s="24" t="s">
        <v>67</v>
      </c>
      <c r="Q4" s="24" t="s">
        <v>68</v>
      </c>
      <c r="R4" s="24" t="s">
        <v>69</v>
      </c>
      <c r="S4" s="27" t="s">
        <v>70</v>
      </c>
      <c r="T4" s="28">
        <v>0</v>
      </c>
      <c r="U4" s="29" t="s">
        <v>71</v>
      </c>
      <c r="V4" s="29" t="s">
        <v>71</v>
      </c>
      <c r="W4" s="29" t="s">
        <v>71</v>
      </c>
      <c r="X4" s="29" t="s">
        <v>71</v>
      </c>
      <c r="Y4" s="29" t="s">
        <v>72</v>
      </c>
      <c r="Z4" s="30" t="s">
        <v>73</v>
      </c>
      <c r="AA4" s="30" t="s">
        <v>74</v>
      </c>
      <c r="AB4" s="30" t="s">
        <v>73</v>
      </c>
      <c r="AC4" s="30" t="s">
        <v>71</v>
      </c>
      <c r="AD4" s="31" t="s">
        <v>75</v>
      </c>
      <c r="AE4" s="29">
        <v>4.7699999999999996</v>
      </c>
      <c r="AF4" s="29">
        <f>AE4/6</f>
        <v>0.79499999999999993</v>
      </c>
      <c r="AG4" s="29">
        <v>0</v>
      </c>
      <c r="AH4" s="32">
        <f>AF4*AG4</f>
        <v>0</v>
      </c>
      <c r="AI4" s="33" t="s">
        <v>76</v>
      </c>
      <c r="AJ4" s="34" t="s">
        <v>77</v>
      </c>
      <c r="AK4" s="33" t="s">
        <v>78</v>
      </c>
      <c r="AL4" s="28">
        <v>0</v>
      </c>
      <c r="AM4" s="29" t="s">
        <v>79</v>
      </c>
      <c r="AN4" s="29" t="s">
        <v>79</v>
      </c>
      <c r="AO4" s="29" t="s">
        <v>71</v>
      </c>
      <c r="AP4" s="29" t="s">
        <v>71</v>
      </c>
      <c r="AQ4" s="35" t="s">
        <v>72</v>
      </c>
      <c r="AR4" s="30" t="s">
        <v>80</v>
      </c>
      <c r="AS4" s="30" t="s">
        <v>71</v>
      </c>
      <c r="AT4" s="30" t="s">
        <v>80</v>
      </c>
      <c r="AU4" s="30"/>
      <c r="AV4" s="31" t="s">
        <v>81</v>
      </c>
      <c r="AW4" s="29">
        <v>4.7699999999999996</v>
      </c>
      <c r="AX4" s="29">
        <f>AW4/6</f>
        <v>0.79499999999999993</v>
      </c>
      <c r="AY4" s="29">
        <v>0</v>
      </c>
      <c r="AZ4" s="32">
        <f>AX4*AY4</f>
        <v>0</v>
      </c>
      <c r="BA4" s="33" t="s">
        <v>82</v>
      </c>
      <c r="BB4" s="36" t="s">
        <v>83</v>
      </c>
      <c r="BC4" s="24" t="s">
        <v>71</v>
      </c>
      <c r="BD4" s="28">
        <v>6</v>
      </c>
      <c r="BE4" s="33" t="s">
        <v>84</v>
      </c>
      <c r="BF4" s="37" t="s">
        <v>85</v>
      </c>
      <c r="BG4" s="33" t="s">
        <v>86</v>
      </c>
      <c r="BH4" s="29" t="s">
        <v>87</v>
      </c>
      <c r="BI4" s="35" t="s">
        <v>88</v>
      </c>
      <c r="BJ4" s="30" t="s">
        <v>71</v>
      </c>
      <c r="BK4" s="30" t="s">
        <v>80</v>
      </c>
      <c r="BL4" s="30" t="s">
        <v>73</v>
      </c>
      <c r="BM4" s="30" t="s">
        <v>71</v>
      </c>
      <c r="BN4" s="31" t="s">
        <v>81</v>
      </c>
      <c r="BO4" s="29">
        <v>4.7699999999999996</v>
      </c>
      <c r="BP4" s="29">
        <f>4.77/6</f>
        <v>0.79499999999999993</v>
      </c>
      <c r="BQ4" s="29">
        <v>6</v>
      </c>
      <c r="BR4" s="32">
        <f>BP4*BQ4</f>
        <v>4.7699999999999996</v>
      </c>
      <c r="BS4" s="33" t="s">
        <v>89</v>
      </c>
      <c r="BT4" s="36" t="s">
        <v>90</v>
      </c>
      <c r="BU4" s="23" t="s">
        <v>91</v>
      </c>
      <c r="BV4" s="38">
        <v>0</v>
      </c>
      <c r="BW4" s="24" t="s">
        <v>79</v>
      </c>
      <c r="BX4" s="24" t="s">
        <v>79</v>
      </c>
      <c r="BY4" s="24" t="s">
        <v>79</v>
      </c>
      <c r="BZ4" s="24" t="s">
        <v>79</v>
      </c>
      <c r="CA4" s="24" t="s">
        <v>92</v>
      </c>
      <c r="CB4" s="33" t="s">
        <v>82</v>
      </c>
      <c r="CC4" s="36" t="s">
        <v>93</v>
      </c>
      <c r="CD4" s="24" t="s">
        <v>71</v>
      </c>
      <c r="CE4" s="38">
        <v>2</v>
      </c>
      <c r="CF4" s="23" t="s">
        <v>94</v>
      </c>
      <c r="CG4" s="24" t="s">
        <v>95</v>
      </c>
      <c r="CH4" s="23" t="s">
        <v>96</v>
      </c>
      <c r="CI4" s="23" t="s">
        <v>97</v>
      </c>
      <c r="CJ4" s="24" t="s">
        <v>98</v>
      </c>
      <c r="CK4" s="33" t="s">
        <v>99</v>
      </c>
      <c r="CL4" s="39" t="s">
        <v>100</v>
      </c>
      <c r="CM4" s="33" t="s">
        <v>101</v>
      </c>
      <c r="CN4" s="28">
        <v>2</v>
      </c>
      <c r="CO4" s="33" t="s">
        <v>102</v>
      </c>
      <c r="CP4" s="29" t="s">
        <v>103</v>
      </c>
      <c r="CQ4" s="33" t="s">
        <v>104</v>
      </c>
      <c r="CR4" s="28" t="s">
        <v>87</v>
      </c>
      <c r="CS4" s="29" t="s">
        <v>105</v>
      </c>
      <c r="CT4" s="33" t="s">
        <v>106</v>
      </c>
      <c r="CU4" s="39" t="s">
        <v>107</v>
      </c>
    </row>
    <row r="5" spans="1:105" ht="315" customHeight="1" x14ac:dyDescent="0.25">
      <c r="A5" s="40">
        <v>2</v>
      </c>
      <c r="B5" s="41" t="s">
        <v>108</v>
      </c>
      <c r="C5" s="23" t="s">
        <v>109</v>
      </c>
      <c r="D5" s="23" t="s">
        <v>110</v>
      </c>
      <c r="E5" s="24" t="s">
        <v>111</v>
      </c>
      <c r="F5" s="25"/>
      <c r="G5" s="26" t="s">
        <v>59</v>
      </c>
      <c r="H5" s="25"/>
      <c r="I5" s="23" t="s">
        <v>112</v>
      </c>
      <c r="J5" s="24" t="s">
        <v>61</v>
      </c>
      <c r="K5" s="24" t="s">
        <v>62</v>
      </c>
      <c r="L5" s="24" t="s">
        <v>113</v>
      </c>
      <c r="M5" s="24" t="s">
        <v>114</v>
      </c>
      <c r="N5" s="24" t="s">
        <v>115</v>
      </c>
      <c r="O5" s="24" t="s">
        <v>116</v>
      </c>
      <c r="P5" s="24" t="s">
        <v>117</v>
      </c>
      <c r="Q5" s="24" t="s">
        <v>118</v>
      </c>
      <c r="R5" s="24" t="s">
        <v>119</v>
      </c>
      <c r="S5" s="42" t="s">
        <v>120</v>
      </c>
      <c r="T5" s="38">
        <v>0</v>
      </c>
      <c r="U5" s="24" t="s">
        <v>71</v>
      </c>
      <c r="V5" s="23" t="s">
        <v>121</v>
      </c>
      <c r="W5" s="29" t="s">
        <v>71</v>
      </c>
      <c r="X5" s="38" t="s">
        <v>71</v>
      </c>
      <c r="Y5" s="23" t="s">
        <v>122</v>
      </c>
      <c r="Z5" s="30" t="s">
        <v>80</v>
      </c>
      <c r="AA5" s="30" t="s">
        <v>74</v>
      </c>
      <c r="AB5" s="30" t="s">
        <v>73</v>
      </c>
      <c r="AC5" s="30" t="s">
        <v>71</v>
      </c>
      <c r="AD5" s="31" t="s">
        <v>75</v>
      </c>
      <c r="AE5" s="29">
        <v>4.7699999999999996</v>
      </c>
      <c r="AF5" s="29">
        <f>AE5/30</f>
        <v>0.15899999999999997</v>
      </c>
      <c r="AG5" s="29">
        <v>0</v>
      </c>
      <c r="AH5" s="32">
        <f t="shared" ref="AH5:AH17" si="0">AF5*AG5</f>
        <v>0</v>
      </c>
      <c r="AI5" s="43" t="s">
        <v>123</v>
      </c>
      <c r="AJ5" s="43" t="s">
        <v>124</v>
      </c>
      <c r="AK5" s="44" t="s">
        <v>125</v>
      </c>
      <c r="AL5" s="38">
        <v>0</v>
      </c>
      <c r="AM5" s="24" t="s">
        <v>71</v>
      </c>
      <c r="AN5" s="38" t="s">
        <v>71</v>
      </c>
      <c r="AO5" s="38" t="s">
        <v>71</v>
      </c>
      <c r="AP5" s="24" t="s">
        <v>71</v>
      </c>
      <c r="AQ5" s="42" t="s">
        <v>126</v>
      </c>
      <c r="AR5" s="30" t="s">
        <v>80</v>
      </c>
      <c r="AS5" s="30" t="s">
        <v>71</v>
      </c>
      <c r="AT5" s="30" t="s">
        <v>80</v>
      </c>
      <c r="AU5" s="30" t="s">
        <v>71</v>
      </c>
      <c r="AV5" s="31" t="s">
        <v>81</v>
      </c>
      <c r="AW5" s="29">
        <v>4.7699999999999996</v>
      </c>
      <c r="AX5" s="29">
        <f>AW5/30</f>
        <v>0.15899999999999997</v>
      </c>
      <c r="AY5" s="29">
        <v>0</v>
      </c>
      <c r="AZ5" s="32">
        <f t="shared" ref="AZ5:AZ6" si="1">AX5*AY5</f>
        <v>0</v>
      </c>
      <c r="BA5" s="43" t="s">
        <v>127</v>
      </c>
      <c r="BB5" s="43" t="s">
        <v>128</v>
      </c>
      <c r="BC5" s="33" t="s">
        <v>129</v>
      </c>
      <c r="BD5" s="38">
        <v>0</v>
      </c>
      <c r="BE5" s="24" t="s">
        <v>71</v>
      </c>
      <c r="BF5" s="38" t="s">
        <v>71</v>
      </c>
      <c r="BG5" s="38" t="s">
        <v>71</v>
      </c>
      <c r="BH5" s="24" t="s">
        <v>71</v>
      </c>
      <c r="BI5" s="23" t="s">
        <v>130</v>
      </c>
      <c r="BJ5" s="30" t="s">
        <v>80</v>
      </c>
      <c r="BK5" s="30" t="s">
        <v>71</v>
      </c>
      <c r="BL5" s="30" t="s">
        <v>80</v>
      </c>
      <c r="BM5" s="30" t="s">
        <v>71</v>
      </c>
      <c r="BN5" s="31" t="s">
        <v>81</v>
      </c>
      <c r="BO5" s="29">
        <v>4.7699999999999996</v>
      </c>
      <c r="BP5" s="29">
        <f>BO5/30</f>
        <v>0.15899999999999997</v>
      </c>
      <c r="BQ5" s="29">
        <v>0</v>
      </c>
      <c r="BR5" s="32">
        <f t="shared" ref="BR5:BR6" si="2">BP5*BQ5</f>
        <v>0</v>
      </c>
      <c r="BS5" s="33" t="s">
        <v>131</v>
      </c>
      <c r="BT5" s="43" t="s">
        <v>132</v>
      </c>
      <c r="BU5" s="33" t="s">
        <v>133</v>
      </c>
      <c r="BV5" s="38">
        <v>0</v>
      </c>
      <c r="BW5" s="24" t="s">
        <v>71</v>
      </c>
      <c r="BX5" s="24" t="s">
        <v>71</v>
      </c>
      <c r="BY5" s="24" t="s">
        <v>71</v>
      </c>
      <c r="BZ5" s="24" t="s">
        <v>71</v>
      </c>
      <c r="CA5" s="24" t="s">
        <v>71</v>
      </c>
      <c r="CB5" s="33" t="s">
        <v>134</v>
      </c>
      <c r="CC5" s="33" t="s">
        <v>135</v>
      </c>
      <c r="CD5" s="45" t="s">
        <v>136</v>
      </c>
      <c r="CE5" s="46">
        <v>3</v>
      </c>
      <c r="CF5" s="47" t="s">
        <v>137</v>
      </c>
      <c r="CG5" s="47" t="s">
        <v>138</v>
      </c>
      <c r="CH5" s="47" t="s">
        <v>139</v>
      </c>
      <c r="CI5" s="47" t="s">
        <v>140</v>
      </c>
      <c r="CJ5" s="47" t="s">
        <v>141</v>
      </c>
      <c r="CK5" s="23" t="s">
        <v>142</v>
      </c>
      <c r="CL5" s="33" t="s">
        <v>143</v>
      </c>
      <c r="CM5" s="45" t="s">
        <v>144</v>
      </c>
      <c r="CN5" s="46">
        <v>8</v>
      </c>
      <c r="CO5" s="47" t="s">
        <v>145</v>
      </c>
      <c r="CP5" s="47" t="s">
        <v>146</v>
      </c>
      <c r="CQ5" s="47" t="s">
        <v>139</v>
      </c>
      <c r="CR5" s="47" t="s">
        <v>140</v>
      </c>
      <c r="CS5" s="47" t="s">
        <v>147</v>
      </c>
      <c r="CT5" s="33" t="s">
        <v>148</v>
      </c>
      <c r="CU5" s="48" t="s">
        <v>149</v>
      </c>
    </row>
    <row r="6" spans="1:105" ht="184.5" customHeight="1" x14ac:dyDescent="0.25">
      <c r="A6" s="40">
        <v>3</v>
      </c>
      <c r="B6" s="41" t="s">
        <v>150</v>
      </c>
      <c r="C6" s="23" t="s">
        <v>151</v>
      </c>
      <c r="D6" s="23" t="s">
        <v>152</v>
      </c>
      <c r="E6" s="24" t="s">
        <v>111</v>
      </c>
      <c r="F6" s="26" t="s">
        <v>59</v>
      </c>
      <c r="G6" s="25"/>
      <c r="H6" s="25"/>
      <c r="I6" s="23" t="s">
        <v>153</v>
      </c>
      <c r="J6" s="24" t="s">
        <v>61</v>
      </c>
      <c r="K6" s="49" t="s">
        <v>62</v>
      </c>
      <c r="L6" s="24" t="s">
        <v>113</v>
      </c>
      <c r="M6" s="24" t="s">
        <v>154</v>
      </c>
      <c r="N6" s="24" t="s">
        <v>155</v>
      </c>
      <c r="O6" s="24" t="s">
        <v>156</v>
      </c>
      <c r="P6" s="24" t="s">
        <v>157</v>
      </c>
      <c r="Q6" s="24" t="s">
        <v>118</v>
      </c>
      <c r="R6" s="24" t="s">
        <v>119</v>
      </c>
      <c r="S6" s="42" t="s">
        <v>158</v>
      </c>
      <c r="T6" s="38">
        <v>0</v>
      </c>
      <c r="U6" s="24" t="s">
        <v>71</v>
      </c>
      <c r="V6" s="23" t="s">
        <v>159</v>
      </c>
      <c r="W6" s="29" t="s">
        <v>71</v>
      </c>
      <c r="X6" s="38" t="s">
        <v>71</v>
      </c>
      <c r="Y6" s="23" t="s">
        <v>160</v>
      </c>
      <c r="Z6" s="30" t="s">
        <v>80</v>
      </c>
      <c r="AA6" s="30" t="s">
        <v>74</v>
      </c>
      <c r="AB6" s="30" t="s">
        <v>73</v>
      </c>
      <c r="AC6" s="30" t="s">
        <v>71</v>
      </c>
      <c r="AD6" s="31" t="s">
        <v>75</v>
      </c>
      <c r="AE6" s="29">
        <v>4.7699999999999996</v>
      </c>
      <c r="AF6" s="29">
        <f>AE6/1</f>
        <v>4.7699999999999996</v>
      </c>
      <c r="AG6" s="29">
        <v>0</v>
      </c>
      <c r="AH6" s="32">
        <f t="shared" si="0"/>
        <v>0</v>
      </c>
      <c r="AI6" s="43" t="s">
        <v>161</v>
      </c>
      <c r="AJ6" s="43" t="s">
        <v>124</v>
      </c>
      <c r="AK6" s="50" t="s">
        <v>162</v>
      </c>
      <c r="AL6" s="38">
        <v>0</v>
      </c>
      <c r="AM6" s="24" t="s">
        <v>71</v>
      </c>
      <c r="AN6" s="38" t="s">
        <v>71</v>
      </c>
      <c r="AO6" s="38" t="s">
        <v>71</v>
      </c>
      <c r="AP6" s="24" t="s">
        <v>71</v>
      </c>
      <c r="AQ6" s="24" t="s">
        <v>71</v>
      </c>
      <c r="AR6" s="30" t="s">
        <v>71</v>
      </c>
      <c r="AS6" s="30" t="s">
        <v>71</v>
      </c>
      <c r="AT6" s="30" t="s">
        <v>71</v>
      </c>
      <c r="AU6" s="30" t="s">
        <v>71</v>
      </c>
      <c r="AV6" s="31" t="s">
        <v>81</v>
      </c>
      <c r="AW6" s="29">
        <v>4.7699999999999996</v>
      </c>
      <c r="AX6" s="29">
        <f>AW6/1</f>
        <v>4.7699999999999996</v>
      </c>
      <c r="AY6" s="29">
        <v>0</v>
      </c>
      <c r="AZ6" s="32">
        <f t="shared" si="1"/>
        <v>0</v>
      </c>
      <c r="BA6" s="33" t="s">
        <v>134</v>
      </c>
      <c r="BB6" s="33" t="s">
        <v>135</v>
      </c>
      <c r="BC6" s="33" t="s">
        <v>163</v>
      </c>
      <c r="BD6" s="38">
        <v>0</v>
      </c>
      <c r="BE6" s="24" t="s">
        <v>71</v>
      </c>
      <c r="BF6" s="38" t="s">
        <v>71</v>
      </c>
      <c r="BG6" s="38" t="s">
        <v>71</v>
      </c>
      <c r="BH6" s="24" t="s">
        <v>71</v>
      </c>
      <c r="BI6" s="24" t="s">
        <v>71</v>
      </c>
      <c r="BJ6" s="30" t="s">
        <v>71</v>
      </c>
      <c r="BK6" s="30" t="s">
        <v>71</v>
      </c>
      <c r="BL6" s="30" t="s">
        <v>71</v>
      </c>
      <c r="BM6" s="30" t="s">
        <v>71</v>
      </c>
      <c r="BN6" s="31" t="s">
        <v>81</v>
      </c>
      <c r="BO6" s="29">
        <v>4.7699999999999996</v>
      </c>
      <c r="BP6" s="29">
        <f>BO6/1</f>
        <v>4.7699999999999996</v>
      </c>
      <c r="BQ6" s="29">
        <v>0</v>
      </c>
      <c r="BR6" s="32">
        <f t="shared" si="2"/>
        <v>0</v>
      </c>
      <c r="BS6" s="33" t="s">
        <v>164</v>
      </c>
      <c r="BT6" s="33" t="s">
        <v>135</v>
      </c>
      <c r="BU6" s="50" t="s">
        <v>165</v>
      </c>
      <c r="BV6" s="38">
        <v>1</v>
      </c>
      <c r="BW6" s="24" t="s">
        <v>71</v>
      </c>
      <c r="BX6" s="24" t="s">
        <v>71</v>
      </c>
      <c r="BY6" s="24" t="s">
        <v>71</v>
      </c>
      <c r="BZ6" s="24" t="s">
        <v>71</v>
      </c>
      <c r="CA6" s="24" t="s">
        <v>71</v>
      </c>
      <c r="CB6" s="33" t="s">
        <v>164</v>
      </c>
      <c r="CC6" s="33" t="s">
        <v>135</v>
      </c>
      <c r="CD6" s="51"/>
      <c r="CE6" s="46"/>
      <c r="CF6" s="52"/>
      <c r="CG6" s="46"/>
      <c r="CH6" s="46"/>
      <c r="CI6" s="52"/>
      <c r="CJ6" s="52"/>
      <c r="CK6" s="33" t="s">
        <v>134</v>
      </c>
      <c r="CL6" s="33" t="s">
        <v>135</v>
      </c>
      <c r="CM6" s="50" t="s">
        <v>166</v>
      </c>
      <c r="CN6" s="28">
        <v>0</v>
      </c>
      <c r="CO6" s="28" t="s">
        <v>71</v>
      </c>
      <c r="CP6" s="28" t="s">
        <v>71</v>
      </c>
      <c r="CQ6" s="28" t="s">
        <v>71</v>
      </c>
      <c r="CR6" s="28" t="s">
        <v>71</v>
      </c>
      <c r="CS6" s="28" t="s">
        <v>71</v>
      </c>
      <c r="CT6" s="23" t="s">
        <v>167</v>
      </c>
      <c r="CU6" s="23" t="s">
        <v>168</v>
      </c>
    </row>
    <row r="7" spans="1:105" ht="262.5" customHeight="1" x14ac:dyDescent="0.25">
      <c r="A7" s="53">
        <v>4</v>
      </c>
      <c r="B7" s="54" t="s">
        <v>169</v>
      </c>
      <c r="C7" s="22" t="s">
        <v>170</v>
      </c>
      <c r="D7" s="23" t="s">
        <v>171</v>
      </c>
      <c r="E7" s="24" t="s">
        <v>172</v>
      </c>
      <c r="F7" s="25"/>
      <c r="G7" s="26" t="s">
        <v>59</v>
      </c>
      <c r="H7" s="25"/>
      <c r="I7" s="23" t="s">
        <v>173</v>
      </c>
      <c r="J7" s="24" t="s">
        <v>61</v>
      </c>
      <c r="K7" s="49" t="s">
        <v>62</v>
      </c>
      <c r="L7" s="24" t="s">
        <v>174</v>
      </c>
      <c r="M7" s="24" t="s">
        <v>71</v>
      </c>
      <c r="N7" s="24" t="s">
        <v>175</v>
      </c>
      <c r="O7" s="24" t="s">
        <v>176</v>
      </c>
      <c r="P7" s="55" t="s">
        <v>177</v>
      </c>
      <c r="Q7" s="56" t="s">
        <v>68</v>
      </c>
      <c r="R7" s="24" t="s">
        <v>178</v>
      </c>
      <c r="S7" s="57" t="s">
        <v>179</v>
      </c>
      <c r="T7" s="35">
        <v>1</v>
      </c>
      <c r="U7" s="43" t="s">
        <v>180</v>
      </c>
      <c r="V7" s="43" t="s">
        <v>181</v>
      </c>
      <c r="W7" s="29" t="s">
        <v>71</v>
      </c>
      <c r="X7" s="43" t="s">
        <v>182</v>
      </c>
      <c r="Y7" s="43" t="s">
        <v>183</v>
      </c>
      <c r="Z7" s="30" t="s">
        <v>71</v>
      </c>
      <c r="AA7" s="30" t="s">
        <v>80</v>
      </c>
      <c r="AB7" s="30" t="s">
        <v>73</v>
      </c>
      <c r="AC7" s="30" t="s">
        <v>71</v>
      </c>
      <c r="AD7" s="31" t="s">
        <v>75</v>
      </c>
      <c r="AE7" s="29">
        <v>4.7699999999999996</v>
      </c>
      <c r="AF7" s="29">
        <f>AE7/2</f>
        <v>2.3849999999999998</v>
      </c>
      <c r="AG7" s="35">
        <v>1</v>
      </c>
      <c r="AH7" s="32">
        <f t="shared" si="0"/>
        <v>2.3849999999999998</v>
      </c>
      <c r="AI7" s="57" t="s">
        <v>184</v>
      </c>
      <c r="AJ7" s="57" t="s">
        <v>185</v>
      </c>
      <c r="AK7" s="35" t="s">
        <v>71</v>
      </c>
      <c r="AL7" s="35">
        <v>1</v>
      </c>
      <c r="AM7" s="43" t="s">
        <v>186</v>
      </c>
      <c r="AN7" s="35" t="s">
        <v>187</v>
      </c>
      <c r="AO7" s="29" t="s">
        <v>71</v>
      </c>
      <c r="AP7" s="29" t="s">
        <v>71</v>
      </c>
      <c r="AQ7" s="43" t="s">
        <v>188</v>
      </c>
      <c r="AR7" s="30" t="s">
        <v>71</v>
      </c>
      <c r="AS7" s="30" t="s">
        <v>80</v>
      </c>
      <c r="AT7" s="30" t="s">
        <v>80</v>
      </c>
      <c r="AU7" s="30" t="s">
        <v>71</v>
      </c>
      <c r="AV7" s="31" t="s">
        <v>81</v>
      </c>
      <c r="AW7" s="29">
        <v>4.7699999999999996</v>
      </c>
      <c r="AX7" s="29">
        <f>AW7/2</f>
        <v>2.3849999999999998</v>
      </c>
      <c r="AY7" s="35">
        <v>1</v>
      </c>
      <c r="AZ7" s="32">
        <f>AX7*AY7</f>
        <v>2.3849999999999998</v>
      </c>
      <c r="BA7" s="43" t="s">
        <v>189</v>
      </c>
      <c r="BB7" s="43" t="s">
        <v>190</v>
      </c>
      <c r="BC7" s="29" t="s">
        <v>71</v>
      </c>
      <c r="BD7" s="29" t="s">
        <v>71</v>
      </c>
      <c r="BE7" s="29" t="s">
        <v>191</v>
      </c>
      <c r="BF7" s="29" t="s">
        <v>71</v>
      </c>
      <c r="BG7" s="29" t="s">
        <v>71</v>
      </c>
      <c r="BH7" s="29" t="s">
        <v>71</v>
      </c>
      <c r="BI7" s="29" t="s">
        <v>71</v>
      </c>
      <c r="BJ7" s="30" t="s">
        <v>71</v>
      </c>
      <c r="BK7" s="30" t="s">
        <v>71</v>
      </c>
      <c r="BL7" s="30" t="s">
        <v>71</v>
      </c>
      <c r="BM7" s="30" t="s">
        <v>71</v>
      </c>
      <c r="BN7" s="31" t="s">
        <v>81</v>
      </c>
      <c r="BO7" s="29">
        <v>4.7699999999999996</v>
      </c>
      <c r="BP7" s="29">
        <f>BO7/2</f>
        <v>2.3849999999999998</v>
      </c>
      <c r="BQ7" s="35">
        <v>0</v>
      </c>
      <c r="BR7" s="32">
        <f>BP7*BQ7</f>
        <v>0</v>
      </c>
      <c r="BS7" s="24" t="s">
        <v>134</v>
      </c>
      <c r="BT7" s="24" t="s">
        <v>135</v>
      </c>
      <c r="BU7" s="24" t="s">
        <v>71</v>
      </c>
      <c r="BV7" s="24" t="s">
        <v>71</v>
      </c>
      <c r="BW7" s="24" t="s">
        <v>71</v>
      </c>
      <c r="BX7" s="24" t="s">
        <v>71</v>
      </c>
      <c r="BY7" s="24" t="s">
        <v>71</v>
      </c>
      <c r="BZ7" s="24" t="s">
        <v>71</v>
      </c>
      <c r="CA7" s="24" t="s">
        <v>71</v>
      </c>
      <c r="CB7" s="24" t="s">
        <v>134</v>
      </c>
      <c r="CC7" s="24" t="s">
        <v>135</v>
      </c>
      <c r="CD7" s="24" t="s">
        <v>71</v>
      </c>
      <c r="CE7" s="24" t="s">
        <v>71</v>
      </c>
      <c r="CF7" s="24" t="s">
        <v>192</v>
      </c>
      <c r="CG7" s="24" t="s">
        <v>71</v>
      </c>
      <c r="CH7" s="24" t="s">
        <v>71</v>
      </c>
      <c r="CI7" s="24" t="s">
        <v>71</v>
      </c>
      <c r="CJ7" s="24" t="s">
        <v>71</v>
      </c>
      <c r="CK7" s="43" t="s">
        <v>193</v>
      </c>
      <c r="CL7" s="43" t="s">
        <v>194</v>
      </c>
      <c r="CM7" s="28" t="s">
        <v>71</v>
      </c>
      <c r="CN7" s="28" t="s">
        <v>71</v>
      </c>
      <c r="CO7" s="28" t="s">
        <v>195</v>
      </c>
      <c r="CP7" s="28" t="s">
        <v>71</v>
      </c>
      <c r="CQ7" s="28" t="s">
        <v>71</v>
      </c>
      <c r="CR7" s="28" t="s">
        <v>71</v>
      </c>
      <c r="CS7" s="28" t="s">
        <v>71</v>
      </c>
      <c r="CT7" s="43" t="s">
        <v>193</v>
      </c>
      <c r="CU7" s="43" t="s">
        <v>194</v>
      </c>
    </row>
    <row r="8" spans="1:105" ht="176.25" customHeight="1" x14ac:dyDescent="0.25">
      <c r="A8" s="53">
        <v>5</v>
      </c>
      <c r="B8" s="54" t="s">
        <v>196</v>
      </c>
      <c r="C8" s="22" t="s">
        <v>197</v>
      </c>
      <c r="D8" s="23" t="s">
        <v>198</v>
      </c>
      <c r="E8" s="24" t="s">
        <v>172</v>
      </c>
      <c r="F8" s="25"/>
      <c r="G8" s="26" t="s">
        <v>59</v>
      </c>
      <c r="H8" s="25"/>
      <c r="I8" s="23" t="s">
        <v>199</v>
      </c>
      <c r="J8" s="24" t="s">
        <v>200</v>
      </c>
      <c r="K8" s="49" t="s">
        <v>62</v>
      </c>
      <c r="L8" s="24" t="s">
        <v>174</v>
      </c>
      <c r="M8" s="24" t="s">
        <v>71</v>
      </c>
      <c r="N8" s="24" t="s">
        <v>201</v>
      </c>
      <c r="O8" s="24" t="s">
        <v>202</v>
      </c>
      <c r="P8" s="55" t="s">
        <v>203</v>
      </c>
      <c r="Q8" s="24" t="s">
        <v>68</v>
      </c>
      <c r="R8" s="24" t="s">
        <v>204</v>
      </c>
      <c r="S8" s="29" t="s">
        <v>205</v>
      </c>
      <c r="T8" s="29">
        <v>1</v>
      </c>
      <c r="U8" s="33" t="s">
        <v>206</v>
      </c>
      <c r="V8" s="33" t="s">
        <v>181</v>
      </c>
      <c r="W8" s="29" t="s">
        <v>71</v>
      </c>
      <c r="X8" s="33" t="s">
        <v>207</v>
      </c>
      <c r="Y8" s="33" t="s">
        <v>208</v>
      </c>
      <c r="Z8" s="30" t="s">
        <v>71</v>
      </c>
      <c r="AA8" s="30" t="s">
        <v>80</v>
      </c>
      <c r="AB8" s="30" t="s">
        <v>73</v>
      </c>
      <c r="AC8" s="30" t="s">
        <v>71</v>
      </c>
      <c r="AD8" s="31" t="s">
        <v>75</v>
      </c>
      <c r="AE8" s="29">
        <v>4.7699999999999996</v>
      </c>
      <c r="AF8" s="29">
        <f>AE8/2</f>
        <v>2.3849999999999998</v>
      </c>
      <c r="AG8" s="29">
        <v>1</v>
      </c>
      <c r="AH8" s="32">
        <f t="shared" si="0"/>
        <v>2.3849999999999998</v>
      </c>
      <c r="AI8" s="43" t="s">
        <v>209</v>
      </c>
      <c r="AJ8" s="43" t="s">
        <v>210</v>
      </c>
      <c r="AK8" s="33" t="s">
        <v>211</v>
      </c>
      <c r="AL8" s="35">
        <v>0</v>
      </c>
      <c r="AM8" s="28" t="s">
        <v>71</v>
      </c>
      <c r="AN8" s="28" t="s">
        <v>71</v>
      </c>
      <c r="AO8" s="28" t="s">
        <v>71</v>
      </c>
      <c r="AP8" s="28" t="s">
        <v>71</v>
      </c>
      <c r="AQ8" s="28" t="s">
        <v>71</v>
      </c>
      <c r="AR8" s="30" t="s">
        <v>71</v>
      </c>
      <c r="AS8" s="30" t="s">
        <v>71</v>
      </c>
      <c r="AT8" s="30" t="s">
        <v>71</v>
      </c>
      <c r="AU8" s="30" t="s">
        <v>71</v>
      </c>
      <c r="AV8" s="31" t="s">
        <v>81</v>
      </c>
      <c r="AW8" s="29">
        <v>4.7699999999999996</v>
      </c>
      <c r="AX8" s="29">
        <f>AW8/2</f>
        <v>2.3849999999999998</v>
      </c>
      <c r="AY8" s="29">
        <v>0</v>
      </c>
      <c r="AZ8" s="32">
        <f t="shared" ref="AZ8:AZ17" si="3">AX8*AY8</f>
        <v>0</v>
      </c>
      <c r="BA8" s="33" t="s">
        <v>134</v>
      </c>
      <c r="BB8" s="33" t="s">
        <v>135</v>
      </c>
      <c r="BC8" s="29" t="s">
        <v>71</v>
      </c>
      <c r="BD8" s="35">
        <v>1</v>
      </c>
      <c r="BE8" s="33" t="s">
        <v>212</v>
      </c>
      <c r="BF8" s="29" t="s">
        <v>213</v>
      </c>
      <c r="BG8" s="29" t="s">
        <v>71</v>
      </c>
      <c r="BH8" s="33" t="s">
        <v>214</v>
      </c>
      <c r="BI8" s="33" t="s">
        <v>215</v>
      </c>
      <c r="BJ8" s="30" t="s">
        <v>71</v>
      </c>
      <c r="BK8" s="30" t="s">
        <v>71</v>
      </c>
      <c r="BL8" s="30" t="s">
        <v>71</v>
      </c>
      <c r="BM8" s="30" t="s">
        <v>71</v>
      </c>
      <c r="BN8" s="31" t="s">
        <v>81</v>
      </c>
      <c r="BO8" s="29">
        <v>4.7699999999999996</v>
      </c>
      <c r="BP8" s="29">
        <f>BO8/2</f>
        <v>2.3849999999999998</v>
      </c>
      <c r="BQ8" s="29">
        <v>1</v>
      </c>
      <c r="BR8" s="32">
        <f t="shared" ref="BR8:BR17" si="4">BP8*BQ8</f>
        <v>2.3849999999999998</v>
      </c>
      <c r="BS8" s="43" t="s">
        <v>216</v>
      </c>
      <c r="BT8" s="43" t="s">
        <v>217</v>
      </c>
      <c r="BU8" s="24" t="s">
        <v>71</v>
      </c>
      <c r="BV8" s="24" t="s">
        <v>71</v>
      </c>
      <c r="BW8" s="24" t="s">
        <v>71</v>
      </c>
      <c r="BX8" s="24" t="s">
        <v>71</v>
      </c>
      <c r="BY8" s="24" t="s">
        <v>71</v>
      </c>
      <c r="BZ8" s="24" t="s">
        <v>71</v>
      </c>
      <c r="CA8" s="24" t="s">
        <v>71</v>
      </c>
      <c r="CB8" s="43" t="s">
        <v>218</v>
      </c>
      <c r="CC8" s="35"/>
      <c r="CD8" s="24" t="s">
        <v>71</v>
      </c>
      <c r="CE8" s="24" t="s">
        <v>71</v>
      </c>
      <c r="CF8" s="24" t="s">
        <v>192</v>
      </c>
      <c r="CG8" s="24" t="s">
        <v>71</v>
      </c>
      <c r="CH8" s="24" t="s">
        <v>71</v>
      </c>
      <c r="CI8" s="24" t="s">
        <v>71</v>
      </c>
      <c r="CJ8" s="24" t="s">
        <v>71</v>
      </c>
      <c r="CK8" s="43" t="s">
        <v>218</v>
      </c>
      <c r="CL8" s="35"/>
      <c r="CM8" s="28" t="s">
        <v>71</v>
      </c>
      <c r="CN8" s="28" t="s">
        <v>71</v>
      </c>
      <c r="CO8" s="28" t="s">
        <v>195</v>
      </c>
      <c r="CP8" s="28" t="s">
        <v>71</v>
      </c>
      <c r="CQ8" s="28" t="s">
        <v>71</v>
      </c>
      <c r="CR8" s="28" t="s">
        <v>71</v>
      </c>
      <c r="CS8" s="28" t="s">
        <v>71</v>
      </c>
      <c r="CT8" s="43" t="s">
        <v>218</v>
      </c>
      <c r="CU8" s="58"/>
    </row>
    <row r="9" spans="1:105" s="62" customFormat="1" ht="241.5" customHeight="1" x14ac:dyDescent="0.25">
      <c r="A9" s="59">
        <v>6</v>
      </c>
      <c r="B9" s="60" t="s">
        <v>219</v>
      </c>
      <c r="C9" s="23" t="s">
        <v>220</v>
      </c>
      <c r="D9" s="23" t="s">
        <v>221</v>
      </c>
      <c r="E9" s="24" t="s">
        <v>58</v>
      </c>
      <c r="F9" s="26" t="s">
        <v>59</v>
      </c>
      <c r="G9" s="61"/>
      <c r="H9" s="61"/>
      <c r="I9" s="23" t="s">
        <v>222</v>
      </c>
      <c r="J9" s="24" t="s">
        <v>61</v>
      </c>
      <c r="K9" s="49" t="s">
        <v>62</v>
      </c>
      <c r="L9" s="24" t="s">
        <v>223</v>
      </c>
      <c r="M9" s="24" t="s">
        <v>71</v>
      </c>
      <c r="N9" s="24" t="s">
        <v>224</v>
      </c>
      <c r="O9" s="24" t="s">
        <v>225</v>
      </c>
      <c r="P9" s="24" t="s">
        <v>177</v>
      </c>
      <c r="Q9" s="24" t="s">
        <v>68</v>
      </c>
      <c r="R9" s="24" t="s">
        <v>226</v>
      </c>
      <c r="S9" s="28" t="s">
        <v>227</v>
      </c>
      <c r="T9" s="28">
        <v>0</v>
      </c>
      <c r="U9" s="33" t="s">
        <v>228</v>
      </c>
      <c r="V9" s="29" t="s">
        <v>71</v>
      </c>
      <c r="W9" s="29" t="s">
        <v>71</v>
      </c>
      <c r="X9" s="28" t="s">
        <v>71</v>
      </c>
      <c r="Y9" s="28" t="s">
        <v>71</v>
      </c>
      <c r="Z9" s="30" t="s">
        <v>74</v>
      </c>
      <c r="AA9" s="30" t="s">
        <v>74</v>
      </c>
      <c r="AB9" s="30" t="s">
        <v>71</v>
      </c>
      <c r="AC9" s="30" t="s">
        <v>71</v>
      </c>
      <c r="AD9" s="31" t="s">
        <v>75</v>
      </c>
      <c r="AE9" s="29">
        <v>4.7699999999999996</v>
      </c>
      <c r="AF9" s="29">
        <f>AE9/2500</f>
        <v>1.9079999999999998E-3</v>
      </c>
      <c r="AG9" s="29">
        <v>0</v>
      </c>
      <c r="AH9" s="32">
        <f t="shared" si="0"/>
        <v>0</v>
      </c>
      <c r="AI9" s="33" t="s">
        <v>134</v>
      </c>
      <c r="AJ9" s="33" t="s">
        <v>135</v>
      </c>
      <c r="AK9" s="33" t="s">
        <v>229</v>
      </c>
      <c r="AL9" s="28">
        <v>0</v>
      </c>
      <c r="AM9" s="28" t="s">
        <v>71</v>
      </c>
      <c r="AN9" s="28" t="s">
        <v>71</v>
      </c>
      <c r="AO9" s="29" t="s">
        <v>71</v>
      </c>
      <c r="AP9" s="28" t="s">
        <v>71</v>
      </c>
      <c r="AQ9" s="28" t="s">
        <v>71</v>
      </c>
      <c r="AR9" s="30" t="s">
        <v>71</v>
      </c>
      <c r="AS9" s="30" t="s">
        <v>71</v>
      </c>
      <c r="AT9" s="30" t="s">
        <v>71</v>
      </c>
      <c r="AU9" s="30" t="s">
        <v>71</v>
      </c>
      <c r="AV9" s="31" t="s">
        <v>81</v>
      </c>
      <c r="AW9" s="29">
        <v>4.7699999999999996</v>
      </c>
      <c r="AX9" s="29">
        <f>AW9/2500</f>
        <v>1.9079999999999998E-3</v>
      </c>
      <c r="AY9" s="29">
        <v>0</v>
      </c>
      <c r="AZ9" s="32">
        <f t="shared" si="3"/>
        <v>0</v>
      </c>
      <c r="BA9" s="33" t="s">
        <v>134</v>
      </c>
      <c r="BB9" s="33" t="s">
        <v>135</v>
      </c>
      <c r="BC9" s="33" t="s">
        <v>230</v>
      </c>
      <c r="BD9" s="28">
        <v>0</v>
      </c>
      <c r="BE9" s="29" t="s">
        <v>71</v>
      </c>
      <c r="BF9" s="28">
        <v>0</v>
      </c>
      <c r="BG9" s="29" t="s">
        <v>71</v>
      </c>
      <c r="BH9" s="28" t="s">
        <v>71</v>
      </c>
      <c r="BI9" s="28" t="s">
        <v>71</v>
      </c>
      <c r="BJ9" s="30" t="s">
        <v>71</v>
      </c>
      <c r="BK9" s="30" t="s">
        <v>71</v>
      </c>
      <c r="BL9" s="30" t="s">
        <v>71</v>
      </c>
      <c r="BM9" s="30" t="s">
        <v>71</v>
      </c>
      <c r="BN9" s="31" t="s">
        <v>81</v>
      </c>
      <c r="BO9" s="29">
        <v>4.7699999999999996</v>
      </c>
      <c r="BP9" s="29">
        <f>BO9/2500</f>
        <v>1.9079999999999998E-3</v>
      </c>
      <c r="BQ9" s="29">
        <v>0</v>
      </c>
      <c r="BR9" s="32">
        <f t="shared" si="4"/>
        <v>0</v>
      </c>
      <c r="BS9" s="33" t="s">
        <v>134</v>
      </c>
      <c r="BT9" s="33" t="s">
        <v>135</v>
      </c>
      <c r="BU9" s="23" t="s">
        <v>231</v>
      </c>
      <c r="BV9" s="38">
        <v>0</v>
      </c>
      <c r="BW9" s="23" t="s">
        <v>232</v>
      </c>
      <c r="BX9" s="38">
        <v>0</v>
      </c>
      <c r="BY9" s="23" t="s">
        <v>233</v>
      </c>
      <c r="BZ9" s="23" t="s">
        <v>234</v>
      </c>
      <c r="CA9" s="23" t="s">
        <v>235</v>
      </c>
      <c r="CB9" s="43" t="s">
        <v>236</v>
      </c>
      <c r="CC9" s="43" t="s">
        <v>237</v>
      </c>
      <c r="CD9" s="23" t="s">
        <v>238</v>
      </c>
      <c r="CE9" s="38" t="s">
        <v>71</v>
      </c>
      <c r="CF9" s="23" t="s">
        <v>71</v>
      </c>
      <c r="CG9" s="38" t="s">
        <v>71</v>
      </c>
      <c r="CH9" s="23" t="s">
        <v>71</v>
      </c>
      <c r="CI9" s="23" t="s">
        <v>71</v>
      </c>
      <c r="CJ9" s="23" t="s">
        <v>71</v>
      </c>
      <c r="CK9" s="33" t="s">
        <v>134</v>
      </c>
      <c r="CL9" s="33" t="s">
        <v>135</v>
      </c>
      <c r="CM9" s="28" t="s">
        <v>239</v>
      </c>
      <c r="CN9" s="28" t="s">
        <v>239</v>
      </c>
      <c r="CO9" s="28" t="s">
        <v>239</v>
      </c>
      <c r="CP9" s="28" t="s">
        <v>239</v>
      </c>
      <c r="CQ9" s="28" t="s">
        <v>239</v>
      </c>
      <c r="CR9" s="28" t="s">
        <v>239</v>
      </c>
      <c r="CS9" s="28" t="s">
        <v>239</v>
      </c>
      <c r="CT9" s="33" t="s">
        <v>134</v>
      </c>
      <c r="CU9" s="33" t="s">
        <v>135</v>
      </c>
    </row>
    <row r="10" spans="1:105" ht="350.25" customHeight="1" x14ac:dyDescent="0.25">
      <c r="A10" s="59">
        <v>7</v>
      </c>
      <c r="B10" s="60" t="s">
        <v>240</v>
      </c>
      <c r="C10" s="23" t="s">
        <v>241</v>
      </c>
      <c r="D10" s="23" t="s">
        <v>242</v>
      </c>
      <c r="E10" s="24" t="s">
        <v>243</v>
      </c>
      <c r="F10" s="26" t="s">
        <v>59</v>
      </c>
      <c r="G10" s="61"/>
      <c r="H10" s="61"/>
      <c r="I10" s="23" t="s">
        <v>222</v>
      </c>
      <c r="J10" s="24" t="s">
        <v>61</v>
      </c>
      <c r="K10" s="24" t="s">
        <v>62</v>
      </c>
      <c r="L10" s="24" t="s">
        <v>223</v>
      </c>
      <c r="M10" s="24" t="s">
        <v>71</v>
      </c>
      <c r="N10" s="24" t="s">
        <v>244</v>
      </c>
      <c r="O10" s="24" t="s">
        <v>245</v>
      </c>
      <c r="P10" s="24" t="s">
        <v>177</v>
      </c>
      <c r="Q10" s="24" t="s">
        <v>68</v>
      </c>
      <c r="R10" s="24" t="s">
        <v>204</v>
      </c>
      <c r="S10" s="28" t="s">
        <v>227</v>
      </c>
      <c r="T10" s="28">
        <v>0</v>
      </c>
      <c r="U10" s="33" t="s">
        <v>246</v>
      </c>
      <c r="V10" s="29" t="s">
        <v>71</v>
      </c>
      <c r="W10" s="29" t="s">
        <v>71</v>
      </c>
      <c r="X10" s="28" t="s">
        <v>71</v>
      </c>
      <c r="Y10" s="28" t="s">
        <v>71</v>
      </c>
      <c r="Z10" s="30" t="s">
        <v>247</v>
      </c>
      <c r="AA10" s="30" t="s">
        <v>74</v>
      </c>
      <c r="AB10" s="30" t="s">
        <v>71</v>
      </c>
      <c r="AC10" s="30" t="s">
        <v>71</v>
      </c>
      <c r="AD10" s="31" t="s">
        <v>75</v>
      </c>
      <c r="AE10" s="29">
        <v>4.7699999999999996</v>
      </c>
      <c r="AF10" s="29">
        <f>AE10/3</f>
        <v>1.5899999999999999</v>
      </c>
      <c r="AG10" s="29">
        <v>0</v>
      </c>
      <c r="AH10" s="32">
        <f t="shared" si="0"/>
        <v>0</v>
      </c>
      <c r="AI10" s="33" t="s">
        <v>134</v>
      </c>
      <c r="AJ10" s="33" t="s">
        <v>135</v>
      </c>
      <c r="AK10" s="28" t="s">
        <v>71</v>
      </c>
      <c r="AL10" s="28">
        <v>1</v>
      </c>
      <c r="AM10" s="38"/>
      <c r="AN10" s="63">
        <v>8</v>
      </c>
      <c r="AO10" s="29" t="s">
        <v>71</v>
      </c>
      <c r="AP10" s="43" t="s">
        <v>248</v>
      </c>
      <c r="AQ10" s="33" t="s">
        <v>249</v>
      </c>
      <c r="AR10" s="30" t="s">
        <v>71</v>
      </c>
      <c r="AS10" s="30" t="s">
        <v>80</v>
      </c>
      <c r="AT10" s="30" t="s">
        <v>80</v>
      </c>
      <c r="AU10" s="43" t="s">
        <v>250</v>
      </c>
      <c r="AV10" s="31" t="s">
        <v>81</v>
      </c>
      <c r="AW10" s="29">
        <v>4.7699999999999996</v>
      </c>
      <c r="AX10" s="29">
        <f>AW10/3</f>
        <v>1.5899999999999999</v>
      </c>
      <c r="AY10" s="29">
        <v>1</v>
      </c>
      <c r="AZ10" s="32">
        <f t="shared" si="3"/>
        <v>1.5899999999999999</v>
      </c>
      <c r="BA10" s="33" t="s">
        <v>251</v>
      </c>
      <c r="BB10" s="33" t="s">
        <v>252</v>
      </c>
      <c r="BC10" s="29" t="s">
        <v>71</v>
      </c>
      <c r="BD10" s="28">
        <v>1</v>
      </c>
      <c r="BE10" s="33" t="s">
        <v>253</v>
      </c>
      <c r="BF10" s="29" t="s">
        <v>254</v>
      </c>
      <c r="BG10" s="29" t="s">
        <v>71</v>
      </c>
      <c r="BH10" s="33" t="s">
        <v>255</v>
      </c>
      <c r="BI10" s="29" t="s">
        <v>256</v>
      </c>
      <c r="BJ10" s="30" t="s">
        <v>71</v>
      </c>
      <c r="BK10" s="30" t="s">
        <v>80</v>
      </c>
      <c r="BL10" s="30" t="s">
        <v>80</v>
      </c>
      <c r="BM10" s="30" t="s">
        <v>71</v>
      </c>
      <c r="BN10" s="31" t="s">
        <v>81</v>
      </c>
      <c r="BO10" s="29">
        <v>4.7699999999999996</v>
      </c>
      <c r="BP10" s="29">
        <f>BO10/3</f>
        <v>1.5899999999999999</v>
      </c>
      <c r="BQ10" s="29">
        <v>1</v>
      </c>
      <c r="BR10" s="32">
        <f t="shared" si="4"/>
        <v>1.5899999999999999</v>
      </c>
      <c r="BS10" s="43" t="s">
        <v>257</v>
      </c>
      <c r="BT10" s="43" t="s">
        <v>258</v>
      </c>
      <c r="BU10" s="24" t="s">
        <v>259</v>
      </c>
      <c r="BV10" s="38">
        <v>0</v>
      </c>
      <c r="BW10" s="24" t="s">
        <v>71</v>
      </c>
      <c r="BX10" s="38">
        <v>0</v>
      </c>
      <c r="BY10" s="24" t="s">
        <v>71</v>
      </c>
      <c r="BZ10" s="24" t="s">
        <v>71</v>
      </c>
      <c r="CA10" s="24" t="s">
        <v>71</v>
      </c>
      <c r="CB10" s="33" t="s">
        <v>134</v>
      </c>
      <c r="CC10" s="33" t="s">
        <v>135</v>
      </c>
      <c r="CD10" s="24"/>
      <c r="CE10" s="38">
        <v>2</v>
      </c>
      <c r="CF10" s="24" t="s">
        <v>260</v>
      </c>
      <c r="CG10" s="38">
        <v>19</v>
      </c>
      <c r="CH10" s="24" t="s">
        <v>261</v>
      </c>
      <c r="CI10" s="24" t="s">
        <v>262</v>
      </c>
      <c r="CJ10" s="24" t="s">
        <v>263</v>
      </c>
      <c r="CK10" s="43" t="s">
        <v>264</v>
      </c>
      <c r="CL10" s="35" t="s">
        <v>265</v>
      </c>
      <c r="CM10" s="28" t="s">
        <v>239</v>
      </c>
      <c r="CN10" s="28" t="s">
        <v>239</v>
      </c>
      <c r="CO10" s="28" t="s">
        <v>239</v>
      </c>
      <c r="CP10" s="28" t="s">
        <v>239</v>
      </c>
      <c r="CQ10" s="28" t="s">
        <v>239</v>
      </c>
      <c r="CR10" s="28" t="s">
        <v>239</v>
      </c>
      <c r="CS10" s="28" t="s">
        <v>239</v>
      </c>
      <c r="CT10" s="33" t="s">
        <v>134</v>
      </c>
      <c r="CU10" s="33" t="s">
        <v>135</v>
      </c>
    </row>
    <row r="11" spans="1:105" ht="408.75" customHeight="1" x14ac:dyDescent="0.25">
      <c r="A11" s="64">
        <v>8</v>
      </c>
      <c r="B11" s="65" t="s">
        <v>266</v>
      </c>
      <c r="C11" s="23" t="s">
        <v>267</v>
      </c>
      <c r="D11" s="23" t="s">
        <v>268</v>
      </c>
      <c r="E11" s="24" t="s">
        <v>111</v>
      </c>
      <c r="F11" s="61"/>
      <c r="G11" s="26" t="s">
        <v>59</v>
      </c>
      <c r="H11" s="61"/>
      <c r="I11" s="23" t="s">
        <v>269</v>
      </c>
      <c r="J11" s="24" t="s">
        <v>61</v>
      </c>
      <c r="K11" s="24" t="s">
        <v>270</v>
      </c>
      <c r="L11" s="24" t="s">
        <v>271</v>
      </c>
      <c r="M11" s="24" t="s">
        <v>271</v>
      </c>
      <c r="N11" s="24" t="s">
        <v>272</v>
      </c>
      <c r="O11" s="24" t="s">
        <v>273</v>
      </c>
      <c r="P11" s="55" t="s">
        <v>274</v>
      </c>
      <c r="Q11" s="55" t="s">
        <v>118</v>
      </c>
      <c r="R11" s="24" t="s">
        <v>69</v>
      </c>
      <c r="S11" s="33" t="s">
        <v>275</v>
      </c>
      <c r="T11" s="29">
        <v>0</v>
      </c>
      <c r="U11" s="29" t="s">
        <v>71</v>
      </c>
      <c r="V11" s="29">
        <v>0</v>
      </c>
      <c r="W11" s="29" t="s">
        <v>71</v>
      </c>
      <c r="X11" s="28" t="s">
        <v>71</v>
      </c>
      <c r="Y11" s="29" t="s">
        <v>71</v>
      </c>
      <c r="Z11" s="30" t="s">
        <v>247</v>
      </c>
      <c r="AA11" s="30" t="s">
        <v>74</v>
      </c>
      <c r="AB11" s="30" t="s">
        <v>71</v>
      </c>
      <c r="AC11" s="30" t="s">
        <v>71</v>
      </c>
      <c r="AD11" s="31" t="s">
        <v>75</v>
      </c>
      <c r="AE11" s="29">
        <v>4.7699999999999996</v>
      </c>
      <c r="AF11" s="29">
        <f>AE11/10</f>
        <v>0.47699999999999998</v>
      </c>
      <c r="AG11" s="29">
        <v>0</v>
      </c>
      <c r="AH11" s="32">
        <f t="shared" si="0"/>
        <v>0</v>
      </c>
      <c r="AI11" s="66"/>
      <c r="AJ11" s="66"/>
      <c r="AK11" s="33" t="s">
        <v>276</v>
      </c>
      <c r="AL11" s="29">
        <v>0</v>
      </c>
      <c r="AM11" s="28" t="s">
        <v>71</v>
      </c>
      <c r="AN11" s="28">
        <v>0</v>
      </c>
      <c r="AO11" s="29" t="s">
        <v>71</v>
      </c>
      <c r="AP11" s="28" t="s">
        <v>71</v>
      </c>
      <c r="AQ11" s="29" t="s">
        <v>277</v>
      </c>
      <c r="AR11" s="30" t="s">
        <v>71</v>
      </c>
      <c r="AS11" s="67" t="s">
        <v>71</v>
      </c>
      <c r="AT11" s="30" t="s">
        <v>71</v>
      </c>
      <c r="AU11" s="67" t="s">
        <v>71</v>
      </c>
      <c r="AV11" s="31" t="s">
        <v>81</v>
      </c>
      <c r="AW11" s="29">
        <v>4.7699999999999996</v>
      </c>
      <c r="AX11" s="29">
        <f>AW11/10</f>
        <v>0.47699999999999998</v>
      </c>
      <c r="AY11" s="29">
        <v>0</v>
      </c>
      <c r="AZ11" s="32">
        <f t="shared" si="3"/>
        <v>0</v>
      </c>
      <c r="BA11" s="43" t="s">
        <v>278</v>
      </c>
      <c r="BB11" s="43" t="s">
        <v>277</v>
      </c>
      <c r="BC11" s="33" t="s">
        <v>279</v>
      </c>
      <c r="BD11" s="29">
        <v>1</v>
      </c>
      <c r="BE11" s="33" t="s">
        <v>280</v>
      </c>
      <c r="BF11" s="33" t="s">
        <v>281</v>
      </c>
      <c r="BG11" s="29" t="s">
        <v>282</v>
      </c>
      <c r="BH11" s="29" t="s">
        <v>283</v>
      </c>
      <c r="BI11" s="29" t="s">
        <v>284</v>
      </c>
      <c r="BJ11" s="30" t="s">
        <v>71</v>
      </c>
      <c r="BK11" s="67" t="s">
        <v>71</v>
      </c>
      <c r="BL11" s="30" t="s">
        <v>71</v>
      </c>
      <c r="BM11" s="30" t="s">
        <v>71</v>
      </c>
      <c r="BN11" s="31" t="s">
        <v>81</v>
      </c>
      <c r="BO11" s="29">
        <v>4.7699999999999996</v>
      </c>
      <c r="BP11" s="29">
        <f>BO11/10</f>
        <v>0.47699999999999998</v>
      </c>
      <c r="BQ11" s="29">
        <v>1</v>
      </c>
      <c r="BR11" s="32">
        <f t="shared" si="4"/>
        <v>0.47699999999999998</v>
      </c>
      <c r="BS11" s="43" t="s">
        <v>285</v>
      </c>
      <c r="BT11" s="43" t="s">
        <v>286</v>
      </c>
      <c r="BU11" s="24" t="s">
        <v>79</v>
      </c>
      <c r="BV11" s="29">
        <v>1</v>
      </c>
      <c r="BW11" s="33" t="s">
        <v>287</v>
      </c>
      <c r="BX11" s="33" t="s">
        <v>288</v>
      </c>
      <c r="BY11" s="33" t="s">
        <v>289</v>
      </c>
      <c r="BZ11" s="33" t="s">
        <v>290</v>
      </c>
      <c r="CA11" s="29" t="s">
        <v>291</v>
      </c>
      <c r="CB11" s="43" t="s">
        <v>292</v>
      </c>
      <c r="CC11" s="43" t="s">
        <v>293</v>
      </c>
      <c r="CD11" s="23" t="s">
        <v>294</v>
      </c>
      <c r="CE11" s="29">
        <v>0</v>
      </c>
      <c r="CF11" s="24" t="s">
        <v>79</v>
      </c>
      <c r="CG11" s="38" t="s">
        <v>79</v>
      </c>
      <c r="CH11" s="24" t="s">
        <v>79</v>
      </c>
      <c r="CI11" s="24" t="s">
        <v>79</v>
      </c>
      <c r="CJ11" s="24" t="s">
        <v>79</v>
      </c>
      <c r="CK11" s="33" t="s">
        <v>134</v>
      </c>
      <c r="CL11" s="33" t="s">
        <v>135</v>
      </c>
      <c r="CM11" s="23" t="s">
        <v>295</v>
      </c>
      <c r="CN11" s="38">
        <v>4</v>
      </c>
      <c r="CO11" s="23" t="s">
        <v>296</v>
      </c>
      <c r="CP11" s="23" t="s">
        <v>297</v>
      </c>
      <c r="CQ11" s="23" t="s">
        <v>298</v>
      </c>
      <c r="CR11" s="23" t="s">
        <v>299</v>
      </c>
      <c r="CS11" s="23" t="s">
        <v>300</v>
      </c>
      <c r="CT11" s="43" t="s">
        <v>301</v>
      </c>
      <c r="CU11" s="43" t="s">
        <v>302</v>
      </c>
      <c r="CV11" s="68"/>
      <c r="CW11" s="68"/>
      <c r="CX11" s="68"/>
      <c r="CY11" s="68"/>
      <c r="CZ11" s="68"/>
      <c r="DA11" s="68"/>
    </row>
    <row r="12" spans="1:105" ht="229.5" customHeight="1" x14ac:dyDescent="0.25">
      <c r="A12" s="64">
        <v>9</v>
      </c>
      <c r="B12" s="69" t="s">
        <v>303</v>
      </c>
      <c r="C12" s="70" t="s">
        <v>304</v>
      </c>
      <c r="D12" s="23" t="s">
        <v>305</v>
      </c>
      <c r="E12" s="71" t="s">
        <v>306</v>
      </c>
      <c r="F12" s="72"/>
      <c r="G12" s="72"/>
      <c r="H12" s="26" t="s">
        <v>59</v>
      </c>
      <c r="I12" s="23" t="s">
        <v>307</v>
      </c>
      <c r="J12" s="71" t="s">
        <v>308</v>
      </c>
      <c r="K12" s="71" t="s">
        <v>62</v>
      </c>
      <c r="L12" s="24" t="s">
        <v>271</v>
      </c>
      <c r="M12" s="71" t="s">
        <v>309</v>
      </c>
      <c r="N12" s="71" t="s">
        <v>310</v>
      </c>
      <c r="O12" s="71" t="s">
        <v>311</v>
      </c>
      <c r="P12" s="73" t="s">
        <v>312</v>
      </c>
      <c r="Q12" s="55" t="s">
        <v>68</v>
      </c>
      <c r="R12" s="71" t="s">
        <v>69</v>
      </c>
      <c r="S12" s="33" t="s">
        <v>275</v>
      </c>
      <c r="T12" s="29">
        <v>0</v>
      </c>
      <c r="U12" s="29" t="s">
        <v>71</v>
      </c>
      <c r="V12" s="29">
        <v>0</v>
      </c>
      <c r="W12" s="29" t="s">
        <v>71</v>
      </c>
      <c r="X12" s="28" t="s">
        <v>71</v>
      </c>
      <c r="Y12" s="29" t="s">
        <v>71</v>
      </c>
      <c r="Z12" s="30" t="s">
        <v>247</v>
      </c>
      <c r="AA12" s="30" t="s">
        <v>74</v>
      </c>
      <c r="AB12" s="30" t="s">
        <v>71</v>
      </c>
      <c r="AC12" s="30" t="s">
        <v>71</v>
      </c>
      <c r="AD12" s="31" t="s">
        <v>75</v>
      </c>
      <c r="AE12" s="29">
        <v>4.7699999999999996</v>
      </c>
      <c r="AF12" s="29">
        <f>AE12/3</f>
        <v>1.5899999999999999</v>
      </c>
      <c r="AG12" s="29">
        <v>0</v>
      </c>
      <c r="AH12" s="32">
        <f t="shared" si="0"/>
        <v>0</v>
      </c>
      <c r="AI12" s="35" t="s">
        <v>313</v>
      </c>
      <c r="AJ12" s="35" t="s">
        <v>314</v>
      </c>
      <c r="AK12" s="33" t="s">
        <v>315</v>
      </c>
      <c r="AL12" s="29">
        <v>0</v>
      </c>
      <c r="AM12" s="28" t="s">
        <v>71</v>
      </c>
      <c r="AN12" s="28">
        <v>0</v>
      </c>
      <c r="AO12" s="29" t="s">
        <v>71</v>
      </c>
      <c r="AP12" s="28" t="s">
        <v>71</v>
      </c>
      <c r="AQ12" s="29" t="s">
        <v>71</v>
      </c>
      <c r="AR12" s="30" t="s">
        <v>71</v>
      </c>
      <c r="AS12" s="67" t="s">
        <v>71</v>
      </c>
      <c r="AT12" s="30" t="s">
        <v>71</v>
      </c>
      <c r="AU12" s="67" t="s">
        <v>71</v>
      </c>
      <c r="AV12" s="31" t="s">
        <v>81</v>
      </c>
      <c r="AW12" s="29">
        <v>4.7699999999999996</v>
      </c>
      <c r="AX12" s="29">
        <f>AW12/3</f>
        <v>1.5899999999999999</v>
      </c>
      <c r="AY12" s="29">
        <v>0</v>
      </c>
      <c r="AZ12" s="32">
        <f t="shared" si="3"/>
        <v>0</v>
      </c>
      <c r="BA12" s="35" t="s">
        <v>313</v>
      </c>
      <c r="BB12" s="35" t="s">
        <v>314</v>
      </c>
      <c r="BC12" s="33" t="s">
        <v>316</v>
      </c>
      <c r="BD12" s="29">
        <v>0</v>
      </c>
      <c r="BE12" s="29" t="s">
        <v>71</v>
      </c>
      <c r="BF12" s="28">
        <v>0</v>
      </c>
      <c r="BG12" s="29" t="s">
        <v>71</v>
      </c>
      <c r="BH12" s="29" t="s">
        <v>71</v>
      </c>
      <c r="BI12" s="29" t="s">
        <v>71</v>
      </c>
      <c r="BJ12" s="30" t="s">
        <v>71</v>
      </c>
      <c r="BK12" s="67" t="s">
        <v>71</v>
      </c>
      <c r="BL12" s="30" t="s">
        <v>71</v>
      </c>
      <c r="BM12" s="67" t="s">
        <v>71</v>
      </c>
      <c r="BN12" s="31" t="s">
        <v>81</v>
      </c>
      <c r="BO12" s="29">
        <v>4.7699999999999996</v>
      </c>
      <c r="BP12" s="29">
        <f>BO12/3</f>
        <v>1.5899999999999999</v>
      </c>
      <c r="BQ12" s="29">
        <v>0</v>
      </c>
      <c r="BR12" s="32">
        <f t="shared" si="4"/>
        <v>0</v>
      </c>
      <c r="BS12" s="35" t="s">
        <v>313</v>
      </c>
      <c r="BT12" s="35" t="s">
        <v>314</v>
      </c>
      <c r="BU12" s="23" t="s">
        <v>317</v>
      </c>
      <c r="BV12" s="24">
        <v>0</v>
      </c>
      <c r="BW12" s="24" t="s">
        <v>79</v>
      </c>
      <c r="BX12" s="38" t="s">
        <v>79</v>
      </c>
      <c r="BY12" s="24" t="s">
        <v>79</v>
      </c>
      <c r="BZ12" s="24" t="s">
        <v>79</v>
      </c>
      <c r="CA12" s="24" t="s">
        <v>79</v>
      </c>
      <c r="CB12" s="35" t="s">
        <v>313</v>
      </c>
      <c r="CC12" s="35" t="s">
        <v>314</v>
      </c>
      <c r="CD12" s="23" t="s">
        <v>318</v>
      </c>
      <c r="CE12" s="24">
        <v>0</v>
      </c>
      <c r="CF12" s="24" t="s">
        <v>79</v>
      </c>
      <c r="CG12" s="38" t="s">
        <v>79</v>
      </c>
      <c r="CH12" s="24" t="s">
        <v>79</v>
      </c>
      <c r="CI12" s="24" t="s">
        <v>79</v>
      </c>
      <c r="CJ12" s="24" t="s">
        <v>79</v>
      </c>
      <c r="CK12" s="35" t="s">
        <v>313</v>
      </c>
      <c r="CL12" s="35" t="s">
        <v>314</v>
      </c>
      <c r="CM12" s="23" t="s">
        <v>319</v>
      </c>
      <c r="CN12" s="24">
        <v>0</v>
      </c>
      <c r="CO12" s="24" t="s">
        <v>79</v>
      </c>
      <c r="CP12" s="38" t="s">
        <v>79</v>
      </c>
      <c r="CQ12" s="24" t="s">
        <v>79</v>
      </c>
      <c r="CR12" s="24" t="s">
        <v>79</v>
      </c>
      <c r="CS12" s="24" t="s">
        <v>79</v>
      </c>
      <c r="CT12" s="35" t="s">
        <v>313</v>
      </c>
      <c r="CU12" s="35" t="s">
        <v>314</v>
      </c>
    </row>
    <row r="13" spans="1:105" ht="408.75" customHeight="1" x14ac:dyDescent="0.25">
      <c r="A13" s="74">
        <v>10</v>
      </c>
      <c r="B13" s="75" t="s">
        <v>320</v>
      </c>
      <c r="C13" s="43" t="s">
        <v>321</v>
      </c>
      <c r="D13" s="43" t="s">
        <v>322</v>
      </c>
      <c r="E13" s="35" t="s">
        <v>323</v>
      </c>
      <c r="F13" s="76"/>
      <c r="G13" s="77" t="s">
        <v>59</v>
      </c>
      <c r="H13" s="76"/>
      <c r="I13" s="43" t="s">
        <v>324</v>
      </c>
      <c r="J13" s="35" t="s">
        <v>325</v>
      </c>
      <c r="K13" s="78" t="s">
        <v>62</v>
      </c>
      <c r="L13" s="35" t="s">
        <v>326</v>
      </c>
      <c r="M13" s="35" t="s">
        <v>327</v>
      </c>
      <c r="N13" s="35" t="s">
        <v>328</v>
      </c>
      <c r="O13" s="35" t="s">
        <v>329</v>
      </c>
      <c r="P13" s="35" t="s">
        <v>330</v>
      </c>
      <c r="Q13" s="79" t="s">
        <v>331</v>
      </c>
      <c r="R13" s="35" t="s">
        <v>69</v>
      </c>
      <c r="S13" s="57" t="s">
        <v>332</v>
      </c>
      <c r="T13" s="80">
        <v>0</v>
      </c>
      <c r="U13" s="35" t="s">
        <v>71</v>
      </c>
      <c r="V13" s="43" t="s">
        <v>333</v>
      </c>
      <c r="W13" s="43" t="s">
        <v>334</v>
      </c>
      <c r="X13" s="43" t="s">
        <v>335</v>
      </c>
      <c r="Y13" s="43" t="s">
        <v>336</v>
      </c>
      <c r="Z13" s="35" t="s">
        <v>80</v>
      </c>
      <c r="AA13" s="35" t="s">
        <v>74</v>
      </c>
      <c r="AB13" s="35" t="s">
        <v>73</v>
      </c>
      <c r="AC13" s="35" t="s">
        <v>71</v>
      </c>
      <c r="AD13" s="31" t="s">
        <v>75</v>
      </c>
      <c r="AE13" s="35">
        <v>4.7699999999999996</v>
      </c>
      <c r="AF13" s="35">
        <f>AE13/1400</f>
        <v>3.4071428571428568E-3</v>
      </c>
      <c r="AG13" s="35">
        <v>0</v>
      </c>
      <c r="AH13" s="32">
        <f t="shared" si="0"/>
        <v>0</v>
      </c>
      <c r="AI13" s="43" t="s">
        <v>337</v>
      </c>
      <c r="AJ13" s="81" t="s">
        <v>338</v>
      </c>
      <c r="AK13" s="24" t="s">
        <v>339</v>
      </c>
      <c r="AL13" s="38">
        <v>400</v>
      </c>
      <c r="AM13" s="35" t="s">
        <v>340</v>
      </c>
      <c r="AN13" s="35" t="s">
        <v>341</v>
      </c>
      <c r="AO13" s="24" t="s">
        <v>71</v>
      </c>
      <c r="AP13" s="24" t="s">
        <v>71</v>
      </c>
      <c r="AQ13" s="23" t="s">
        <v>342</v>
      </c>
      <c r="AR13" s="30" t="s">
        <v>80</v>
      </c>
      <c r="AS13" s="30" t="s">
        <v>80</v>
      </c>
      <c r="AT13" s="30" t="s">
        <v>80</v>
      </c>
      <c r="AU13" s="30" t="s">
        <v>71</v>
      </c>
      <c r="AV13" s="31" t="s">
        <v>81</v>
      </c>
      <c r="AW13" s="29">
        <v>4.7699999999999996</v>
      </c>
      <c r="AX13" s="29">
        <f>AW13/1400</f>
        <v>3.4071428571428568E-3</v>
      </c>
      <c r="AY13" s="29">
        <v>400</v>
      </c>
      <c r="AZ13" s="32">
        <f t="shared" si="3"/>
        <v>1.3628571428571428</v>
      </c>
      <c r="BA13" s="43" t="s">
        <v>343</v>
      </c>
      <c r="BB13" s="43" t="s">
        <v>344</v>
      </c>
      <c r="BC13" s="23" t="s">
        <v>345</v>
      </c>
      <c r="BD13" s="38">
        <v>0</v>
      </c>
      <c r="BE13" s="80" t="s">
        <v>71</v>
      </c>
      <c r="BF13" s="24">
        <v>0</v>
      </c>
      <c r="BG13" s="24" t="s">
        <v>346</v>
      </c>
      <c r="BH13" s="24" t="s">
        <v>71</v>
      </c>
      <c r="BI13" s="24" t="s">
        <v>347</v>
      </c>
      <c r="BJ13" s="30" t="s">
        <v>71</v>
      </c>
      <c r="BK13" s="30" t="s">
        <v>71</v>
      </c>
      <c r="BL13" s="30" t="s">
        <v>71</v>
      </c>
      <c r="BM13" s="30" t="s">
        <v>71</v>
      </c>
      <c r="BN13" s="31" t="s">
        <v>81</v>
      </c>
      <c r="BO13" s="29">
        <v>4.7699999999999996</v>
      </c>
      <c r="BP13" s="29">
        <f>BO13/1400</f>
        <v>3.4071428571428568E-3</v>
      </c>
      <c r="BQ13" s="29">
        <v>0</v>
      </c>
      <c r="BR13" s="32">
        <f t="shared" si="4"/>
        <v>0</v>
      </c>
      <c r="BS13" s="43" t="s">
        <v>348</v>
      </c>
      <c r="BT13" s="43" t="s">
        <v>349</v>
      </c>
      <c r="BU13" s="24" t="s">
        <v>350</v>
      </c>
      <c r="BV13" s="38">
        <v>1400</v>
      </c>
      <c r="BW13" s="24" t="s">
        <v>351</v>
      </c>
      <c r="BX13" s="23" t="s">
        <v>352</v>
      </c>
      <c r="BY13" s="23" t="s">
        <v>353</v>
      </c>
      <c r="BZ13" s="23" t="s">
        <v>354</v>
      </c>
      <c r="CA13" s="23" t="s">
        <v>355</v>
      </c>
      <c r="CB13" s="43" t="s">
        <v>356</v>
      </c>
      <c r="CC13" s="43" t="s">
        <v>357</v>
      </c>
      <c r="CD13" s="24" t="s">
        <v>358</v>
      </c>
      <c r="CE13" s="38">
        <v>0</v>
      </c>
      <c r="CF13" s="24" t="s">
        <v>79</v>
      </c>
      <c r="CG13" s="23" t="s">
        <v>359</v>
      </c>
      <c r="CH13" s="23" t="s">
        <v>360</v>
      </c>
      <c r="CI13" s="23" t="s">
        <v>79</v>
      </c>
      <c r="CJ13" s="23" t="s">
        <v>361</v>
      </c>
      <c r="CK13" s="43" t="s">
        <v>362</v>
      </c>
      <c r="CL13" s="43" t="s">
        <v>357</v>
      </c>
      <c r="CM13" s="29" t="s">
        <v>363</v>
      </c>
      <c r="CN13" s="28">
        <v>0</v>
      </c>
      <c r="CO13" s="28" t="s">
        <v>79</v>
      </c>
      <c r="CP13" s="28" t="s">
        <v>79</v>
      </c>
      <c r="CQ13" s="28" t="s">
        <v>79</v>
      </c>
      <c r="CR13" s="28" t="s">
        <v>79</v>
      </c>
      <c r="CS13" s="28" t="s">
        <v>79</v>
      </c>
      <c r="CT13" s="35" t="s">
        <v>364</v>
      </c>
      <c r="CU13" s="35" t="s">
        <v>314</v>
      </c>
    </row>
    <row r="14" spans="1:105" ht="396.75" customHeight="1" x14ac:dyDescent="0.25">
      <c r="A14" s="74">
        <v>11</v>
      </c>
      <c r="B14" s="75" t="s">
        <v>365</v>
      </c>
      <c r="C14" s="33" t="s">
        <v>366</v>
      </c>
      <c r="D14" s="33" t="s">
        <v>367</v>
      </c>
      <c r="E14" s="29" t="s">
        <v>368</v>
      </c>
      <c r="F14" s="72"/>
      <c r="G14" s="82" t="s">
        <v>59</v>
      </c>
      <c r="H14" s="82" t="s">
        <v>59</v>
      </c>
      <c r="I14" s="33" t="s">
        <v>369</v>
      </c>
      <c r="J14" s="29" t="s">
        <v>325</v>
      </c>
      <c r="K14" s="71" t="s">
        <v>62</v>
      </c>
      <c r="L14" s="29" t="s">
        <v>326</v>
      </c>
      <c r="M14" s="29" t="s">
        <v>327</v>
      </c>
      <c r="N14" s="29" t="s">
        <v>370</v>
      </c>
      <c r="O14" s="29" t="s">
        <v>371</v>
      </c>
      <c r="P14" s="29" t="s">
        <v>372</v>
      </c>
      <c r="Q14" s="29" t="s">
        <v>373</v>
      </c>
      <c r="R14" s="29" t="s">
        <v>374</v>
      </c>
      <c r="S14" s="22" t="s">
        <v>375</v>
      </c>
      <c r="T14" s="38">
        <v>0</v>
      </c>
      <c r="U14" s="24" t="s">
        <v>71</v>
      </c>
      <c r="V14" s="24" t="s">
        <v>376</v>
      </c>
      <c r="W14" s="29" t="s">
        <v>71</v>
      </c>
      <c r="X14" s="24" t="s">
        <v>376</v>
      </c>
      <c r="Y14" s="24" t="s">
        <v>376</v>
      </c>
      <c r="Z14" s="30" t="s">
        <v>80</v>
      </c>
      <c r="AA14" s="30" t="s">
        <v>74</v>
      </c>
      <c r="AB14" s="30" t="s">
        <v>71</v>
      </c>
      <c r="AC14" s="30" t="s">
        <v>71</v>
      </c>
      <c r="AD14" s="31" t="s">
        <v>75</v>
      </c>
      <c r="AE14" s="29">
        <v>4.7699999999999996</v>
      </c>
      <c r="AF14" s="29">
        <f>AE14/33</f>
        <v>0.14454545454545453</v>
      </c>
      <c r="AG14" s="29">
        <v>0</v>
      </c>
      <c r="AH14" s="32">
        <f t="shared" si="0"/>
        <v>0</v>
      </c>
      <c r="AI14" s="24" t="s">
        <v>377</v>
      </c>
      <c r="AJ14" s="35" t="s">
        <v>314</v>
      </c>
      <c r="AK14" s="24" t="s">
        <v>378</v>
      </c>
      <c r="AL14" s="38">
        <v>0</v>
      </c>
      <c r="AM14" s="28" t="s">
        <v>71</v>
      </c>
      <c r="AN14" s="24">
        <v>0</v>
      </c>
      <c r="AO14" s="29" t="s">
        <v>71</v>
      </c>
      <c r="AP14" s="24" t="s">
        <v>71</v>
      </c>
      <c r="AQ14" s="24" t="s">
        <v>71</v>
      </c>
      <c r="AR14" s="30" t="s">
        <v>71</v>
      </c>
      <c r="AS14" s="30" t="s">
        <v>71</v>
      </c>
      <c r="AT14" s="30" t="s">
        <v>71</v>
      </c>
      <c r="AU14" s="30" t="s">
        <v>71</v>
      </c>
      <c r="AV14" s="31" t="s">
        <v>81</v>
      </c>
      <c r="AW14" s="29">
        <v>4.7699999999999996</v>
      </c>
      <c r="AX14" s="29">
        <f>AW14/33</f>
        <v>0.14454545454545453</v>
      </c>
      <c r="AY14" s="29">
        <v>0</v>
      </c>
      <c r="AZ14" s="32">
        <f t="shared" si="3"/>
        <v>0</v>
      </c>
      <c r="BA14" s="22" t="s">
        <v>364</v>
      </c>
      <c r="BB14" s="35" t="s">
        <v>314</v>
      </c>
      <c r="BC14" s="23" t="s">
        <v>379</v>
      </c>
      <c r="BD14" s="38">
        <v>0</v>
      </c>
      <c r="BE14" s="80" t="s">
        <v>71</v>
      </c>
      <c r="BF14" s="32">
        <v>320</v>
      </c>
      <c r="BG14" s="33" t="s">
        <v>380</v>
      </c>
      <c r="BH14" s="24" t="s">
        <v>71</v>
      </c>
      <c r="BI14" s="24" t="s">
        <v>381</v>
      </c>
      <c r="BJ14" s="30" t="s">
        <v>71</v>
      </c>
      <c r="BK14" s="30" t="s">
        <v>71</v>
      </c>
      <c r="BL14" s="30" t="s">
        <v>71</v>
      </c>
      <c r="BM14" s="30" t="s">
        <v>71</v>
      </c>
      <c r="BN14" s="31" t="s">
        <v>81</v>
      </c>
      <c r="BO14" s="29">
        <v>4.7699999999999996</v>
      </c>
      <c r="BP14" s="29">
        <f>BO14/33</f>
        <v>0.14454545454545453</v>
      </c>
      <c r="BQ14" s="29">
        <v>0</v>
      </c>
      <c r="BR14" s="32">
        <f t="shared" si="4"/>
        <v>0</v>
      </c>
      <c r="BS14" s="43" t="s">
        <v>382</v>
      </c>
      <c r="BT14" s="43" t="s">
        <v>383</v>
      </c>
      <c r="BU14" s="24" t="s">
        <v>384</v>
      </c>
      <c r="BV14" s="38">
        <v>120</v>
      </c>
      <c r="BW14" s="24" t="s">
        <v>385</v>
      </c>
      <c r="BX14" s="24" t="s">
        <v>386</v>
      </c>
      <c r="BY14" s="24" t="s">
        <v>387</v>
      </c>
      <c r="BZ14" s="24" t="s">
        <v>388</v>
      </c>
      <c r="CA14" s="23" t="s">
        <v>389</v>
      </c>
      <c r="CB14" s="23" t="s">
        <v>390</v>
      </c>
      <c r="CC14" s="23" t="s">
        <v>391</v>
      </c>
      <c r="CD14" s="24" t="s">
        <v>392</v>
      </c>
      <c r="CE14" s="38">
        <v>0</v>
      </c>
      <c r="CF14" s="24" t="s">
        <v>79</v>
      </c>
      <c r="CG14" s="24" t="s">
        <v>393</v>
      </c>
      <c r="CH14" s="24" t="s">
        <v>394</v>
      </c>
      <c r="CI14" s="24" t="s">
        <v>79</v>
      </c>
      <c r="CJ14" s="23" t="s">
        <v>395</v>
      </c>
      <c r="CK14" s="43" t="s">
        <v>396</v>
      </c>
      <c r="CL14" s="43" t="s">
        <v>397</v>
      </c>
      <c r="CM14" s="29" t="s">
        <v>398</v>
      </c>
      <c r="CN14" s="58"/>
      <c r="CO14" s="29" t="s">
        <v>399</v>
      </c>
      <c r="CP14" s="83" t="s">
        <v>400</v>
      </c>
      <c r="CQ14" s="33" t="s">
        <v>401</v>
      </c>
      <c r="CR14" s="28" t="s">
        <v>402</v>
      </c>
      <c r="CS14" s="33" t="s">
        <v>403</v>
      </c>
      <c r="CT14" s="84" t="s">
        <v>404</v>
      </c>
      <c r="CU14" s="43" t="s">
        <v>405</v>
      </c>
    </row>
    <row r="15" spans="1:105" ht="292.5" customHeight="1" x14ac:dyDescent="0.25">
      <c r="A15" s="74">
        <v>12</v>
      </c>
      <c r="B15" s="75" t="s">
        <v>406</v>
      </c>
      <c r="C15" s="33" t="s">
        <v>407</v>
      </c>
      <c r="D15" s="33" t="s">
        <v>408</v>
      </c>
      <c r="E15" s="29" t="s">
        <v>368</v>
      </c>
      <c r="F15" s="72"/>
      <c r="G15" s="82" t="s">
        <v>59</v>
      </c>
      <c r="H15" s="82" t="s">
        <v>59</v>
      </c>
      <c r="I15" s="33" t="s">
        <v>409</v>
      </c>
      <c r="J15" s="29" t="s">
        <v>325</v>
      </c>
      <c r="K15" s="71" t="s">
        <v>62</v>
      </c>
      <c r="L15" s="29" t="s">
        <v>326</v>
      </c>
      <c r="M15" s="29" t="s">
        <v>327</v>
      </c>
      <c r="N15" s="29" t="s">
        <v>410</v>
      </c>
      <c r="O15" s="29" t="s">
        <v>411</v>
      </c>
      <c r="P15" s="29" t="s">
        <v>203</v>
      </c>
      <c r="Q15" s="85" t="s">
        <v>331</v>
      </c>
      <c r="R15" s="29" t="s">
        <v>374</v>
      </c>
      <c r="S15" s="22" t="s">
        <v>412</v>
      </c>
      <c r="T15" s="38">
        <v>0</v>
      </c>
      <c r="U15" s="24" t="s">
        <v>71</v>
      </c>
      <c r="V15" s="24" t="s">
        <v>376</v>
      </c>
      <c r="W15" s="29" t="s">
        <v>71</v>
      </c>
      <c r="X15" s="24" t="s">
        <v>376</v>
      </c>
      <c r="Y15" s="24" t="s">
        <v>376</v>
      </c>
      <c r="Z15" s="30" t="s">
        <v>80</v>
      </c>
      <c r="AA15" s="30" t="s">
        <v>74</v>
      </c>
      <c r="AB15" s="30" t="s">
        <v>71</v>
      </c>
      <c r="AC15" s="30" t="s">
        <v>71</v>
      </c>
      <c r="AD15" s="31" t="s">
        <v>75</v>
      </c>
      <c r="AE15" s="29">
        <v>4.7699999999999996</v>
      </c>
      <c r="AF15" s="29">
        <f>AE15/1</f>
        <v>4.7699999999999996</v>
      </c>
      <c r="AG15" s="29">
        <v>0</v>
      </c>
      <c r="AH15" s="32">
        <f t="shared" si="0"/>
        <v>0</v>
      </c>
      <c r="AI15" s="24" t="s">
        <v>377</v>
      </c>
      <c r="AJ15" s="35" t="s">
        <v>314</v>
      </c>
      <c r="AK15" s="29" t="s">
        <v>413</v>
      </c>
      <c r="AL15" s="38">
        <v>0</v>
      </c>
      <c r="AM15" s="28" t="s">
        <v>71</v>
      </c>
      <c r="AN15" s="24">
        <v>0</v>
      </c>
      <c r="AO15" s="29" t="s">
        <v>71</v>
      </c>
      <c r="AP15" s="24" t="s">
        <v>71</v>
      </c>
      <c r="AQ15" s="24" t="s">
        <v>71</v>
      </c>
      <c r="AR15" s="67" t="s">
        <v>71</v>
      </c>
      <c r="AS15" s="67" t="s">
        <v>71</v>
      </c>
      <c r="AT15" s="67" t="s">
        <v>71</v>
      </c>
      <c r="AU15" s="67" t="s">
        <v>71</v>
      </c>
      <c r="AV15" s="31" t="s">
        <v>81</v>
      </c>
      <c r="AW15" s="29">
        <v>4.7699999999999996</v>
      </c>
      <c r="AX15" s="29">
        <f>AW15/1</f>
        <v>4.7699999999999996</v>
      </c>
      <c r="AY15" s="29">
        <v>0</v>
      </c>
      <c r="AZ15" s="32">
        <f t="shared" si="3"/>
        <v>0</v>
      </c>
      <c r="BA15" s="24" t="s">
        <v>377</v>
      </c>
      <c r="BB15" s="35" t="s">
        <v>314</v>
      </c>
      <c r="BC15" s="33" t="s">
        <v>414</v>
      </c>
      <c r="BD15" s="38">
        <v>0</v>
      </c>
      <c r="BE15" s="80" t="s">
        <v>71</v>
      </c>
      <c r="BF15" s="24">
        <v>15</v>
      </c>
      <c r="BG15" s="29" t="s">
        <v>415</v>
      </c>
      <c r="BH15" s="24" t="s">
        <v>71</v>
      </c>
      <c r="BI15" s="24" t="s">
        <v>416</v>
      </c>
      <c r="BJ15" s="67" t="s">
        <v>71</v>
      </c>
      <c r="BK15" s="67" t="s">
        <v>71</v>
      </c>
      <c r="BL15" s="30" t="s">
        <v>71</v>
      </c>
      <c r="BM15" s="86" t="s">
        <v>417</v>
      </c>
      <c r="BN15" s="31" t="s">
        <v>81</v>
      </c>
      <c r="BO15" s="29">
        <v>4.7699999999999996</v>
      </c>
      <c r="BP15" s="29">
        <f>BO15/1</f>
        <v>4.7699999999999996</v>
      </c>
      <c r="BQ15" s="29">
        <v>0</v>
      </c>
      <c r="BR15" s="32">
        <f t="shared" si="4"/>
        <v>0</v>
      </c>
      <c r="BS15" s="43" t="s">
        <v>418</v>
      </c>
      <c r="BT15" s="35" t="s">
        <v>419</v>
      </c>
      <c r="BU15" s="24" t="s">
        <v>420</v>
      </c>
      <c r="BV15" s="38"/>
      <c r="BW15" s="24" t="s">
        <v>421</v>
      </c>
      <c r="BX15" s="24" t="s">
        <v>422</v>
      </c>
      <c r="BY15" s="80" t="s">
        <v>71</v>
      </c>
      <c r="BZ15" s="80" t="s">
        <v>71</v>
      </c>
      <c r="CA15" s="24" t="s">
        <v>423</v>
      </c>
      <c r="CB15" s="43" t="s">
        <v>424</v>
      </c>
      <c r="CC15" s="43" t="s">
        <v>425</v>
      </c>
      <c r="CD15" s="24" t="s">
        <v>426</v>
      </c>
      <c r="CE15" s="38">
        <v>0</v>
      </c>
      <c r="CF15" s="24" t="s">
        <v>427</v>
      </c>
      <c r="CG15" s="24" t="s">
        <v>428</v>
      </c>
      <c r="CH15" s="80" t="s">
        <v>402</v>
      </c>
      <c r="CI15" s="80" t="s">
        <v>402</v>
      </c>
      <c r="CJ15" s="24" t="s">
        <v>429</v>
      </c>
      <c r="CK15" s="35" t="s">
        <v>430</v>
      </c>
      <c r="CL15" s="35" t="s">
        <v>431</v>
      </c>
      <c r="CM15" s="29" t="s">
        <v>432</v>
      </c>
      <c r="CN15" s="58"/>
      <c r="CO15" s="29" t="s">
        <v>433</v>
      </c>
      <c r="CP15" s="29" t="s">
        <v>434</v>
      </c>
      <c r="CQ15" s="33" t="s">
        <v>435</v>
      </c>
      <c r="CR15" s="28" t="s">
        <v>79</v>
      </c>
      <c r="CS15" s="29" t="s">
        <v>436</v>
      </c>
      <c r="CT15" s="33" t="s">
        <v>437</v>
      </c>
      <c r="CU15" s="33" t="s">
        <v>438</v>
      </c>
    </row>
    <row r="16" spans="1:105" ht="383.25" customHeight="1" x14ac:dyDescent="0.25">
      <c r="A16" s="87">
        <v>13</v>
      </c>
      <c r="B16" s="88" t="s">
        <v>439</v>
      </c>
      <c r="C16" s="22" t="s">
        <v>440</v>
      </c>
      <c r="D16" s="23" t="s">
        <v>441</v>
      </c>
      <c r="E16" s="24" t="s">
        <v>306</v>
      </c>
      <c r="F16" s="26" t="s">
        <v>59</v>
      </c>
      <c r="G16" s="25"/>
      <c r="H16" s="26" t="s">
        <v>59</v>
      </c>
      <c r="I16" s="23" t="s">
        <v>442</v>
      </c>
      <c r="J16" s="24" t="s">
        <v>443</v>
      </c>
      <c r="K16" s="24" t="s">
        <v>62</v>
      </c>
      <c r="L16" s="24" t="s">
        <v>444</v>
      </c>
      <c r="M16" s="24" t="s">
        <v>445</v>
      </c>
      <c r="N16" s="24" t="s">
        <v>446</v>
      </c>
      <c r="O16" s="24" t="s">
        <v>447</v>
      </c>
      <c r="P16" s="24" t="s">
        <v>177</v>
      </c>
      <c r="Q16" s="89" t="s">
        <v>68</v>
      </c>
      <c r="R16" s="24" t="s">
        <v>448</v>
      </c>
      <c r="S16" s="27" t="s">
        <v>449</v>
      </c>
      <c r="T16" s="28">
        <v>0</v>
      </c>
      <c r="U16" s="29" t="s">
        <v>71</v>
      </c>
      <c r="V16" s="29">
        <v>0</v>
      </c>
      <c r="W16" s="29" t="s">
        <v>71</v>
      </c>
      <c r="X16" s="28" t="s">
        <v>71</v>
      </c>
      <c r="Y16" s="29" t="s">
        <v>71</v>
      </c>
      <c r="Z16" s="30" t="s">
        <v>80</v>
      </c>
      <c r="AA16" s="30" t="s">
        <v>74</v>
      </c>
      <c r="AB16" s="30" t="s">
        <v>71</v>
      </c>
      <c r="AC16" s="30" t="s">
        <v>71</v>
      </c>
      <c r="AD16" s="31" t="s">
        <v>75</v>
      </c>
      <c r="AE16" s="29">
        <v>4.7699999999999996</v>
      </c>
      <c r="AF16" s="29">
        <f>AE16/1</f>
        <v>4.7699999999999996</v>
      </c>
      <c r="AG16" s="29">
        <v>0</v>
      </c>
      <c r="AH16" s="32">
        <f t="shared" si="0"/>
        <v>0</v>
      </c>
      <c r="AI16" s="29" t="s">
        <v>450</v>
      </c>
      <c r="AJ16" s="29" t="s">
        <v>135</v>
      </c>
      <c r="AK16" s="33" t="s">
        <v>451</v>
      </c>
      <c r="AL16" s="28">
        <v>0</v>
      </c>
      <c r="AM16" s="28" t="s">
        <v>71</v>
      </c>
      <c r="AN16" s="80" t="s">
        <v>71</v>
      </c>
      <c r="AO16" s="28" t="s">
        <v>71</v>
      </c>
      <c r="AP16" s="35" t="s">
        <v>71</v>
      </c>
      <c r="AQ16" s="35" t="s">
        <v>71</v>
      </c>
      <c r="AR16" s="30" t="s">
        <v>71</v>
      </c>
      <c r="AS16" s="30" t="s">
        <v>71</v>
      </c>
      <c r="AT16" s="30" t="s">
        <v>71</v>
      </c>
      <c r="AU16" s="30" t="s">
        <v>71</v>
      </c>
      <c r="AV16" s="31" t="s">
        <v>81</v>
      </c>
      <c r="AW16" s="29">
        <v>4.7699999999999996</v>
      </c>
      <c r="AX16" s="29">
        <f>AW16/1</f>
        <v>4.7699999999999996</v>
      </c>
      <c r="AY16" s="29">
        <v>0</v>
      </c>
      <c r="AZ16" s="32">
        <f t="shared" si="3"/>
        <v>0</v>
      </c>
      <c r="BA16" s="33" t="s">
        <v>452</v>
      </c>
      <c r="BB16" s="33" t="s">
        <v>453</v>
      </c>
      <c r="BC16" s="33" t="s">
        <v>454</v>
      </c>
      <c r="BD16" s="28">
        <v>0</v>
      </c>
      <c r="BE16" s="80" t="s">
        <v>71</v>
      </c>
      <c r="BF16" s="80" t="s">
        <v>71</v>
      </c>
      <c r="BG16" s="80" t="s">
        <v>71</v>
      </c>
      <c r="BH16" s="80" t="s">
        <v>71</v>
      </c>
      <c r="BI16" s="80" t="s">
        <v>71</v>
      </c>
      <c r="BJ16" s="30" t="s">
        <v>71</v>
      </c>
      <c r="BK16" s="30" t="s">
        <v>71</v>
      </c>
      <c r="BL16" s="30" t="s">
        <v>71</v>
      </c>
      <c r="BM16" s="30" t="s">
        <v>71</v>
      </c>
      <c r="BN16" s="31" t="s">
        <v>81</v>
      </c>
      <c r="BO16" s="29">
        <v>4.7699999999999996</v>
      </c>
      <c r="BP16" s="29">
        <f>BO16/1</f>
        <v>4.7699999999999996</v>
      </c>
      <c r="BQ16" s="29">
        <v>0</v>
      </c>
      <c r="BR16" s="32">
        <f t="shared" si="4"/>
        <v>0</v>
      </c>
      <c r="BS16" s="33" t="s">
        <v>455</v>
      </c>
      <c r="BT16" s="33" t="s">
        <v>456</v>
      </c>
      <c r="BU16" s="33" t="s">
        <v>457</v>
      </c>
      <c r="BV16" s="28">
        <v>0</v>
      </c>
      <c r="BW16" s="80" t="s">
        <v>71</v>
      </c>
      <c r="BX16" s="80" t="s">
        <v>71</v>
      </c>
      <c r="BY16" s="80" t="s">
        <v>71</v>
      </c>
      <c r="BZ16" s="80" t="s">
        <v>71</v>
      </c>
      <c r="CA16" s="80" t="s">
        <v>71</v>
      </c>
      <c r="CB16" s="33" t="s">
        <v>134</v>
      </c>
      <c r="CC16" s="33" t="s">
        <v>135</v>
      </c>
      <c r="CD16" s="33" t="s">
        <v>458</v>
      </c>
      <c r="CE16" s="28">
        <v>0</v>
      </c>
      <c r="CF16" s="29" t="s">
        <v>71</v>
      </c>
      <c r="CG16" s="29" t="s">
        <v>71</v>
      </c>
      <c r="CH16" s="29" t="s">
        <v>71</v>
      </c>
      <c r="CI16" s="29" t="s">
        <v>71</v>
      </c>
      <c r="CJ16" s="33" t="s">
        <v>459</v>
      </c>
      <c r="CK16" s="33" t="s">
        <v>460</v>
      </c>
      <c r="CL16" s="35" t="s">
        <v>431</v>
      </c>
      <c r="CM16" s="33" t="s">
        <v>461</v>
      </c>
      <c r="CN16" s="29">
        <v>0</v>
      </c>
      <c r="CO16" s="28" t="s">
        <v>71</v>
      </c>
      <c r="CP16" s="28" t="s">
        <v>71</v>
      </c>
      <c r="CQ16" s="28" t="s">
        <v>71</v>
      </c>
      <c r="CR16" s="28" t="s">
        <v>71</v>
      </c>
      <c r="CS16" s="29" t="s">
        <v>462</v>
      </c>
      <c r="CT16" s="43" t="s">
        <v>463</v>
      </c>
      <c r="CU16" s="35" t="s">
        <v>464</v>
      </c>
    </row>
    <row r="17" spans="1:99" ht="352.5" customHeight="1" x14ac:dyDescent="0.25">
      <c r="A17" s="87">
        <v>14</v>
      </c>
      <c r="B17" s="88" t="s">
        <v>465</v>
      </c>
      <c r="C17" s="22" t="s">
        <v>466</v>
      </c>
      <c r="D17" s="23" t="s">
        <v>467</v>
      </c>
      <c r="E17" s="24" t="s">
        <v>111</v>
      </c>
      <c r="F17" s="26" t="s">
        <v>59</v>
      </c>
      <c r="G17" s="25"/>
      <c r="H17" s="26" t="s">
        <v>59</v>
      </c>
      <c r="I17" s="23" t="s">
        <v>468</v>
      </c>
      <c r="J17" s="24" t="s">
        <v>443</v>
      </c>
      <c r="K17" s="24" t="s">
        <v>62</v>
      </c>
      <c r="L17" s="24" t="s">
        <v>444</v>
      </c>
      <c r="M17" s="24" t="s">
        <v>469</v>
      </c>
      <c r="N17" s="90" t="s">
        <v>470</v>
      </c>
      <c r="O17" s="24" t="s">
        <v>471</v>
      </c>
      <c r="P17" s="56" t="s">
        <v>472</v>
      </c>
      <c r="Q17" s="91" t="s">
        <v>473</v>
      </c>
      <c r="R17" s="24" t="s">
        <v>474</v>
      </c>
      <c r="S17" s="28" t="s">
        <v>71</v>
      </c>
      <c r="T17" s="28">
        <v>1</v>
      </c>
      <c r="U17" s="33" t="s">
        <v>475</v>
      </c>
      <c r="V17" s="29" t="s">
        <v>71</v>
      </c>
      <c r="W17" s="29" t="s">
        <v>71</v>
      </c>
      <c r="X17" s="28" t="s">
        <v>71</v>
      </c>
      <c r="Y17" s="33" t="s">
        <v>476</v>
      </c>
      <c r="Z17" s="30" t="s">
        <v>71</v>
      </c>
      <c r="AA17" s="30" t="s">
        <v>80</v>
      </c>
      <c r="AB17" s="30" t="s">
        <v>73</v>
      </c>
      <c r="AC17" s="30" t="s">
        <v>71</v>
      </c>
      <c r="AD17" s="31" t="s">
        <v>75</v>
      </c>
      <c r="AE17" s="29">
        <v>4.7699999999999996</v>
      </c>
      <c r="AF17" s="29">
        <f>AE17/10</f>
        <v>0.47699999999999998</v>
      </c>
      <c r="AG17" s="29">
        <v>1</v>
      </c>
      <c r="AH17" s="32">
        <f t="shared" si="0"/>
        <v>0.47699999999999998</v>
      </c>
      <c r="AI17" s="33" t="s">
        <v>477</v>
      </c>
      <c r="AJ17" s="29" t="s">
        <v>478</v>
      </c>
      <c r="AK17" s="80" t="s">
        <v>71</v>
      </c>
      <c r="AL17" s="28">
        <v>1</v>
      </c>
      <c r="AM17" s="28" t="s">
        <v>71</v>
      </c>
      <c r="AN17" s="80" t="s">
        <v>71</v>
      </c>
      <c r="AO17" s="28" t="s">
        <v>71</v>
      </c>
      <c r="AP17" s="35" t="s">
        <v>71</v>
      </c>
      <c r="AQ17" s="33" t="s">
        <v>479</v>
      </c>
      <c r="AR17" s="30" t="s">
        <v>71</v>
      </c>
      <c r="AS17" s="30" t="s">
        <v>80</v>
      </c>
      <c r="AT17" s="30" t="s">
        <v>80</v>
      </c>
      <c r="AU17" s="30" t="s">
        <v>71</v>
      </c>
      <c r="AV17" s="31" t="s">
        <v>81</v>
      </c>
      <c r="AW17" s="29">
        <v>4.7699999999999996</v>
      </c>
      <c r="AX17" s="29">
        <f>AW17/10</f>
        <v>0.47699999999999998</v>
      </c>
      <c r="AY17" s="29">
        <v>1</v>
      </c>
      <c r="AZ17" s="32">
        <f t="shared" si="3"/>
        <v>0.47699999999999998</v>
      </c>
      <c r="BA17" s="33" t="s">
        <v>480</v>
      </c>
      <c r="BB17" s="29" t="s">
        <v>481</v>
      </c>
      <c r="BC17" s="35" t="s">
        <v>71</v>
      </c>
      <c r="BD17" s="92">
        <v>0</v>
      </c>
      <c r="BE17" s="93" t="s">
        <v>482</v>
      </c>
      <c r="BF17" s="80" t="s">
        <v>71</v>
      </c>
      <c r="BG17" s="28" t="s">
        <v>71</v>
      </c>
      <c r="BH17" s="35" t="s">
        <v>71</v>
      </c>
      <c r="BI17" s="29" t="s">
        <v>479</v>
      </c>
      <c r="BJ17" s="30" t="s">
        <v>71</v>
      </c>
      <c r="BK17" s="30" t="s">
        <v>80</v>
      </c>
      <c r="BL17" s="30" t="s">
        <v>80</v>
      </c>
      <c r="BM17" s="30" t="s">
        <v>71</v>
      </c>
      <c r="BN17" s="31" t="s">
        <v>81</v>
      </c>
      <c r="BO17" s="29">
        <v>4.7699999999999996</v>
      </c>
      <c r="BP17" s="29">
        <f>BO17/10</f>
        <v>0.47699999999999998</v>
      </c>
      <c r="BQ17" s="29">
        <v>0</v>
      </c>
      <c r="BR17" s="32">
        <f t="shared" si="4"/>
        <v>0</v>
      </c>
      <c r="BS17" s="33" t="s">
        <v>483</v>
      </c>
      <c r="BT17" s="33" t="s">
        <v>484</v>
      </c>
      <c r="BU17" s="33" t="s">
        <v>485</v>
      </c>
      <c r="BV17" s="28">
        <v>0</v>
      </c>
      <c r="BW17" s="80" t="s">
        <v>71</v>
      </c>
      <c r="BX17" s="80" t="s">
        <v>71</v>
      </c>
      <c r="BY17" s="28" t="s">
        <v>71</v>
      </c>
      <c r="BZ17" s="35" t="s">
        <v>71</v>
      </c>
      <c r="CA17" s="35" t="s">
        <v>71</v>
      </c>
      <c r="CB17" s="33" t="s">
        <v>486</v>
      </c>
      <c r="CC17" s="33" t="s">
        <v>487</v>
      </c>
      <c r="CD17" s="80" t="s">
        <v>71</v>
      </c>
      <c r="CE17" s="28">
        <v>1</v>
      </c>
      <c r="CF17" s="94" t="s">
        <v>488</v>
      </c>
      <c r="CG17" s="80" t="s">
        <v>71</v>
      </c>
      <c r="CH17" s="80" t="s">
        <v>71</v>
      </c>
      <c r="CI17" s="80" t="s">
        <v>71</v>
      </c>
      <c r="CJ17" s="95" t="s">
        <v>489</v>
      </c>
      <c r="CK17" s="33" t="s">
        <v>490</v>
      </c>
      <c r="CL17" s="33" t="s">
        <v>491</v>
      </c>
      <c r="CM17" s="28" t="s">
        <v>71</v>
      </c>
      <c r="CN17" s="29">
        <v>1</v>
      </c>
      <c r="CO17" s="33" t="s">
        <v>492</v>
      </c>
      <c r="CP17" s="28" t="s">
        <v>71</v>
      </c>
      <c r="CQ17" s="28" t="s">
        <v>71</v>
      </c>
      <c r="CR17" s="28" t="s">
        <v>71</v>
      </c>
      <c r="CS17" s="29" t="s">
        <v>493</v>
      </c>
      <c r="CT17" s="33" t="s">
        <v>494</v>
      </c>
      <c r="CU17" s="33" t="s">
        <v>495</v>
      </c>
    </row>
    <row r="18" spans="1:99" s="99" customFormat="1" ht="300.75" customHeight="1" x14ac:dyDescent="0.25">
      <c r="A18" s="96">
        <v>15</v>
      </c>
      <c r="B18" s="96" t="s">
        <v>496</v>
      </c>
      <c r="C18" s="22" t="s">
        <v>497</v>
      </c>
      <c r="D18" s="22" t="s">
        <v>498</v>
      </c>
      <c r="E18" s="24" t="s">
        <v>368</v>
      </c>
      <c r="F18" s="26" t="s">
        <v>59</v>
      </c>
      <c r="G18" s="97"/>
      <c r="H18" s="98"/>
      <c r="I18" s="24" t="s">
        <v>499</v>
      </c>
      <c r="J18" s="24" t="s">
        <v>200</v>
      </c>
      <c r="K18" s="24" t="s">
        <v>62</v>
      </c>
      <c r="L18" s="24" t="s">
        <v>444</v>
      </c>
      <c r="M18" s="24" t="s">
        <v>469</v>
      </c>
      <c r="N18" s="90" t="s">
        <v>500</v>
      </c>
      <c r="O18" s="24" t="s">
        <v>501</v>
      </c>
      <c r="P18" s="56" t="s">
        <v>274</v>
      </c>
      <c r="Q18" s="91" t="s">
        <v>473</v>
      </c>
      <c r="R18" s="24" t="s">
        <v>502</v>
      </c>
      <c r="S18" s="61"/>
      <c r="T18" s="61"/>
      <c r="U18" s="61"/>
      <c r="V18" s="61"/>
      <c r="W18" s="61"/>
      <c r="X18" s="61"/>
      <c r="Y18" s="61"/>
      <c r="Z18" s="61"/>
      <c r="AA18" s="61"/>
      <c r="AB18" s="61"/>
      <c r="AC18" s="61"/>
      <c r="AD18" s="61"/>
      <c r="AE18" s="61"/>
      <c r="AF18" s="61"/>
      <c r="AG18" s="61"/>
      <c r="AH18" s="61"/>
      <c r="AI18" s="43" t="s">
        <v>503</v>
      </c>
      <c r="AJ18" s="43" t="s">
        <v>314</v>
      </c>
      <c r="AK18" s="61"/>
      <c r="AL18" s="61"/>
      <c r="AM18" s="61"/>
      <c r="AN18" s="61"/>
      <c r="AO18" s="61"/>
      <c r="AP18" s="61"/>
      <c r="AQ18" s="61"/>
      <c r="AR18" s="61"/>
      <c r="AS18" s="61"/>
      <c r="AT18" s="61"/>
      <c r="AU18" s="61"/>
      <c r="AV18" s="61"/>
      <c r="AW18" s="61"/>
      <c r="AX18" s="61"/>
      <c r="AY18" s="61"/>
      <c r="AZ18" s="61"/>
      <c r="BA18" s="43" t="s">
        <v>503</v>
      </c>
      <c r="BB18" s="43" t="s">
        <v>314</v>
      </c>
      <c r="BC18" s="61"/>
      <c r="BD18" s="61"/>
      <c r="BE18" s="61"/>
      <c r="BF18" s="61"/>
      <c r="BG18" s="61"/>
      <c r="BH18" s="61"/>
      <c r="BI18" s="61"/>
      <c r="BJ18" s="61"/>
      <c r="BK18" s="61"/>
      <c r="BL18" s="61"/>
      <c r="BM18" s="61"/>
      <c r="BN18" s="61"/>
      <c r="BO18" s="61"/>
      <c r="BP18" s="61"/>
      <c r="BQ18" s="61"/>
      <c r="BR18" s="61"/>
      <c r="BS18" s="43" t="s">
        <v>503</v>
      </c>
      <c r="BT18" s="43" t="s">
        <v>314</v>
      </c>
      <c r="BU18" s="61"/>
      <c r="BV18" s="61"/>
      <c r="BW18" s="61"/>
      <c r="BX18" s="61"/>
      <c r="BY18" s="61"/>
      <c r="BZ18" s="61"/>
      <c r="CA18" s="61"/>
      <c r="CB18" s="43" t="s">
        <v>503</v>
      </c>
      <c r="CC18" s="43" t="s">
        <v>314</v>
      </c>
      <c r="CD18" s="61"/>
      <c r="CE18" s="61"/>
      <c r="CF18" s="61"/>
      <c r="CG18" s="61"/>
      <c r="CH18" s="61"/>
      <c r="CI18" s="61"/>
      <c r="CJ18" s="61"/>
      <c r="CK18" s="43" t="s">
        <v>503</v>
      </c>
      <c r="CL18" s="43" t="s">
        <v>314</v>
      </c>
      <c r="CM18" s="27" t="s">
        <v>504</v>
      </c>
      <c r="CN18" s="29">
        <v>0</v>
      </c>
      <c r="CO18" s="29" t="s">
        <v>71</v>
      </c>
      <c r="CP18" s="29" t="s">
        <v>71</v>
      </c>
      <c r="CQ18" s="29" t="s">
        <v>71</v>
      </c>
      <c r="CR18" s="29" t="s">
        <v>71</v>
      </c>
      <c r="CS18" s="29" t="s">
        <v>505</v>
      </c>
      <c r="CT18" s="43" t="s">
        <v>506</v>
      </c>
      <c r="CU18" s="43" t="s">
        <v>507</v>
      </c>
    </row>
    <row r="19" spans="1:99" ht="183" customHeight="1" x14ac:dyDescent="0.25">
      <c r="A19" s="87">
        <v>16</v>
      </c>
      <c r="B19" s="88" t="s">
        <v>508</v>
      </c>
      <c r="C19" s="23" t="s">
        <v>509</v>
      </c>
      <c r="D19" s="23" t="s">
        <v>510</v>
      </c>
      <c r="E19" s="24" t="s">
        <v>368</v>
      </c>
      <c r="F19" s="26" t="s">
        <v>59</v>
      </c>
      <c r="G19" s="25"/>
      <c r="H19" s="97"/>
      <c r="I19" s="24" t="s">
        <v>499</v>
      </c>
      <c r="J19" s="24" t="s">
        <v>200</v>
      </c>
      <c r="K19" s="24" t="s">
        <v>62</v>
      </c>
      <c r="L19" s="24" t="s">
        <v>444</v>
      </c>
      <c r="M19" s="24" t="s">
        <v>469</v>
      </c>
      <c r="N19" s="90" t="s">
        <v>511</v>
      </c>
      <c r="O19" s="24" t="s">
        <v>512</v>
      </c>
      <c r="P19" s="56" t="s">
        <v>513</v>
      </c>
      <c r="Q19" s="56" t="s">
        <v>513</v>
      </c>
      <c r="R19" s="24" t="s">
        <v>502</v>
      </c>
      <c r="S19" s="61"/>
      <c r="T19" s="61"/>
      <c r="U19" s="61"/>
      <c r="V19" s="61"/>
      <c r="W19" s="61"/>
      <c r="X19" s="61"/>
      <c r="Y19" s="61"/>
      <c r="Z19" s="61"/>
      <c r="AA19" s="61"/>
      <c r="AB19" s="61"/>
      <c r="AC19" s="61"/>
      <c r="AD19" s="61"/>
      <c r="AE19" s="61"/>
      <c r="AF19" s="61"/>
      <c r="AG19" s="61"/>
      <c r="AH19" s="61"/>
      <c r="AI19" s="23" t="s">
        <v>514</v>
      </c>
      <c r="AJ19" s="23" t="s">
        <v>135</v>
      </c>
      <c r="AK19" s="61"/>
      <c r="AL19" s="61"/>
      <c r="AM19" s="61"/>
      <c r="AN19" s="61"/>
      <c r="AO19" s="61"/>
      <c r="AP19" s="61"/>
      <c r="AQ19" s="61"/>
      <c r="AR19" s="61"/>
      <c r="AS19" s="61"/>
      <c r="AT19" s="61"/>
      <c r="AU19" s="61"/>
      <c r="AV19" s="61"/>
      <c r="AW19" s="61"/>
      <c r="AX19" s="61"/>
      <c r="AY19" s="61"/>
      <c r="AZ19" s="61"/>
      <c r="BA19" s="23" t="s">
        <v>514</v>
      </c>
      <c r="BB19" s="23" t="s">
        <v>135</v>
      </c>
      <c r="BC19" s="61"/>
      <c r="BD19" s="61"/>
      <c r="BE19" s="61"/>
      <c r="BF19" s="61"/>
      <c r="BG19" s="61"/>
      <c r="BH19" s="61"/>
      <c r="BI19" s="61"/>
      <c r="BJ19" s="61"/>
      <c r="BK19" s="61"/>
      <c r="BL19" s="61"/>
      <c r="BM19" s="61"/>
      <c r="BN19" s="61"/>
      <c r="BO19" s="61"/>
      <c r="BP19" s="61"/>
      <c r="BQ19" s="61"/>
      <c r="BR19" s="61"/>
      <c r="BS19" s="23" t="s">
        <v>514</v>
      </c>
      <c r="BT19" s="23" t="s">
        <v>135</v>
      </c>
      <c r="BU19" s="61"/>
      <c r="BV19" s="61"/>
      <c r="BW19" s="61"/>
      <c r="BX19" s="61"/>
      <c r="BY19" s="61"/>
      <c r="BZ19" s="61"/>
      <c r="CA19" s="61"/>
      <c r="CB19" s="23"/>
      <c r="CC19" s="23" t="s">
        <v>135</v>
      </c>
      <c r="CD19" s="61"/>
      <c r="CE19" s="61"/>
      <c r="CF19" s="61"/>
      <c r="CG19" s="61"/>
      <c r="CH19" s="61"/>
      <c r="CI19" s="61"/>
      <c r="CJ19" s="61"/>
      <c r="CK19" s="23" t="s">
        <v>514</v>
      </c>
      <c r="CL19" s="23" t="s">
        <v>135</v>
      </c>
      <c r="CM19" s="23" t="s">
        <v>515</v>
      </c>
      <c r="CN19" s="29">
        <v>0</v>
      </c>
      <c r="CO19" s="29" t="s">
        <v>71</v>
      </c>
      <c r="CP19" s="29" t="s">
        <v>71</v>
      </c>
      <c r="CQ19" s="29" t="s">
        <v>71</v>
      </c>
      <c r="CR19" s="29" t="s">
        <v>71</v>
      </c>
      <c r="CS19" s="29" t="s">
        <v>71</v>
      </c>
      <c r="CT19" s="23" t="s">
        <v>516</v>
      </c>
      <c r="CU19" s="43" t="s">
        <v>135</v>
      </c>
    </row>
    <row r="20" spans="1:99" ht="180.75" customHeight="1" x14ac:dyDescent="0.25">
      <c r="A20" s="100">
        <v>17</v>
      </c>
      <c r="B20" s="101" t="s">
        <v>517</v>
      </c>
      <c r="C20" s="33" t="s">
        <v>518</v>
      </c>
      <c r="D20" s="33" t="s">
        <v>519</v>
      </c>
      <c r="E20" s="29" t="s">
        <v>520</v>
      </c>
      <c r="F20" s="61"/>
      <c r="G20" s="82" t="s">
        <v>59</v>
      </c>
      <c r="H20" s="61"/>
      <c r="I20" s="33" t="s">
        <v>521</v>
      </c>
      <c r="J20" s="29" t="s">
        <v>61</v>
      </c>
      <c r="K20" s="29" t="s">
        <v>62</v>
      </c>
      <c r="L20" s="29" t="s">
        <v>522</v>
      </c>
      <c r="M20" s="29" t="s">
        <v>523</v>
      </c>
      <c r="N20" s="29" t="s">
        <v>524</v>
      </c>
      <c r="O20" s="29" t="s">
        <v>525</v>
      </c>
      <c r="P20" s="35" t="s">
        <v>526</v>
      </c>
      <c r="Q20" s="91" t="s">
        <v>331</v>
      </c>
      <c r="R20" s="29" t="s">
        <v>69</v>
      </c>
      <c r="S20" s="28" t="s">
        <v>71</v>
      </c>
      <c r="T20" s="80">
        <v>1</v>
      </c>
      <c r="U20" s="57" t="s">
        <v>527</v>
      </c>
      <c r="V20" s="32" t="s">
        <v>528</v>
      </c>
      <c r="W20" s="29" t="s">
        <v>71</v>
      </c>
      <c r="X20" s="57" t="s">
        <v>529</v>
      </c>
      <c r="Y20" s="35" t="s">
        <v>530</v>
      </c>
      <c r="Z20" s="30" t="s">
        <v>74</v>
      </c>
      <c r="AA20" s="30" t="s">
        <v>74</v>
      </c>
      <c r="AB20" s="30" t="s">
        <v>71</v>
      </c>
      <c r="AC20" s="102" t="s">
        <v>531</v>
      </c>
      <c r="AD20" s="31" t="s">
        <v>75</v>
      </c>
      <c r="AE20" s="29">
        <v>4.7699999999999996</v>
      </c>
      <c r="AF20" s="29">
        <f>AE20/4</f>
        <v>1.1924999999999999</v>
      </c>
      <c r="AG20" s="29">
        <v>1</v>
      </c>
      <c r="AH20" s="32">
        <f t="shared" ref="AH20:AH26" si="5">AF20*AG20</f>
        <v>1.1924999999999999</v>
      </c>
      <c r="AI20" s="35" t="s">
        <v>532</v>
      </c>
      <c r="AJ20" s="35" t="s">
        <v>533</v>
      </c>
      <c r="AK20" s="57" t="s">
        <v>534</v>
      </c>
      <c r="AL20" s="80">
        <v>0</v>
      </c>
      <c r="AM20" s="28" t="s">
        <v>71</v>
      </c>
      <c r="AN20" s="80" t="s">
        <v>71</v>
      </c>
      <c r="AO20" s="28" t="s">
        <v>71</v>
      </c>
      <c r="AP20" s="35" t="s">
        <v>71</v>
      </c>
      <c r="AQ20" s="35" t="s">
        <v>71</v>
      </c>
      <c r="AR20" s="30">
        <v>0</v>
      </c>
      <c r="AS20" s="30" t="s">
        <v>71</v>
      </c>
      <c r="AT20" s="30" t="s">
        <v>71</v>
      </c>
      <c r="AU20" s="30" t="s">
        <v>71</v>
      </c>
      <c r="AV20" s="31" t="s">
        <v>81</v>
      </c>
      <c r="AW20" s="29">
        <v>4.7699999999999996</v>
      </c>
      <c r="AX20" s="29">
        <f>AW20/4</f>
        <v>1.1924999999999999</v>
      </c>
      <c r="AY20" s="29">
        <v>0</v>
      </c>
      <c r="AZ20" s="32">
        <f t="shared" ref="AZ20:AZ26" si="6">AX20*AY20</f>
        <v>0</v>
      </c>
      <c r="BA20" s="43" t="s">
        <v>535</v>
      </c>
      <c r="BB20" s="43" t="s">
        <v>536</v>
      </c>
      <c r="BC20" s="35" t="s">
        <v>71</v>
      </c>
      <c r="BD20" s="80">
        <v>1</v>
      </c>
      <c r="BE20" s="43" t="s">
        <v>537</v>
      </c>
      <c r="BF20" s="80" t="s">
        <v>538</v>
      </c>
      <c r="BG20" s="28" t="s">
        <v>71</v>
      </c>
      <c r="BH20" s="35" t="s">
        <v>539</v>
      </c>
      <c r="BI20" s="35" t="s">
        <v>540</v>
      </c>
      <c r="BJ20" s="30">
        <v>0</v>
      </c>
      <c r="BK20" s="30" t="s">
        <v>71</v>
      </c>
      <c r="BL20" s="30" t="s">
        <v>71</v>
      </c>
      <c r="BM20" s="30" t="s">
        <v>71</v>
      </c>
      <c r="BN20" s="31" t="s">
        <v>81</v>
      </c>
      <c r="BO20" s="29">
        <v>4.7699999999999996</v>
      </c>
      <c r="BP20" s="29">
        <f>BO20/4</f>
        <v>1.1924999999999999</v>
      </c>
      <c r="BQ20" s="29">
        <v>1</v>
      </c>
      <c r="BR20" s="32">
        <f t="shared" ref="BR20:BR26" si="7">BP20*BQ20</f>
        <v>1.1924999999999999</v>
      </c>
      <c r="BS20" s="43" t="s">
        <v>541</v>
      </c>
      <c r="BT20" s="43" t="s">
        <v>542</v>
      </c>
      <c r="BU20" s="103" t="s">
        <v>543</v>
      </c>
      <c r="BV20" s="103" t="s">
        <v>543</v>
      </c>
      <c r="BW20" s="103" t="s">
        <v>543</v>
      </c>
      <c r="BX20" s="103" t="s">
        <v>543</v>
      </c>
      <c r="BY20" s="103" t="s">
        <v>543</v>
      </c>
      <c r="BZ20" s="103" t="s">
        <v>543</v>
      </c>
      <c r="CA20" s="103" t="s">
        <v>543</v>
      </c>
      <c r="CB20" s="43" t="s">
        <v>544</v>
      </c>
      <c r="CC20" s="57" t="s">
        <v>536</v>
      </c>
      <c r="CD20" s="103"/>
      <c r="CE20" s="103"/>
      <c r="CF20" s="103"/>
      <c r="CG20" s="103"/>
      <c r="CH20" s="103"/>
      <c r="CI20" s="103"/>
      <c r="CJ20" s="103"/>
      <c r="CK20" s="43" t="s">
        <v>545</v>
      </c>
      <c r="CL20" s="43" t="s">
        <v>536</v>
      </c>
      <c r="CM20" s="28" t="s">
        <v>239</v>
      </c>
      <c r="CN20" s="28" t="s">
        <v>239</v>
      </c>
      <c r="CO20" s="28" t="s">
        <v>239</v>
      </c>
      <c r="CP20" s="28" t="s">
        <v>239</v>
      </c>
      <c r="CQ20" s="28" t="s">
        <v>239</v>
      </c>
      <c r="CR20" s="28" t="s">
        <v>239</v>
      </c>
      <c r="CS20" s="28" t="s">
        <v>239</v>
      </c>
      <c r="CT20" s="43" t="s">
        <v>546</v>
      </c>
      <c r="CU20" s="43" t="s">
        <v>135</v>
      </c>
    </row>
    <row r="21" spans="1:99" ht="141.75" customHeight="1" x14ac:dyDescent="0.25">
      <c r="A21" s="100">
        <v>18</v>
      </c>
      <c r="B21" s="101" t="s">
        <v>547</v>
      </c>
      <c r="C21" s="33" t="s">
        <v>548</v>
      </c>
      <c r="D21" s="33" t="s">
        <v>549</v>
      </c>
      <c r="E21" s="29" t="s">
        <v>520</v>
      </c>
      <c r="F21" s="61"/>
      <c r="G21" s="82" t="s">
        <v>59</v>
      </c>
      <c r="H21" s="61"/>
      <c r="I21" s="33" t="s">
        <v>550</v>
      </c>
      <c r="J21" s="29" t="s">
        <v>61</v>
      </c>
      <c r="K21" s="29" t="s">
        <v>62</v>
      </c>
      <c r="L21" s="29" t="s">
        <v>522</v>
      </c>
      <c r="M21" s="29" t="s">
        <v>523</v>
      </c>
      <c r="N21" s="29" t="s">
        <v>551</v>
      </c>
      <c r="O21" s="29" t="s">
        <v>552</v>
      </c>
      <c r="P21" s="29" t="s">
        <v>553</v>
      </c>
      <c r="Q21" s="91" t="s">
        <v>554</v>
      </c>
      <c r="R21" s="91" t="s">
        <v>555</v>
      </c>
      <c r="S21" s="57" t="s">
        <v>556</v>
      </c>
      <c r="T21" s="80">
        <v>0</v>
      </c>
      <c r="U21" s="28" t="s">
        <v>71</v>
      </c>
      <c r="V21" s="35">
        <v>0</v>
      </c>
      <c r="W21" s="29" t="s">
        <v>71</v>
      </c>
      <c r="X21" s="80" t="s">
        <v>71</v>
      </c>
      <c r="Y21" s="80" t="s">
        <v>71</v>
      </c>
      <c r="Z21" s="30" t="s">
        <v>74</v>
      </c>
      <c r="AA21" s="30" t="s">
        <v>74</v>
      </c>
      <c r="AB21" s="30" t="s">
        <v>71</v>
      </c>
      <c r="AC21" s="30" t="s">
        <v>71</v>
      </c>
      <c r="AD21" s="31" t="s">
        <v>75</v>
      </c>
      <c r="AE21" s="29">
        <v>4.7699999999999996</v>
      </c>
      <c r="AF21" s="29">
        <f>AE21/1</f>
        <v>4.7699999999999996</v>
      </c>
      <c r="AG21" s="29">
        <v>0</v>
      </c>
      <c r="AH21" s="32">
        <f t="shared" si="5"/>
        <v>0</v>
      </c>
      <c r="AI21" s="35" t="s">
        <v>557</v>
      </c>
      <c r="AJ21" s="35" t="s">
        <v>314</v>
      </c>
      <c r="AK21" s="57" t="s">
        <v>556</v>
      </c>
      <c r="AL21" s="80">
        <v>0</v>
      </c>
      <c r="AM21" s="28" t="s">
        <v>71</v>
      </c>
      <c r="AN21" s="80" t="s">
        <v>71</v>
      </c>
      <c r="AO21" s="28" t="s">
        <v>71</v>
      </c>
      <c r="AP21" s="80" t="s">
        <v>71</v>
      </c>
      <c r="AQ21" s="80" t="s">
        <v>71</v>
      </c>
      <c r="AR21" s="30" t="s">
        <v>71</v>
      </c>
      <c r="AS21" s="30" t="s">
        <v>71</v>
      </c>
      <c r="AT21" s="30" t="s">
        <v>71</v>
      </c>
      <c r="AU21" s="30" t="s">
        <v>71</v>
      </c>
      <c r="AV21" s="31" t="s">
        <v>81</v>
      </c>
      <c r="AW21" s="29">
        <v>4.7699999999999996</v>
      </c>
      <c r="AX21" s="29">
        <f>AW21/1</f>
        <v>4.7699999999999996</v>
      </c>
      <c r="AY21" s="29">
        <v>0</v>
      </c>
      <c r="AZ21" s="32">
        <f t="shared" si="6"/>
        <v>0</v>
      </c>
      <c r="BA21" s="35" t="s">
        <v>557</v>
      </c>
      <c r="BB21" s="35" t="s">
        <v>314</v>
      </c>
      <c r="BC21" s="35" t="s">
        <v>71</v>
      </c>
      <c r="BD21" s="80">
        <v>1</v>
      </c>
      <c r="BE21" s="43" t="s">
        <v>558</v>
      </c>
      <c r="BF21" s="32" t="s">
        <v>559</v>
      </c>
      <c r="BG21" s="28" t="s">
        <v>71</v>
      </c>
      <c r="BH21" s="35" t="s">
        <v>560</v>
      </c>
      <c r="BI21" s="80" t="s">
        <v>561</v>
      </c>
      <c r="BJ21" s="30" t="s">
        <v>71</v>
      </c>
      <c r="BK21" s="30" t="s">
        <v>71</v>
      </c>
      <c r="BL21" s="30" t="s">
        <v>71</v>
      </c>
      <c r="BM21" s="84" t="s">
        <v>562</v>
      </c>
      <c r="BN21" s="31" t="s">
        <v>81</v>
      </c>
      <c r="BO21" s="29">
        <v>4.7699999999999996</v>
      </c>
      <c r="BP21" s="29">
        <f>BO21/2</f>
        <v>2.3849999999999998</v>
      </c>
      <c r="BQ21" s="29">
        <v>1</v>
      </c>
      <c r="BR21" s="32">
        <f t="shared" si="7"/>
        <v>2.3849999999999998</v>
      </c>
      <c r="BS21" s="43" t="s">
        <v>563</v>
      </c>
      <c r="BT21" s="43" t="s">
        <v>564</v>
      </c>
      <c r="BU21" s="103" t="s">
        <v>543</v>
      </c>
      <c r="BV21" s="103" t="s">
        <v>543</v>
      </c>
      <c r="BW21" s="103" t="s">
        <v>543</v>
      </c>
      <c r="BX21" s="103" t="s">
        <v>543</v>
      </c>
      <c r="BY21" s="103" t="s">
        <v>543</v>
      </c>
      <c r="BZ21" s="103" t="s">
        <v>543</v>
      </c>
      <c r="CA21" s="103" t="s">
        <v>543</v>
      </c>
      <c r="CB21" s="43" t="s">
        <v>565</v>
      </c>
      <c r="CC21" s="57" t="s">
        <v>536</v>
      </c>
      <c r="CD21" s="26" t="s">
        <v>543</v>
      </c>
      <c r="CE21" s="26" t="s">
        <v>543</v>
      </c>
      <c r="CF21" s="26" t="s">
        <v>543</v>
      </c>
      <c r="CG21" s="26" t="s">
        <v>543</v>
      </c>
      <c r="CH21" s="26" t="s">
        <v>543</v>
      </c>
      <c r="CI21" s="26" t="s">
        <v>543</v>
      </c>
      <c r="CJ21" s="26" t="s">
        <v>543</v>
      </c>
      <c r="CK21" s="43" t="s">
        <v>545</v>
      </c>
      <c r="CL21" s="43" t="s">
        <v>536</v>
      </c>
      <c r="CM21" s="28" t="s">
        <v>239</v>
      </c>
      <c r="CN21" s="28" t="s">
        <v>239</v>
      </c>
      <c r="CO21" s="28" t="s">
        <v>239</v>
      </c>
      <c r="CP21" s="28" t="s">
        <v>239</v>
      </c>
      <c r="CQ21" s="28" t="s">
        <v>239</v>
      </c>
      <c r="CR21" s="28" t="s">
        <v>239</v>
      </c>
      <c r="CS21" s="28" t="s">
        <v>239</v>
      </c>
      <c r="CT21" s="43" t="s">
        <v>566</v>
      </c>
      <c r="CU21" s="43" t="s">
        <v>314</v>
      </c>
    </row>
    <row r="22" spans="1:99" ht="132" customHeight="1" x14ac:dyDescent="0.25">
      <c r="A22" s="100">
        <v>19</v>
      </c>
      <c r="B22" s="101" t="s">
        <v>567</v>
      </c>
      <c r="C22" s="33" t="s">
        <v>568</v>
      </c>
      <c r="D22" s="33" t="s">
        <v>569</v>
      </c>
      <c r="E22" s="29" t="s">
        <v>520</v>
      </c>
      <c r="F22" s="61"/>
      <c r="G22" s="82" t="s">
        <v>59</v>
      </c>
      <c r="H22" s="61"/>
      <c r="I22" s="33" t="s">
        <v>570</v>
      </c>
      <c r="J22" s="29" t="s">
        <v>61</v>
      </c>
      <c r="K22" s="29" t="s">
        <v>62</v>
      </c>
      <c r="L22" s="29" t="s">
        <v>522</v>
      </c>
      <c r="M22" s="29" t="s">
        <v>523</v>
      </c>
      <c r="N22" s="29" t="s">
        <v>571</v>
      </c>
      <c r="O22" s="29" t="s">
        <v>571</v>
      </c>
      <c r="P22" s="29" t="s">
        <v>572</v>
      </c>
      <c r="Q22" s="29" t="s">
        <v>572</v>
      </c>
      <c r="R22" s="104" t="s">
        <v>573</v>
      </c>
      <c r="S22" s="57" t="s">
        <v>574</v>
      </c>
      <c r="T22" s="80">
        <v>0</v>
      </c>
      <c r="U22" s="28" t="s">
        <v>71</v>
      </c>
      <c r="V22" s="35">
        <v>0</v>
      </c>
      <c r="W22" s="29" t="s">
        <v>71</v>
      </c>
      <c r="X22" s="80" t="s">
        <v>71</v>
      </c>
      <c r="Y22" s="35" t="s">
        <v>575</v>
      </c>
      <c r="Z22" s="30" t="s">
        <v>74</v>
      </c>
      <c r="AA22" s="30" t="s">
        <v>74</v>
      </c>
      <c r="AB22" s="30" t="s">
        <v>71</v>
      </c>
      <c r="AC22" s="30" t="s">
        <v>71</v>
      </c>
      <c r="AD22" s="31" t="s">
        <v>75</v>
      </c>
      <c r="AE22" s="29">
        <v>4.7699999999999996</v>
      </c>
      <c r="AF22" s="29">
        <f>AE22/1</f>
        <v>4.7699999999999996</v>
      </c>
      <c r="AG22" s="29">
        <v>0</v>
      </c>
      <c r="AH22" s="32">
        <f t="shared" si="5"/>
        <v>0</v>
      </c>
      <c r="AI22" s="57" t="s">
        <v>576</v>
      </c>
      <c r="AJ22" s="43" t="s">
        <v>577</v>
      </c>
      <c r="AK22" s="43" t="s">
        <v>578</v>
      </c>
      <c r="AL22" s="80">
        <v>0</v>
      </c>
      <c r="AM22" s="28" t="s">
        <v>71</v>
      </c>
      <c r="AN22" s="80" t="s">
        <v>71</v>
      </c>
      <c r="AO22" s="28" t="s">
        <v>71</v>
      </c>
      <c r="AP22" s="80" t="s">
        <v>71</v>
      </c>
      <c r="AQ22" s="35" t="s">
        <v>579</v>
      </c>
      <c r="AR22" s="30" t="s">
        <v>71</v>
      </c>
      <c r="AS22" s="30" t="s">
        <v>71</v>
      </c>
      <c r="AT22" s="30" t="s">
        <v>80</v>
      </c>
      <c r="AU22" s="30" t="s">
        <v>71</v>
      </c>
      <c r="AV22" s="31" t="s">
        <v>81</v>
      </c>
      <c r="AW22" s="29">
        <v>4.7699999999999996</v>
      </c>
      <c r="AX22" s="29">
        <f>AW22/1</f>
        <v>4.7699999999999996</v>
      </c>
      <c r="AY22" s="29">
        <v>0</v>
      </c>
      <c r="AZ22" s="32">
        <f t="shared" si="6"/>
        <v>0</v>
      </c>
      <c r="BA22" s="43" t="s">
        <v>580</v>
      </c>
      <c r="BB22" s="43" t="s">
        <v>581</v>
      </c>
      <c r="BC22" s="43" t="s">
        <v>582</v>
      </c>
      <c r="BD22" s="80">
        <v>0</v>
      </c>
      <c r="BE22" s="43" t="s">
        <v>582</v>
      </c>
      <c r="BF22" s="28" t="s">
        <v>71</v>
      </c>
      <c r="BG22" s="28" t="s">
        <v>71</v>
      </c>
      <c r="BH22" s="80" t="s">
        <v>71</v>
      </c>
      <c r="BI22" s="35" t="s">
        <v>583</v>
      </c>
      <c r="BJ22" s="30" t="s">
        <v>71</v>
      </c>
      <c r="BK22" s="30" t="s">
        <v>71</v>
      </c>
      <c r="BL22" s="30" t="s">
        <v>71</v>
      </c>
      <c r="BM22" s="30" t="s">
        <v>71</v>
      </c>
      <c r="BN22" s="31" t="s">
        <v>81</v>
      </c>
      <c r="BO22" s="29">
        <v>4.7699999999999996</v>
      </c>
      <c r="BP22" s="29">
        <f>BO22/1</f>
        <v>4.7699999999999996</v>
      </c>
      <c r="BQ22" s="29">
        <v>0</v>
      </c>
      <c r="BR22" s="32">
        <f t="shared" si="7"/>
        <v>0</v>
      </c>
      <c r="BS22" s="43" t="s">
        <v>584</v>
      </c>
      <c r="BT22" s="35" t="s">
        <v>585</v>
      </c>
      <c r="BU22" s="103" t="s">
        <v>543</v>
      </c>
      <c r="BV22" s="103" t="s">
        <v>543</v>
      </c>
      <c r="BW22" s="103" t="s">
        <v>543</v>
      </c>
      <c r="BX22" s="103" t="s">
        <v>543</v>
      </c>
      <c r="BY22" s="103" t="s">
        <v>543</v>
      </c>
      <c r="BZ22" s="103" t="s">
        <v>543</v>
      </c>
      <c r="CA22" s="103" t="s">
        <v>543</v>
      </c>
      <c r="CB22" s="43" t="s">
        <v>586</v>
      </c>
      <c r="CC22" s="57" t="s">
        <v>536</v>
      </c>
      <c r="CD22" s="26" t="s">
        <v>543</v>
      </c>
      <c r="CE22" s="26" t="s">
        <v>543</v>
      </c>
      <c r="CF22" s="26" t="s">
        <v>543</v>
      </c>
      <c r="CG22" s="26" t="s">
        <v>543</v>
      </c>
      <c r="CH22" s="26" t="s">
        <v>543</v>
      </c>
      <c r="CI22" s="26" t="s">
        <v>543</v>
      </c>
      <c r="CJ22" s="26" t="s">
        <v>543</v>
      </c>
      <c r="CK22" s="43" t="s">
        <v>545</v>
      </c>
      <c r="CL22" s="43" t="s">
        <v>536</v>
      </c>
      <c r="CM22" s="28" t="s">
        <v>239</v>
      </c>
      <c r="CN22" s="28" t="s">
        <v>239</v>
      </c>
      <c r="CO22" s="28" t="s">
        <v>239</v>
      </c>
      <c r="CP22" s="28" t="s">
        <v>239</v>
      </c>
      <c r="CQ22" s="28" t="s">
        <v>239</v>
      </c>
      <c r="CR22" s="28" t="s">
        <v>239</v>
      </c>
      <c r="CS22" s="28" t="s">
        <v>239</v>
      </c>
      <c r="CT22" s="58" t="s">
        <v>587</v>
      </c>
      <c r="CU22" s="58" t="s">
        <v>585</v>
      </c>
    </row>
    <row r="23" spans="1:99" ht="276" customHeight="1" x14ac:dyDescent="0.25">
      <c r="A23" s="100">
        <v>20</v>
      </c>
      <c r="B23" s="101" t="s">
        <v>588</v>
      </c>
      <c r="C23" s="33" t="s">
        <v>589</v>
      </c>
      <c r="D23" s="33" t="s">
        <v>590</v>
      </c>
      <c r="E23" s="29" t="s">
        <v>306</v>
      </c>
      <c r="F23" s="82" t="s">
        <v>59</v>
      </c>
      <c r="G23" s="61"/>
      <c r="H23" s="61"/>
      <c r="I23" s="33" t="s">
        <v>591</v>
      </c>
      <c r="J23" s="29" t="s">
        <v>61</v>
      </c>
      <c r="K23" s="29" t="s">
        <v>62</v>
      </c>
      <c r="L23" s="29" t="s">
        <v>592</v>
      </c>
      <c r="M23" s="29" t="s">
        <v>523</v>
      </c>
      <c r="N23" s="33" t="s">
        <v>593</v>
      </c>
      <c r="O23" s="33" t="s">
        <v>594</v>
      </c>
      <c r="P23" s="29" t="s">
        <v>472</v>
      </c>
      <c r="Q23" s="91" t="s">
        <v>595</v>
      </c>
      <c r="R23" s="91" t="s">
        <v>596</v>
      </c>
      <c r="S23" s="57" t="s">
        <v>597</v>
      </c>
      <c r="T23" s="80">
        <v>1</v>
      </c>
      <c r="U23" s="29" t="s">
        <v>598</v>
      </c>
      <c r="V23" s="105" t="s">
        <v>599</v>
      </c>
      <c r="W23" s="102" t="s">
        <v>600</v>
      </c>
      <c r="X23" s="80" t="s">
        <v>601</v>
      </c>
      <c r="Y23" s="35" t="s">
        <v>602</v>
      </c>
      <c r="Z23" s="30" t="s">
        <v>74</v>
      </c>
      <c r="AA23" s="30" t="s">
        <v>74</v>
      </c>
      <c r="AB23" s="30" t="s">
        <v>71</v>
      </c>
      <c r="AC23" s="102" t="s">
        <v>603</v>
      </c>
      <c r="AD23" s="31" t="s">
        <v>75</v>
      </c>
      <c r="AE23" s="29">
        <v>4.7699999999999996</v>
      </c>
      <c r="AF23" s="29">
        <f>AE23/3</f>
        <v>1.5899999999999999</v>
      </c>
      <c r="AG23" s="29">
        <v>1</v>
      </c>
      <c r="AH23" s="32">
        <f t="shared" si="5"/>
        <v>1.5899999999999999</v>
      </c>
      <c r="AI23" s="43" t="s">
        <v>604</v>
      </c>
      <c r="AJ23" s="43" t="s">
        <v>605</v>
      </c>
      <c r="AK23" s="57" t="s">
        <v>606</v>
      </c>
      <c r="AL23" s="80">
        <v>0</v>
      </c>
      <c r="AM23" s="28" t="s">
        <v>71</v>
      </c>
      <c r="AN23" s="80" t="s">
        <v>71</v>
      </c>
      <c r="AO23" s="28" t="s">
        <v>71</v>
      </c>
      <c r="AP23" s="80" t="s">
        <v>71</v>
      </c>
      <c r="AQ23" s="35" t="s">
        <v>607</v>
      </c>
      <c r="AR23" s="30" t="s">
        <v>71</v>
      </c>
      <c r="AS23" s="30" t="s">
        <v>71</v>
      </c>
      <c r="AT23" s="30" t="s">
        <v>71</v>
      </c>
      <c r="AU23" s="30" t="s">
        <v>71</v>
      </c>
      <c r="AV23" s="31" t="s">
        <v>81</v>
      </c>
      <c r="AW23" s="29">
        <v>4.7699999999999996</v>
      </c>
      <c r="AX23" s="29">
        <f>AW23/1</f>
        <v>4.7699999999999996</v>
      </c>
      <c r="AY23" s="29">
        <v>0</v>
      </c>
      <c r="AZ23" s="32">
        <f t="shared" si="6"/>
        <v>0</v>
      </c>
      <c r="BA23" s="35" t="s">
        <v>608</v>
      </c>
      <c r="BB23" s="35" t="s">
        <v>135</v>
      </c>
      <c r="BC23" s="43" t="s">
        <v>609</v>
      </c>
      <c r="BD23" s="80">
        <v>0</v>
      </c>
      <c r="BE23" s="43" t="s">
        <v>609</v>
      </c>
      <c r="BF23" s="28" t="s">
        <v>71</v>
      </c>
      <c r="BG23" s="28" t="s">
        <v>71</v>
      </c>
      <c r="BH23" s="80" t="s">
        <v>71</v>
      </c>
      <c r="BI23" s="35" t="s">
        <v>610</v>
      </c>
      <c r="BJ23" s="30" t="s">
        <v>71</v>
      </c>
      <c r="BK23" s="30" t="s">
        <v>71</v>
      </c>
      <c r="BL23" s="30" t="s">
        <v>71</v>
      </c>
      <c r="BM23" s="30" t="s">
        <v>71</v>
      </c>
      <c r="BN23" s="31" t="s">
        <v>81</v>
      </c>
      <c r="BO23" s="29">
        <v>4.7699999999999996</v>
      </c>
      <c r="BP23" s="29">
        <f>BO23/1</f>
        <v>4.7699999999999996</v>
      </c>
      <c r="BQ23" s="29">
        <v>0</v>
      </c>
      <c r="BR23" s="32">
        <f t="shared" si="7"/>
        <v>0</v>
      </c>
      <c r="BS23" s="35" t="s">
        <v>611</v>
      </c>
      <c r="BT23" s="35" t="s">
        <v>612</v>
      </c>
      <c r="BU23" s="103" t="s">
        <v>543</v>
      </c>
      <c r="BV23" s="103" t="s">
        <v>543</v>
      </c>
      <c r="BW23" s="103" t="s">
        <v>543</v>
      </c>
      <c r="BX23" s="103" t="s">
        <v>543</v>
      </c>
      <c r="BY23" s="103" t="s">
        <v>543</v>
      </c>
      <c r="BZ23" s="103" t="s">
        <v>543</v>
      </c>
      <c r="CA23" s="103" t="s">
        <v>543</v>
      </c>
      <c r="CB23" s="43" t="s">
        <v>613</v>
      </c>
      <c r="CC23" s="57" t="s">
        <v>536</v>
      </c>
      <c r="CD23" s="26" t="s">
        <v>543</v>
      </c>
      <c r="CE23" s="26" t="s">
        <v>543</v>
      </c>
      <c r="CF23" s="26" t="s">
        <v>543</v>
      </c>
      <c r="CG23" s="26" t="s">
        <v>543</v>
      </c>
      <c r="CH23" s="26" t="s">
        <v>543</v>
      </c>
      <c r="CI23" s="26" t="s">
        <v>543</v>
      </c>
      <c r="CJ23" s="26" t="s">
        <v>543</v>
      </c>
      <c r="CK23" s="43" t="s">
        <v>545</v>
      </c>
      <c r="CL23" s="43" t="s">
        <v>536</v>
      </c>
      <c r="CM23" s="28" t="s">
        <v>239</v>
      </c>
      <c r="CN23" s="28" t="s">
        <v>239</v>
      </c>
      <c r="CO23" s="28" t="s">
        <v>239</v>
      </c>
      <c r="CP23" s="28" t="s">
        <v>239</v>
      </c>
      <c r="CQ23" s="28" t="s">
        <v>239</v>
      </c>
      <c r="CR23" s="28" t="s">
        <v>239</v>
      </c>
      <c r="CS23" s="28" t="s">
        <v>239</v>
      </c>
      <c r="CT23" s="33" t="s">
        <v>614</v>
      </c>
      <c r="CU23" s="58" t="s">
        <v>135</v>
      </c>
    </row>
    <row r="24" spans="1:99" ht="174" customHeight="1" x14ac:dyDescent="0.25">
      <c r="A24" s="106">
        <v>21</v>
      </c>
      <c r="B24" s="107" t="s">
        <v>615</v>
      </c>
      <c r="C24" s="33" t="s">
        <v>616</v>
      </c>
      <c r="D24" s="33" t="s">
        <v>617</v>
      </c>
      <c r="E24" s="29" t="s">
        <v>520</v>
      </c>
      <c r="F24" s="61"/>
      <c r="G24" s="82" t="s">
        <v>59</v>
      </c>
      <c r="H24" s="61"/>
      <c r="I24" s="33" t="s">
        <v>618</v>
      </c>
      <c r="J24" s="29" t="s">
        <v>325</v>
      </c>
      <c r="K24" s="29" t="s">
        <v>270</v>
      </c>
      <c r="L24" s="29" t="s">
        <v>619</v>
      </c>
      <c r="M24" s="24" t="s">
        <v>71</v>
      </c>
      <c r="N24" s="29" t="s">
        <v>620</v>
      </c>
      <c r="O24" s="29" t="s">
        <v>621</v>
      </c>
      <c r="P24" s="29" t="s">
        <v>472</v>
      </c>
      <c r="Q24" s="85" t="s">
        <v>331</v>
      </c>
      <c r="R24" s="29" t="s">
        <v>622</v>
      </c>
      <c r="S24" s="29" t="s">
        <v>71</v>
      </c>
      <c r="T24" s="80">
        <v>6</v>
      </c>
      <c r="U24" s="23" t="s">
        <v>623</v>
      </c>
      <c r="V24" s="32">
        <v>121</v>
      </c>
      <c r="W24" s="24" t="s">
        <v>71</v>
      </c>
      <c r="X24" s="38" t="s">
        <v>71</v>
      </c>
      <c r="Y24" s="23" t="s">
        <v>624</v>
      </c>
      <c r="Z24" s="30" t="s">
        <v>71</v>
      </c>
      <c r="AA24" s="30" t="s">
        <v>80</v>
      </c>
      <c r="AB24" s="30" t="s">
        <v>73</v>
      </c>
      <c r="AC24" s="102" t="s">
        <v>625</v>
      </c>
      <c r="AD24" s="31" t="s">
        <v>75</v>
      </c>
      <c r="AE24" s="29">
        <v>4.7699999999999996</v>
      </c>
      <c r="AF24" s="29">
        <f>AE24/16</f>
        <v>0.29812499999999997</v>
      </c>
      <c r="AG24" s="29">
        <v>6</v>
      </c>
      <c r="AH24" s="32">
        <f t="shared" si="5"/>
        <v>1.7887499999999998</v>
      </c>
      <c r="AI24" s="23" t="s">
        <v>626</v>
      </c>
      <c r="AJ24" s="23" t="s">
        <v>627</v>
      </c>
      <c r="AK24" s="35" t="s">
        <v>71</v>
      </c>
      <c r="AL24" s="63">
        <v>3</v>
      </c>
      <c r="AM24" s="23" t="s">
        <v>628</v>
      </c>
      <c r="AN24" s="63">
        <v>86</v>
      </c>
      <c r="AO24" s="38" t="s">
        <v>71</v>
      </c>
      <c r="AP24" s="38" t="s">
        <v>71</v>
      </c>
      <c r="AQ24" s="23" t="s">
        <v>629</v>
      </c>
      <c r="AR24" s="30" t="s">
        <v>71</v>
      </c>
      <c r="AS24" s="30" t="s">
        <v>80</v>
      </c>
      <c r="AT24" s="105" t="s">
        <v>630</v>
      </c>
      <c r="AU24" s="102" t="s">
        <v>631</v>
      </c>
      <c r="AV24" s="31" t="s">
        <v>81</v>
      </c>
      <c r="AW24" s="29">
        <v>4.7699999999999996</v>
      </c>
      <c r="AX24" s="29">
        <f>AW24/16</f>
        <v>0.29812499999999997</v>
      </c>
      <c r="AY24" s="29">
        <v>3</v>
      </c>
      <c r="AZ24" s="32">
        <f t="shared" si="6"/>
        <v>0.89437499999999992</v>
      </c>
      <c r="BA24" s="23" t="s">
        <v>632</v>
      </c>
      <c r="BB24" s="23" t="s">
        <v>633</v>
      </c>
      <c r="BC24" s="23" t="s">
        <v>634</v>
      </c>
      <c r="BD24" s="23" t="s">
        <v>634</v>
      </c>
      <c r="BE24" s="23" t="s">
        <v>634</v>
      </c>
      <c r="BF24" s="23" t="s">
        <v>634</v>
      </c>
      <c r="BG24" s="23" t="s">
        <v>634</v>
      </c>
      <c r="BH24" s="23" t="s">
        <v>634</v>
      </c>
      <c r="BI24" s="23" t="s">
        <v>634</v>
      </c>
      <c r="BJ24" s="30" t="s">
        <v>247</v>
      </c>
      <c r="BK24" s="30" t="s">
        <v>74</v>
      </c>
      <c r="BL24" s="30" t="s">
        <v>71</v>
      </c>
      <c r="BM24" s="32" t="s">
        <v>635</v>
      </c>
      <c r="BN24" s="31" t="s">
        <v>81</v>
      </c>
      <c r="BO24" s="29">
        <v>4.7699999999999996</v>
      </c>
      <c r="BP24" s="29">
        <f>BO24/16</f>
        <v>0.29812499999999997</v>
      </c>
      <c r="BQ24" s="29">
        <v>3</v>
      </c>
      <c r="BR24" s="32">
        <f t="shared" si="7"/>
        <v>0.89437499999999992</v>
      </c>
      <c r="BS24" s="43" t="s">
        <v>636</v>
      </c>
      <c r="BT24" s="108" t="s">
        <v>637</v>
      </c>
      <c r="BU24" s="109" t="s">
        <v>638</v>
      </c>
      <c r="BV24" s="109">
        <v>1</v>
      </c>
      <c r="BW24" s="109" t="s">
        <v>639</v>
      </c>
      <c r="BX24" s="109" t="s">
        <v>640</v>
      </c>
      <c r="BY24" s="109" t="s">
        <v>71</v>
      </c>
      <c r="BZ24" s="109" t="s">
        <v>71</v>
      </c>
      <c r="CA24" s="109" t="s">
        <v>641</v>
      </c>
      <c r="CB24" s="109" t="s">
        <v>642</v>
      </c>
      <c r="CC24" s="23" t="s">
        <v>643</v>
      </c>
      <c r="CD24" s="26" t="s">
        <v>543</v>
      </c>
      <c r="CE24" s="26" t="s">
        <v>543</v>
      </c>
      <c r="CF24" s="26" t="s">
        <v>543</v>
      </c>
      <c r="CG24" s="26" t="s">
        <v>543</v>
      </c>
      <c r="CH24" s="26" t="s">
        <v>543</v>
      </c>
      <c r="CI24" s="26" t="s">
        <v>543</v>
      </c>
      <c r="CJ24" s="26" t="s">
        <v>543</v>
      </c>
      <c r="CK24" s="35" t="s">
        <v>643</v>
      </c>
      <c r="CL24" s="35" t="s">
        <v>135</v>
      </c>
      <c r="CM24" s="28" t="s">
        <v>239</v>
      </c>
      <c r="CN24" s="28" t="s">
        <v>239</v>
      </c>
      <c r="CO24" s="28" t="s">
        <v>239</v>
      </c>
      <c r="CP24" s="28" t="s">
        <v>239</v>
      </c>
      <c r="CQ24" s="28" t="s">
        <v>239</v>
      </c>
      <c r="CR24" s="28" t="s">
        <v>239</v>
      </c>
      <c r="CS24" s="28" t="s">
        <v>239</v>
      </c>
      <c r="CT24" s="58" t="s">
        <v>644</v>
      </c>
      <c r="CU24" s="58" t="s">
        <v>135</v>
      </c>
    </row>
    <row r="25" spans="1:99" ht="216" customHeight="1" x14ac:dyDescent="0.25">
      <c r="A25" s="110">
        <v>22</v>
      </c>
      <c r="B25" s="111" t="s">
        <v>645</v>
      </c>
      <c r="C25" s="22" t="s">
        <v>646</v>
      </c>
      <c r="D25" s="23" t="s">
        <v>647</v>
      </c>
      <c r="E25" s="24" t="s">
        <v>111</v>
      </c>
      <c r="F25" s="61"/>
      <c r="G25" s="26" t="s">
        <v>59</v>
      </c>
      <c r="H25" s="61"/>
      <c r="I25" s="33" t="s">
        <v>648</v>
      </c>
      <c r="J25" s="29" t="s">
        <v>61</v>
      </c>
      <c r="K25" s="24" t="s">
        <v>62</v>
      </c>
      <c r="L25" s="24" t="s">
        <v>649</v>
      </c>
      <c r="M25" s="24" t="s">
        <v>71</v>
      </c>
      <c r="N25" s="24" t="s">
        <v>650</v>
      </c>
      <c r="O25" s="24" t="s">
        <v>651</v>
      </c>
      <c r="P25" s="24" t="s">
        <v>67</v>
      </c>
      <c r="Q25" s="24" t="s">
        <v>118</v>
      </c>
      <c r="R25" s="24" t="s">
        <v>555</v>
      </c>
      <c r="S25" s="29" t="s">
        <v>71</v>
      </c>
      <c r="T25" s="112">
        <v>5</v>
      </c>
      <c r="U25" s="33" t="s">
        <v>652</v>
      </c>
      <c r="V25" s="28" t="s">
        <v>71</v>
      </c>
      <c r="W25" s="28" t="s">
        <v>71</v>
      </c>
      <c r="X25" s="28" t="s">
        <v>71</v>
      </c>
      <c r="Y25" s="33" t="s">
        <v>653</v>
      </c>
      <c r="Z25" s="30" t="s">
        <v>71</v>
      </c>
      <c r="AA25" s="30" t="s">
        <v>80</v>
      </c>
      <c r="AB25" s="30" t="s">
        <v>73</v>
      </c>
      <c r="AC25" s="30" t="s">
        <v>71</v>
      </c>
      <c r="AD25" s="31" t="s">
        <v>75</v>
      </c>
      <c r="AE25" s="29">
        <v>4.7699999999999996</v>
      </c>
      <c r="AF25" s="29">
        <f>AE25/8</f>
        <v>0.59624999999999995</v>
      </c>
      <c r="AG25" s="29">
        <v>5</v>
      </c>
      <c r="AH25" s="32">
        <f t="shared" si="5"/>
        <v>2.9812499999999997</v>
      </c>
      <c r="AI25" s="43" t="s">
        <v>654</v>
      </c>
      <c r="AJ25" s="43" t="s">
        <v>655</v>
      </c>
      <c r="AK25" s="113" t="s">
        <v>71</v>
      </c>
      <c r="AL25" s="63">
        <v>4</v>
      </c>
      <c r="AM25" s="33" t="s">
        <v>656</v>
      </c>
      <c r="AN25" s="28" t="s">
        <v>71</v>
      </c>
      <c r="AO25" s="28" t="s">
        <v>71</v>
      </c>
      <c r="AP25" s="28" t="s">
        <v>71</v>
      </c>
      <c r="AQ25" s="33" t="s">
        <v>653</v>
      </c>
      <c r="AR25" s="30" t="s">
        <v>71</v>
      </c>
      <c r="AS25" s="30" t="s">
        <v>80</v>
      </c>
      <c r="AT25" s="30" t="s">
        <v>80</v>
      </c>
      <c r="AU25" s="30" t="s">
        <v>71</v>
      </c>
      <c r="AV25" s="31" t="s">
        <v>81</v>
      </c>
      <c r="AW25" s="29">
        <v>4.7699999999999996</v>
      </c>
      <c r="AX25" s="29">
        <f>AW25/8</f>
        <v>0.59624999999999995</v>
      </c>
      <c r="AY25" s="29">
        <v>4</v>
      </c>
      <c r="AZ25" s="32">
        <f t="shared" si="6"/>
        <v>2.3849999999999998</v>
      </c>
      <c r="BA25" s="35" t="s">
        <v>657</v>
      </c>
      <c r="BB25" s="43" t="s">
        <v>658</v>
      </c>
      <c r="BC25" s="28" t="s">
        <v>71</v>
      </c>
      <c r="BD25" s="28">
        <v>8</v>
      </c>
      <c r="BE25" s="33" t="s">
        <v>659</v>
      </c>
      <c r="BF25" s="28" t="s">
        <v>71</v>
      </c>
      <c r="BG25" s="28" t="s">
        <v>71</v>
      </c>
      <c r="BH25" s="28" t="s">
        <v>71</v>
      </c>
      <c r="BI25" s="29" t="s">
        <v>653</v>
      </c>
      <c r="BJ25" s="30" t="s">
        <v>71</v>
      </c>
      <c r="BK25" s="30" t="s">
        <v>80</v>
      </c>
      <c r="BL25" s="30" t="s">
        <v>71</v>
      </c>
      <c r="BM25" s="30" t="s">
        <v>71</v>
      </c>
      <c r="BN25" s="31" t="s">
        <v>81</v>
      </c>
      <c r="BO25" s="29">
        <v>4.7699999999999996</v>
      </c>
      <c r="BP25" s="29">
        <f>BO25/8</f>
        <v>0.59624999999999995</v>
      </c>
      <c r="BQ25" s="29">
        <v>4</v>
      </c>
      <c r="BR25" s="32">
        <f t="shared" si="7"/>
        <v>2.3849999999999998</v>
      </c>
      <c r="BS25" s="35" t="s">
        <v>660</v>
      </c>
      <c r="BT25" s="33" t="s">
        <v>661</v>
      </c>
      <c r="BU25" s="90" t="s">
        <v>71</v>
      </c>
      <c r="BV25" s="38">
        <v>12</v>
      </c>
      <c r="BW25" s="23" t="s">
        <v>662</v>
      </c>
      <c r="BX25" s="38" t="s">
        <v>663</v>
      </c>
      <c r="BY25" s="24" t="s">
        <v>79</v>
      </c>
      <c r="BZ25" s="24" t="s">
        <v>79</v>
      </c>
      <c r="CA25" s="114" t="s">
        <v>664</v>
      </c>
      <c r="CB25" s="23" t="s">
        <v>665</v>
      </c>
      <c r="CC25" s="23" t="s">
        <v>666</v>
      </c>
      <c r="CD25" s="90" t="s">
        <v>71</v>
      </c>
      <c r="CE25" s="38">
        <v>5</v>
      </c>
      <c r="CF25" s="23" t="s">
        <v>667</v>
      </c>
      <c r="CG25" s="90" t="s">
        <v>71</v>
      </c>
      <c r="CH25" s="90" t="s">
        <v>71</v>
      </c>
      <c r="CI25" s="90" t="s">
        <v>71</v>
      </c>
      <c r="CJ25" s="114" t="s">
        <v>668</v>
      </c>
      <c r="CK25" s="23" t="s">
        <v>669</v>
      </c>
      <c r="CL25" s="23" t="s">
        <v>670</v>
      </c>
      <c r="CM25" s="33" t="s">
        <v>671</v>
      </c>
      <c r="CN25" s="28">
        <v>3</v>
      </c>
      <c r="CO25" s="33" t="s">
        <v>672</v>
      </c>
      <c r="CP25" s="28" t="s">
        <v>663</v>
      </c>
      <c r="CQ25" s="28" t="s">
        <v>71</v>
      </c>
      <c r="CR25" s="28" t="s">
        <v>71</v>
      </c>
      <c r="CS25" s="27" t="s">
        <v>673</v>
      </c>
      <c r="CT25" s="27" t="s">
        <v>674</v>
      </c>
      <c r="CU25" s="33" t="s">
        <v>675</v>
      </c>
    </row>
    <row r="26" spans="1:99" ht="126.75" customHeight="1" x14ac:dyDescent="0.25">
      <c r="A26" s="115">
        <v>23</v>
      </c>
      <c r="B26" s="116" t="s">
        <v>676</v>
      </c>
      <c r="C26" s="23" t="s">
        <v>677</v>
      </c>
      <c r="D26" s="33" t="s">
        <v>678</v>
      </c>
      <c r="E26" s="24" t="s">
        <v>520</v>
      </c>
      <c r="F26" s="26" t="s">
        <v>59</v>
      </c>
      <c r="G26" s="25"/>
      <c r="H26" s="61"/>
      <c r="I26" s="23" t="s">
        <v>679</v>
      </c>
      <c r="J26" s="24" t="s">
        <v>325</v>
      </c>
      <c r="K26" s="24" t="s">
        <v>62</v>
      </c>
      <c r="L26" s="24" t="s">
        <v>680</v>
      </c>
      <c r="M26" s="24" t="s">
        <v>71</v>
      </c>
      <c r="N26" s="24" t="s">
        <v>681</v>
      </c>
      <c r="O26" s="24" t="s">
        <v>682</v>
      </c>
      <c r="P26" s="24" t="s">
        <v>553</v>
      </c>
      <c r="Q26" s="24" t="s">
        <v>331</v>
      </c>
      <c r="R26" s="24" t="s">
        <v>683</v>
      </c>
      <c r="S26" s="33" t="s">
        <v>275</v>
      </c>
      <c r="T26" s="29">
        <v>0</v>
      </c>
      <c r="U26" s="29" t="s">
        <v>71</v>
      </c>
      <c r="V26" s="29">
        <v>0</v>
      </c>
      <c r="W26" s="29" t="s">
        <v>71</v>
      </c>
      <c r="X26" s="28" t="s">
        <v>71</v>
      </c>
      <c r="Y26" s="29" t="s">
        <v>71</v>
      </c>
      <c r="Z26" s="30" t="s">
        <v>71</v>
      </c>
      <c r="AA26" s="30" t="s">
        <v>71</v>
      </c>
      <c r="AB26" s="30" t="s">
        <v>71</v>
      </c>
      <c r="AC26" s="102" t="s">
        <v>684</v>
      </c>
      <c r="AD26" s="105" t="s">
        <v>685</v>
      </c>
      <c r="AE26" s="29">
        <v>4.7699999999999996</v>
      </c>
      <c r="AF26" s="29">
        <f>AE26/1</f>
        <v>4.7699999999999996</v>
      </c>
      <c r="AG26" s="29">
        <v>0</v>
      </c>
      <c r="AH26" s="32">
        <f t="shared" si="5"/>
        <v>0</v>
      </c>
      <c r="AI26" s="35" t="s">
        <v>686</v>
      </c>
      <c r="AJ26" s="35" t="s">
        <v>687</v>
      </c>
      <c r="AK26" s="24" t="s">
        <v>688</v>
      </c>
      <c r="AL26" s="24" t="s">
        <v>71</v>
      </c>
      <c r="AM26" s="24" t="s">
        <v>71</v>
      </c>
      <c r="AN26" s="38" t="s">
        <v>71</v>
      </c>
      <c r="AO26" s="24" t="s">
        <v>71</v>
      </c>
      <c r="AP26" s="38" t="s">
        <v>71</v>
      </c>
      <c r="AQ26" s="24" t="s">
        <v>71</v>
      </c>
      <c r="AR26" s="30" t="s">
        <v>74</v>
      </c>
      <c r="AS26" s="30" t="s">
        <v>74</v>
      </c>
      <c r="AT26" s="30" t="s">
        <v>71</v>
      </c>
      <c r="AU26" s="102" t="s">
        <v>684</v>
      </c>
      <c r="AV26" s="117" t="s">
        <v>689</v>
      </c>
      <c r="AW26" s="29">
        <v>4.7699999999999996</v>
      </c>
      <c r="AX26" s="29">
        <f>AW26/1</f>
        <v>4.7699999999999996</v>
      </c>
      <c r="AY26" s="29">
        <v>0</v>
      </c>
      <c r="AZ26" s="32">
        <f t="shared" si="6"/>
        <v>0</v>
      </c>
      <c r="BA26" s="35" t="s">
        <v>134</v>
      </c>
      <c r="BB26" s="35" t="s">
        <v>135</v>
      </c>
      <c r="BC26" s="24" t="s">
        <v>688</v>
      </c>
      <c r="BD26" s="24" t="s">
        <v>71</v>
      </c>
      <c r="BE26" s="24" t="s">
        <v>71</v>
      </c>
      <c r="BF26" s="38" t="s">
        <v>71</v>
      </c>
      <c r="BG26" s="24" t="s">
        <v>71</v>
      </c>
      <c r="BH26" s="38" t="s">
        <v>71</v>
      </c>
      <c r="BI26" s="24" t="s">
        <v>71</v>
      </c>
      <c r="BJ26" s="30" t="s">
        <v>74</v>
      </c>
      <c r="BK26" s="30" t="s">
        <v>74</v>
      </c>
      <c r="BL26" s="30" t="s">
        <v>71</v>
      </c>
      <c r="BM26" s="102" t="s">
        <v>684</v>
      </c>
      <c r="BN26" s="117" t="s">
        <v>689</v>
      </c>
      <c r="BO26" s="29">
        <v>4.7699999999999996</v>
      </c>
      <c r="BP26" s="29">
        <f>BO26/1</f>
        <v>4.7699999999999996</v>
      </c>
      <c r="BQ26" s="29">
        <v>0</v>
      </c>
      <c r="BR26" s="32">
        <f t="shared" si="7"/>
        <v>0</v>
      </c>
      <c r="BS26" s="35" t="s">
        <v>690</v>
      </c>
      <c r="BT26" s="35" t="s">
        <v>135</v>
      </c>
      <c r="BU26" s="24" t="s">
        <v>688</v>
      </c>
      <c r="BV26" s="24" t="s">
        <v>71</v>
      </c>
      <c r="BW26" s="24" t="s">
        <v>71</v>
      </c>
      <c r="BX26" s="38" t="s">
        <v>71</v>
      </c>
      <c r="BY26" s="24" t="s">
        <v>71</v>
      </c>
      <c r="BZ26" s="38" t="s">
        <v>71</v>
      </c>
      <c r="CA26" s="24" t="s">
        <v>71</v>
      </c>
      <c r="CB26" s="35" t="s">
        <v>691</v>
      </c>
      <c r="CC26" s="35" t="s">
        <v>135</v>
      </c>
      <c r="CD26" s="24" t="s">
        <v>688</v>
      </c>
      <c r="CE26" s="24" t="s">
        <v>71</v>
      </c>
      <c r="CF26" s="24" t="s">
        <v>71</v>
      </c>
      <c r="CG26" s="38" t="s">
        <v>71</v>
      </c>
      <c r="CH26" s="24" t="s">
        <v>71</v>
      </c>
      <c r="CI26" s="38" t="s">
        <v>71</v>
      </c>
      <c r="CJ26" s="24" t="s">
        <v>71</v>
      </c>
      <c r="CK26" s="35" t="s">
        <v>692</v>
      </c>
      <c r="CL26" s="35" t="s">
        <v>135</v>
      </c>
      <c r="CM26" s="27" t="s">
        <v>693</v>
      </c>
      <c r="CN26" s="28" t="s">
        <v>71</v>
      </c>
      <c r="CO26" s="28" t="s">
        <v>71</v>
      </c>
      <c r="CP26" s="28" t="s">
        <v>71</v>
      </c>
      <c r="CQ26" s="28" t="s">
        <v>71</v>
      </c>
      <c r="CR26" s="28" t="s">
        <v>71</v>
      </c>
      <c r="CS26" s="28" t="s">
        <v>71</v>
      </c>
      <c r="CT26" s="35" t="s">
        <v>692</v>
      </c>
      <c r="CU26" s="58" t="s">
        <v>135</v>
      </c>
    </row>
    <row r="27" spans="1:99" ht="21.75" thickBot="1" x14ac:dyDescent="0.3">
      <c r="AD27" s="122" t="s">
        <v>694</v>
      </c>
      <c r="AE27" s="123"/>
      <c r="AF27" s="123"/>
      <c r="AG27" s="124"/>
      <c r="AH27" s="125">
        <f>SUM(AH6:AH26)</f>
        <v>12.799499999999998</v>
      </c>
      <c r="AI27" s="126"/>
      <c r="AJ27" s="126"/>
      <c r="AK27" s="127"/>
      <c r="AL27" s="127"/>
      <c r="AM27" s="127"/>
      <c r="AN27" s="127"/>
      <c r="AO27" s="127"/>
      <c r="AP27" s="127"/>
      <c r="AQ27" s="127"/>
      <c r="AR27" s="128" t="s">
        <v>694</v>
      </c>
      <c r="AS27" s="129"/>
      <c r="AT27" s="129"/>
      <c r="AU27" s="129"/>
      <c r="AV27" s="129"/>
      <c r="AW27" s="129"/>
      <c r="AX27" s="129"/>
      <c r="AY27" s="129"/>
      <c r="AZ27" s="125">
        <f>SUM(AZ6:AZ26)</f>
        <v>9.0942321428571429</v>
      </c>
      <c r="BA27" s="126"/>
      <c r="BB27" s="126"/>
      <c r="BC27" s="130"/>
      <c r="BD27" s="131"/>
      <c r="BE27" s="132"/>
      <c r="BF27" s="131"/>
      <c r="BG27" s="131"/>
      <c r="BH27" s="131"/>
      <c r="BI27" s="131"/>
      <c r="BJ27" s="128" t="s">
        <v>694</v>
      </c>
      <c r="BK27" s="129"/>
      <c r="BL27" s="129"/>
      <c r="BM27" s="129"/>
      <c r="BN27" s="129"/>
      <c r="BO27" s="129"/>
      <c r="BP27" s="129"/>
      <c r="BQ27" s="129"/>
      <c r="BR27" s="133">
        <f>SUM(BR7:BR26)</f>
        <v>11.308874999999999</v>
      </c>
      <c r="BS27" s="134"/>
      <c r="BT27" s="134"/>
    </row>
  </sheetData>
  <autoFilter ref="A3:DA3"/>
  <mergeCells count="59">
    <mergeCell ref="CP2:CP3"/>
    <mergeCell ref="CQ2:CQ3"/>
    <mergeCell ref="CR2:CR3"/>
    <mergeCell ref="CS2:CS3"/>
    <mergeCell ref="AD27:AG27"/>
    <mergeCell ref="AR27:AY27"/>
    <mergeCell ref="BJ27:BQ27"/>
    <mergeCell ref="CD1:CJ1"/>
    <mergeCell ref="CK1:CK3"/>
    <mergeCell ref="CL1:CL3"/>
    <mergeCell ref="CM1:CS1"/>
    <mergeCell ref="CT1:CT3"/>
    <mergeCell ref="CU1:CU3"/>
    <mergeCell ref="CD2:CD3"/>
    <mergeCell ref="CM2:CM3"/>
    <mergeCell ref="CN2:CN3"/>
    <mergeCell ref="CO2:CO3"/>
    <mergeCell ref="BO1:BR2"/>
    <mergeCell ref="BS1:BS3"/>
    <mergeCell ref="BT1:BT3"/>
    <mergeCell ref="BU1:CA1"/>
    <mergeCell ref="CB1:CB3"/>
    <mergeCell ref="CC1:CC3"/>
    <mergeCell ref="BU2:BU3"/>
    <mergeCell ref="AR1:AV2"/>
    <mergeCell ref="AW1:AZ2"/>
    <mergeCell ref="BA1:BA3"/>
    <mergeCell ref="BB1:BB3"/>
    <mergeCell ref="BC1:BI1"/>
    <mergeCell ref="BJ1:BN2"/>
    <mergeCell ref="BC2:BC3"/>
    <mergeCell ref="S1:Y1"/>
    <mergeCell ref="Z1:AD2"/>
    <mergeCell ref="AE1:AH2"/>
    <mergeCell ref="AI1:AI3"/>
    <mergeCell ref="AJ1:AJ3"/>
    <mergeCell ref="AK1:AQ1"/>
    <mergeCell ref="S2:S3"/>
    <mergeCell ref="T2:Y2"/>
    <mergeCell ref="AK2:AK3"/>
    <mergeCell ref="AL2:AQ2"/>
    <mergeCell ref="M1:M3"/>
    <mergeCell ref="N1:N3"/>
    <mergeCell ref="O1:O3"/>
    <mergeCell ref="P1:P3"/>
    <mergeCell ref="Q1:Q3"/>
    <mergeCell ref="R1:R3"/>
    <mergeCell ref="G1:G3"/>
    <mergeCell ref="H1:H3"/>
    <mergeCell ref="I1:I3"/>
    <mergeCell ref="J1:J3"/>
    <mergeCell ref="K1:K3"/>
    <mergeCell ref="L1:L3"/>
    <mergeCell ref="A1:A3"/>
    <mergeCell ref="B1:B3"/>
    <mergeCell ref="C1:C3"/>
    <mergeCell ref="D1:D3"/>
    <mergeCell ref="E1:E3"/>
    <mergeCell ref="F1: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Plan de Participacion Ciuda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Fernando Muñoz Salazar</dc:creator>
  <cp:lastModifiedBy>Andres Fernando Muñoz Salazar</cp:lastModifiedBy>
  <dcterms:created xsi:type="dcterms:W3CDTF">2019-09-13T21:52:58Z</dcterms:created>
  <dcterms:modified xsi:type="dcterms:W3CDTF">2019-09-13T21:54:13Z</dcterms:modified>
</cp:coreProperties>
</file>