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105" windowWidth="15390" windowHeight="4365" tabRatio="887" activeTab="3"/>
  </bookViews>
  <sheets>
    <sheet name="Consolidado Prop" sheetId="1" r:id="rId1"/>
    <sheet name="Acred Experi" sheetId="12" r:id="rId2"/>
    <sheet name="COORDINADOR" sheetId="22" r:id="rId3"/>
    <sheet name="SUMATORIA" sheetId="20" r:id="rId4"/>
    <sheet name="Fundamil" sheetId="21" r:id="rId5"/>
  </sheets>
  <definedNames>
    <definedName name="_xlnm.Print_Area" localSheetId="1">'Acred Experi'!$B$2:$L$13</definedName>
    <definedName name="_xlnm.Print_Area" localSheetId="0">'Consolidado Prop'!$B$2:$F$13</definedName>
  </definedNames>
  <calcPr calcId="145621"/>
</workbook>
</file>

<file path=xl/calcChain.xml><?xml version="1.0" encoding="utf-8"?>
<calcChain xmlns="http://schemas.openxmlformats.org/spreadsheetml/2006/main">
  <c r="I23" i="12" l="1"/>
  <c r="F43" i="22"/>
  <c r="E43" i="22"/>
  <c r="F42" i="22"/>
  <c r="E42" i="22"/>
  <c r="F41" i="22"/>
  <c r="E41" i="22"/>
  <c r="F40" i="22"/>
  <c r="E40" i="22"/>
  <c r="F39" i="22"/>
  <c r="E39" i="22"/>
  <c r="F38" i="22"/>
  <c r="E38" i="22"/>
  <c r="F37" i="22"/>
  <c r="E37" i="22"/>
  <c r="E36" i="22"/>
  <c r="F36" i="22" s="1"/>
  <c r="E35" i="22"/>
  <c r="F35" i="22" s="1"/>
  <c r="E34" i="22"/>
  <c r="F34" i="22" s="1"/>
  <c r="E30" i="22"/>
  <c r="F30" i="22" s="1"/>
  <c r="E27" i="22"/>
  <c r="F27" i="22" s="1"/>
  <c r="E26" i="22"/>
  <c r="F26" i="22" s="1"/>
  <c r="E28" i="22"/>
  <c r="F28" i="22" s="1"/>
  <c r="E29" i="22"/>
  <c r="F29" i="22" s="1"/>
  <c r="E31" i="22"/>
  <c r="F31" i="22" s="1"/>
  <c r="E32" i="22"/>
  <c r="F32" i="22" s="1"/>
  <c r="E33" i="22"/>
  <c r="F33" i="22" s="1"/>
  <c r="E25" i="22"/>
  <c r="F25" i="22" s="1"/>
  <c r="F44" i="22" l="1"/>
  <c r="C21" i="1" l="1"/>
  <c r="G12" i="12"/>
  <c r="F12" i="12"/>
  <c r="D12" i="12"/>
  <c r="H12" i="12"/>
</calcChain>
</file>

<file path=xl/sharedStrings.xml><?xml version="1.0" encoding="utf-8"?>
<sst xmlns="http://schemas.openxmlformats.org/spreadsheetml/2006/main" count="288" uniqueCount="171">
  <si>
    <t>Presupuesto Oficial</t>
  </si>
  <si>
    <t>Nombre de Proponente:</t>
  </si>
  <si>
    <t>Fecha de evaluación:</t>
  </si>
  <si>
    <t>FOLIO</t>
  </si>
  <si>
    <t>TOTAL</t>
  </si>
  <si>
    <t>Firma integrante que reporta la experiencia (en caso de unión temporal o consorcio) o Persona natural o jurídica</t>
  </si>
  <si>
    <t>Porcentaje % de participación (en caso de unión temporal o consorcio)  o Persona natural o jurídica</t>
  </si>
  <si>
    <t>Cumple / No cumple
PROPONENTE</t>
  </si>
  <si>
    <t>Experiencia mínima a acreditar por cada uno de los integrantes del consorcio o unión temporal</t>
  </si>
  <si>
    <t>Cumple / No cumple
(en caso de unión temporal o consorcio) o Persona natural o jurídica</t>
  </si>
  <si>
    <t>Proyecto al que se presenta:</t>
  </si>
  <si>
    <t>Valor acreditado como experiencia</t>
  </si>
  <si>
    <t>OBSERVACIONES</t>
  </si>
  <si>
    <t>CAPACIDAD TECNICA DEL PROPONENTE:</t>
  </si>
  <si>
    <t xml:space="preserve">CERTIFICACION 1 </t>
  </si>
  <si>
    <t xml:space="preserve">CERTIFICACION 2 </t>
  </si>
  <si>
    <t>CERTIFICACION 5</t>
  </si>
  <si>
    <t>Folio</t>
  </si>
  <si>
    <t>Nombre de la empresa Contratante</t>
  </si>
  <si>
    <t>Nombre del Contratista</t>
  </si>
  <si>
    <t xml:space="preserve">Número del contrato (si tiene). </t>
  </si>
  <si>
    <t xml:space="preserve">Objeto del contrato. </t>
  </si>
  <si>
    <t>Valor del Contrato en Pesos(incluidas adiciones)</t>
  </si>
  <si>
    <t>REQUISITOS</t>
  </si>
  <si>
    <t xml:space="preserve">Estado del contrato </t>
  </si>
  <si>
    <t xml:space="preserve">Fecha de expedición de la certificación </t>
  </si>
  <si>
    <t>Nombre y firma de quien expide la certificación.</t>
  </si>
  <si>
    <t>Valor del contrato actualizado a SMMLV 2014</t>
  </si>
  <si>
    <t>Firma integrante que Aporta la experiencia (en caso de unión temporal o consorcio) o Persona natural o jurídica</t>
  </si>
  <si>
    <t>Porcentaje de participación del (os) integrante(s) de la firma que aporta la experiencia</t>
  </si>
  <si>
    <t>EXPERIENCIA ESPECIFICA DEL PROPONENTE</t>
  </si>
  <si>
    <t>CUMPLE O NO CUMPLE</t>
  </si>
  <si>
    <t>CERTIFICACION 3</t>
  </si>
  <si>
    <t>CERTIFICACION 4</t>
  </si>
  <si>
    <t>CERTIFICACION  1</t>
  </si>
  <si>
    <t xml:space="preserve"> Fecha de terminación del contrato </t>
  </si>
  <si>
    <t xml:space="preserve">Fecha de suscripción o inicio  del contrato </t>
  </si>
  <si>
    <t>CUMPLE</t>
  </si>
  <si>
    <t xml:space="preserve">EVALUACIÓN TÉCNICA </t>
  </si>
  <si>
    <t>Carta de aceptación de condiciones</t>
  </si>
  <si>
    <t>Certificaciones</t>
  </si>
  <si>
    <t>Talento Humano Habilitante</t>
  </si>
  <si>
    <t>REQUISITO</t>
  </si>
  <si>
    <t>CUMPLE/NO CUMPLE</t>
  </si>
  <si>
    <t>OBSERVACIÓN</t>
  </si>
  <si>
    <t>REQUISITOS DE PONDERACIOÓN</t>
  </si>
  <si>
    <t>TALENTO HUMANO POR INCLUSIÓN SOCIAL</t>
  </si>
  <si>
    <t>EXPERIENCIA ADICIONAL DEL PORPONENTE</t>
  </si>
  <si>
    <t>EXPERIENCIA ESPECIFICA EN ATENCIÓN PSICO SOCIAL</t>
  </si>
  <si>
    <t>TALENTO HUMANO COORDINADOR GENERAL</t>
  </si>
  <si>
    <t>CRITERIO DE PONDERACIÓN</t>
  </si>
  <si>
    <t>PUNTAJE OBTENIDO</t>
  </si>
  <si>
    <t>Titulos de otorgación</t>
  </si>
  <si>
    <t>Corporación Colombia Verde</t>
  </si>
  <si>
    <t>Cámara Junior de Colombia Capitulo Wayma</t>
  </si>
  <si>
    <t>Fundación de Accion Social por el Caquetá - FUNDACAQUETÁ</t>
  </si>
  <si>
    <t>Asociación de Hogares si a la vida</t>
  </si>
  <si>
    <t>Fundación Mujer del Nuevo Milenio - FUNDAMIL</t>
  </si>
  <si>
    <t>oferta</t>
  </si>
  <si>
    <t>Observacion</t>
  </si>
  <si>
    <t>Puntaje otorgado</t>
  </si>
  <si>
    <t>Oferente</t>
  </si>
  <si>
    <t>RECURSO  HUMANO POR  INCLUSIÓN   SOCIAL</t>
  </si>
  <si>
    <t xml:space="preserve">Talento Humano
Coordinador General
</t>
  </si>
  <si>
    <t xml:space="preserve"> EXPERIENCIA  ADICIONAL DEL PROPONENTE</t>
  </si>
  <si>
    <t>EXPERIENCIA ESPECIFICA DEL PROPONENTE  EN ATENCION PSICOSOCIAL</t>
  </si>
  <si>
    <t xml:space="preserve">CUMPLE </t>
  </si>
  <si>
    <t>La Carta de aceptación cumple con el formato establecido.</t>
  </si>
  <si>
    <t xml:space="preserve"> COMPORTAMIENTOS PROSOCIALES</t>
  </si>
  <si>
    <t>COMPORTAMIENTOS PROSOCIALES</t>
  </si>
  <si>
    <t>ICBF</t>
  </si>
  <si>
    <t>Liquidado</t>
  </si>
  <si>
    <t>observaciones</t>
  </si>
  <si>
    <t>cumple</t>
  </si>
  <si>
    <t>Se contratarán mas de cuatro personas correspondientes a la poblacion con discapacidad en cada una de las regiones donde se llevará a cabo el programa.</t>
  </si>
  <si>
    <t>Fundación Mujer del Nuevo Milenio</t>
  </si>
  <si>
    <t>29 de agosto 2014</t>
  </si>
  <si>
    <t>27 - 51</t>
  </si>
  <si>
    <t>FUNDACIÓN MUJER DEL NUEVO MILENIO - FUNDAMIL</t>
  </si>
  <si>
    <t>29 de agosto de 2014</t>
  </si>
  <si>
    <t>Fundación Mujer del Nuevo Milenio - DUNDAMIL</t>
  </si>
  <si>
    <t>garantizar la aplicación del modelo de atención en la modalidad INTERNADO VIOLENCIA SEXUAL, para la atención de los niños, niñas y adolecentes que tienen un proceso administrativo de reestablecimiento de derechos abierto a su favor, conforme a las disposiciones legales y a los lineamientos tecnicos del modelo de atención y de la modalidad vigentes para la prestación del servicio.</t>
  </si>
  <si>
    <t>Hernan Isaias Muriel Ruiz</t>
  </si>
  <si>
    <t>ejecutado. Cumplio a satisfacción</t>
  </si>
  <si>
    <t>cumplio a satisfacción</t>
  </si>
  <si>
    <t>Anexa la certificación.</t>
  </si>
  <si>
    <t>30 a 31</t>
  </si>
  <si>
    <t>Secretaria Distrital de integracion social</t>
  </si>
  <si>
    <t>Isabel Eugenia Belalcazar Peña</t>
  </si>
  <si>
    <t>50-51</t>
  </si>
  <si>
    <t>Fondo de desarrollo local de Santa Fe</t>
  </si>
  <si>
    <t>El ejecutor se obliga a aunar esfuerzos para desarrollar acciones de atención terapeutica prevención y promocion a niños, niñas y adolecentes y sus familias victimas de violencia intrafamiliar, maltrato infantil y abuso sexual, o que se encuentre en riesgo frente a este tipo de violencias en la localidad de SantaFe , para contribuir al restablecimiento de sus derechos.</t>
  </si>
  <si>
    <t>Carlos Rodolfo Borja Herrera</t>
  </si>
  <si>
    <t>anexa la certificacion</t>
  </si>
  <si>
    <t>El proponente  adjunta la carta que consta el compromiso de contratar a 5 personas de la población con discapacidad para el programa.</t>
  </si>
  <si>
    <t>si se cumple</t>
  </si>
  <si>
    <t>Fundamil</t>
  </si>
  <si>
    <t>VERIFICACIÓN HOJAS DE VIDA COORDINADOR E4"</t>
  </si>
  <si>
    <t>PROCESO DE SELECCIÓN</t>
  </si>
  <si>
    <t>001 de 2014</t>
  </si>
  <si>
    <t>PROPONENTE</t>
  </si>
  <si>
    <t>FECHA VERIFICACIÓN</t>
  </si>
  <si>
    <t>IDENTIFICACIÓN</t>
  </si>
  <si>
    <t>CARGO</t>
  </si>
  <si>
    <t xml:space="preserve">Coordinador </t>
  </si>
  <si>
    <t>TARJETA PROFESIONAL</t>
  </si>
  <si>
    <t>NOMBRE</t>
  </si>
  <si>
    <t>TIPO DE DOCUMENTO</t>
  </si>
  <si>
    <t>CÉDULA</t>
  </si>
  <si>
    <t xml:space="preserve">NÚMERO </t>
  </si>
  <si>
    <t>FORMACION ACADÉMICA</t>
  </si>
  <si>
    <t>ESTABLECIMIENTO</t>
  </si>
  <si>
    <t>TITULO OBTENIDO</t>
  </si>
  <si>
    <t>FECHA DE GRADO</t>
  </si>
  <si>
    <t>DOCUMENTOS APORTADOS</t>
  </si>
  <si>
    <t>FECHA DEL DOCUMENTO</t>
  </si>
  <si>
    <t>VERIFICACIÓN</t>
  </si>
  <si>
    <t>PREGRADO</t>
  </si>
  <si>
    <t>FOTOCOPIA ACTA DE GRADO</t>
  </si>
  <si>
    <t>FOTOCOPIA DIPLOMA</t>
  </si>
  <si>
    <t>NO ADJUNTA</t>
  </si>
  <si>
    <t>NO CUMPLE</t>
  </si>
  <si>
    <t>EXPERIENCIA</t>
  </si>
  <si>
    <t>NOMRE O RAZON SOCIAL</t>
  </si>
  <si>
    <t>FECHA</t>
  </si>
  <si>
    <t>TIEMPO (AÑOS)</t>
  </si>
  <si>
    <t>IDENTIFICACIÓN DE QUIEN EXPIDE</t>
  </si>
  <si>
    <t>FECHA DE LA CERTIFICACIÓN</t>
  </si>
  <si>
    <t>DESDE</t>
  </si>
  <si>
    <t>HASTA</t>
  </si>
  <si>
    <t>TOTAL AÑOS DE EXPERIENCIA</t>
  </si>
  <si>
    <t>profesional en administracion y finanzas, especialista en administracion publica, magister en gestion de organizaciones</t>
  </si>
  <si>
    <t>Se presentaron las 5 certificaciones habilitantes mas otras adicionales para la atención especifica en atención psicosocial.</t>
  </si>
  <si>
    <t>Fundación Mujer del Nuevo Milenio FUNDAMIL</t>
  </si>
  <si>
    <t>JUAN PABLO GONZALEZ CUARTAS</t>
  </si>
  <si>
    <t>PROFESIONAL EN ADMINISTRACIÓN Y FINANZAS</t>
  </si>
  <si>
    <t>CORPORACIÓN UNIVERSITARIA IBEROAMERICANA</t>
  </si>
  <si>
    <t>UNIVERSIDAD MILITAR NUEVA GRANADA</t>
  </si>
  <si>
    <t>ESPECIALISTA EN FINANZAS Y ADMINISTRACIÓN PUBLICA</t>
  </si>
  <si>
    <t>MAGISTER EN GESTIÓN DE ORGANIZACIONES</t>
  </si>
  <si>
    <t>FUNDACION MUJER DEL NUEVO MILENIO</t>
  </si>
  <si>
    <t>COORDINADOR GENERAL</t>
  </si>
  <si>
    <t>REPRESENTANTE LEGAL FUNDACIÓN MUJER DEL NUEVO MILENIO</t>
  </si>
  <si>
    <t>COORDINADOR DE PROYECTOS</t>
  </si>
  <si>
    <t>ALCALDÍA MAYOR DE BOGOTÁ: SECRETARÍA DE PLANEACIÓN</t>
  </si>
  <si>
    <t>PROFESIONAL</t>
  </si>
  <si>
    <t>DIRECTORA DE GESTION CONTRACTUAL</t>
  </si>
  <si>
    <t>PROGRAMA DE LAS NACIONES UNIDAS PARA EL DESARROLLO ALCALDIA MAYOR DE BOGOTA</t>
  </si>
  <si>
    <t>COORDINADORA GENERAL</t>
  </si>
  <si>
    <t>ALCALDÍA MAYOR DE BOGOTÁ: INSTITUTO DE ECONOMÍA SOCIAL</t>
  </si>
  <si>
    <t>JEFE OFICINA ASESORA JURÍFICA</t>
  </si>
  <si>
    <t>FONDO DE VIGILANCIA Y SEGURIDAD DE LA ALCALDÍA MAYOR DE BOGOTÁ</t>
  </si>
  <si>
    <t>GESTOR COMUNITARIO DEL PROYECTO MISIÓN BOGOTÁ</t>
  </si>
  <si>
    <t>SUBGERENTE ADMINISTRATIVA Y FINANCIERA</t>
  </si>
  <si>
    <t>NO PRESENTA</t>
  </si>
  <si>
    <t>GESTOR DEL ÁMBITO DE GESTIÓN COMUNITARIA DEL PROYECTO MISIÓN BOGOTÁ</t>
  </si>
  <si>
    <t>GESTOR DEL AREA DE GESTIÓN LOCAL DEL PROYECTO MISIÓN BOGOTÁ</t>
  </si>
  <si>
    <t>PROMOTOR DE SEGURIDAD DEL ÁREA DE GESTIÓN LOCAL DEL PROYECTO MISIÓN BOGOTÁ</t>
  </si>
  <si>
    <t>PROMOTOR DE FRENTES DE SEGURIDAD LOCAL Y COORDINADOR DE SUMINISTRO DE CABLE DEL ÁREA DE POLICÍA Y VIGILANCIA COMUNITARIA DEL PROYECTO MISIÓN BOGOTÁ</t>
  </si>
  <si>
    <t>PROMOTOR DE FRENTES DE SEGURIDAD LOCAL Y ESCUELAS DE SEGURIDAD CIUDADANA EN LAS DIFERENTES LOCALIDADES DEL DISTRITO</t>
  </si>
  <si>
    <t>COORDINADOR PARA EL MONTAJE Y SUMINISTRO DE MATERIALES PARA LOS FRENTES DE SEGURIDAD LOCAL DEL PROGRAMA DE IMPLEMENTACIÓN DE CAMPAÑAS DE SEGURIDAD CON PARTICIPACIÓN CIUDADANA MISIÓN BOGOTÁ</t>
  </si>
  <si>
    <t>SUPERVISIÓN DEL SUMINISTRO DE CABLE TELEFÓNICO</t>
  </si>
  <si>
    <t>32 a 33</t>
  </si>
  <si>
    <t>Garantizar la aplicación del modelo de atencion en la modalidad EXTERNADO por condiciones de amenza o vulneracon de derechos, para la atencion de niños, niñas y adolescentes que tienen un proceso administrativo de restablecimiento de derechos abierto a su favor, conforme a las disposiciones legales y a los lineamientos tecnicos del modelo de atención y de la modalidad vigentes para la prestacion de servicio.</t>
  </si>
  <si>
    <t>Anexa certificación.</t>
  </si>
  <si>
    <t>Ejecutar las acciones bajo el servicio de comedores comunitarios que permitan  lograr que las y los ciudadanos y las familias en sus diversidades multiples y en territorios multidimencionales de Bogotá gocen de seguridad alimentaria y nutricional, sin barreras al acceso oportuno, en cantidad, calidad e inocuidad de los alimentos; de igual manera a garantizar a los participantes el acceso a los servicios sociales básicos y a la articulación de procesos integrales desarrollando las acciónes pertientes en los comedores comunitarios, con el fin de garantizar el derecho a la alimentación.</t>
  </si>
  <si>
    <t>Ejecutar las acciones bajo el servicio de comedores comunitarios que permitan  lograr que las y los ciudadanos y las familias en sus diversidades multiples y en territorios multidimencionales de Bogotá gocen de seguridad alimentaria y nutricional, sin barreras al acceso oportuno, en cantidad, calidad e inocuidad de los alimentos; de igual manera a garantizar a los participantes el acceso a los servicios sociales básicos y a la articulación de procesos integrales desarrollando las acciónes pertientes para promover la inclusión social de las personas y familais participantes en los comedores comunitarios con el fin de garantizar el derecho a la alimentación en el marco de la institucionalización de la política pública de seguridad alimentaria y nutricional.</t>
  </si>
  <si>
    <t>Experiencia del proponente mayor a 2 veces El predupuesto Oficial</t>
  </si>
  <si>
    <t>El Coordinador General que acredite experiencia de 3 a 4 años adicionales a la minima requerida como habilitante, en el diseño y o ejecución de proyectos sociales dirigidos a Familia y/o comunidades.</t>
  </si>
  <si>
    <t>Entre 1 y 2 años de experiencia especifica en atención psicosocial con entidades públicas.</t>
  </si>
  <si>
    <t>Se ajustó la fecha hasta el cierre de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</si>
</sst>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[$$-2C0A]\ #,##0.00"/>
    <numFmt numFmtId="168" formatCode="[$-C0A]d\-mmm\-yy;@"/>
    <numFmt numFmtId="169" formatCode="[$$-240A]\ #,##0.00"/>
    <numFmt numFmtId="170" formatCode="[$-240A]d&quot; de &quot;mmmm&quot; de &quot;yyyy;@"/>
    <numFmt numFmtId="171" formatCode="0.0"/>
    <numFmt numFmtId="172" formatCode="_-[$$-240A]* #,##0.00_-;\-[$$-240A]* #,##0.00_-;_-[$$-240A]* &quot;-&quot;??_-;_-@_-"/>
    <numFmt numFmtId="173" formatCode="_([$$-240A]\ * #,##0.00_);_([$$-240A]\ * \(#,##0.00\);_([$$-240A]\ * &quot;-&quot;??_);_(@_)"/>
    <numFmt numFmtId="174" formatCode="_-[$$-240A]* #,##0.0_-;\-[$$-240A]* #,##0.0_-;_-[$$-240A]* &quot;-&quot;??_-;_-@_-"/>
    <numFmt numFmtId="175" formatCode="dd/mmm/yy"/>
    <numFmt numFmtId="176" formatCode="dd/mm/yyyy;@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0"/>
      <name val="Zurich BT"/>
      <family val="2"/>
    </font>
    <font>
      <sz val="11"/>
      <color indexed="8"/>
      <name val="Calibri"/>
      <family val="2"/>
    </font>
    <font>
      <b/>
      <sz val="20"/>
      <name val="Calibri"/>
      <family val="2"/>
    </font>
    <font>
      <sz val="16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92D05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Zurich BT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0"/>
      <name val="Arial"/>
      <family val="2"/>
    </font>
    <font>
      <sz val="7"/>
      <color theme="1"/>
      <name val="Arial"/>
      <family val="2"/>
    </font>
    <font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1BF45"/>
        <bgColor indexed="64"/>
      </patternFill>
    </fill>
  </fills>
  <borders count="32">
    <border>
      <left/>
      <right/>
      <top/>
      <bottom/>
      <diagonal/>
    </border>
    <border>
      <left style="medium">
        <color indexed="57"/>
      </left>
      <right style="medium">
        <color indexed="57"/>
      </right>
      <top style="medium">
        <color indexed="57"/>
      </top>
      <bottom style="medium">
        <color indexed="57"/>
      </bottom>
      <diagonal/>
    </border>
    <border>
      <left/>
      <right/>
      <top style="medium">
        <color indexed="57"/>
      </top>
      <bottom/>
      <diagonal/>
    </border>
    <border>
      <left style="medium">
        <color indexed="57"/>
      </left>
      <right/>
      <top style="medium">
        <color indexed="57"/>
      </top>
      <bottom style="medium">
        <color indexed="57"/>
      </bottom>
      <diagonal/>
    </border>
    <border>
      <left/>
      <right/>
      <top style="medium">
        <color indexed="57"/>
      </top>
      <bottom style="medium">
        <color indexed="57"/>
      </bottom>
      <diagonal/>
    </border>
    <border>
      <left/>
      <right style="medium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57"/>
      </left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 style="medium">
        <color indexed="57"/>
      </right>
      <top/>
      <bottom style="medium">
        <color indexed="57"/>
      </bottom>
      <diagonal/>
    </border>
    <border>
      <left/>
      <right style="medium">
        <color indexed="57"/>
      </right>
      <top style="medium">
        <color indexed="57"/>
      </top>
      <bottom/>
      <diagonal/>
    </border>
    <border>
      <left/>
      <right style="medium">
        <color indexed="57"/>
      </right>
      <top/>
      <bottom/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medium">
        <color rgb="FF339966"/>
      </left>
      <right/>
      <top style="medium">
        <color rgb="FF339966"/>
      </top>
      <bottom style="medium">
        <color rgb="FF339966"/>
      </bottom>
      <diagonal/>
    </border>
    <border>
      <left/>
      <right/>
      <top style="medium">
        <color rgb="FF339966"/>
      </top>
      <bottom style="medium">
        <color rgb="FF339966"/>
      </bottom>
      <diagonal/>
    </border>
    <border>
      <left/>
      <right style="medium">
        <color rgb="FF339966"/>
      </right>
      <top style="medium">
        <color rgb="FF339966"/>
      </top>
      <bottom style="medium">
        <color rgb="FF339966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12">
    <xf numFmtId="0" fontId="0" fillId="0" borderId="0"/>
    <xf numFmtId="0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0" fontId="1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4" fontId="29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6" fillId="0" borderId="0" xfId="0" applyFont="1" applyBorder="1" applyAlignment="1"/>
    <xf numFmtId="0" fontId="0" fillId="0" borderId="0" xfId="0" applyProtection="1"/>
    <xf numFmtId="0" fontId="10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/>
    <xf numFmtId="0" fontId="0" fillId="3" borderId="1" xfId="0" applyFill="1" applyBorder="1" applyAlignment="1" applyProtection="1">
      <alignment vertical="top" wrapText="1"/>
    </xf>
    <xf numFmtId="0" fontId="0" fillId="0" borderId="2" xfId="0" applyBorder="1" applyProtection="1"/>
    <xf numFmtId="0" fontId="0" fillId="0" borderId="2" xfId="0" applyFill="1" applyBorder="1" applyProtection="1"/>
    <xf numFmtId="169" fontId="0" fillId="0" borderId="2" xfId="0" applyNumberFormat="1" applyFill="1" applyBorder="1" applyProtection="1"/>
    <xf numFmtId="167" fontId="0" fillId="0" borderId="0" xfId="0" applyNumberFormat="1"/>
    <xf numFmtId="171" fontId="0" fillId="0" borderId="0" xfId="0" applyNumberFormat="1" applyProtection="1"/>
    <xf numFmtId="0" fontId="18" fillId="0" borderId="0" xfId="0" applyFont="1"/>
    <xf numFmtId="0" fontId="16" fillId="0" borderId="1" xfId="0" applyFont="1" applyFill="1" applyBorder="1" applyAlignment="1"/>
    <xf numFmtId="0" fontId="13" fillId="0" borderId="3" xfId="0" applyFont="1" applyFill="1" applyBorder="1" applyAlignment="1" applyProtection="1">
      <alignment horizontal="left" indent="1"/>
      <protection locked="0"/>
    </xf>
    <xf numFmtId="0" fontId="13" fillId="0" borderId="4" xfId="0" applyFont="1" applyFill="1" applyBorder="1" applyAlignment="1" applyProtection="1">
      <alignment horizontal="left" indent="1"/>
      <protection locked="0"/>
    </xf>
    <xf numFmtId="0" fontId="13" fillId="0" borderId="5" xfId="0" applyFont="1" applyFill="1" applyBorder="1" applyAlignment="1" applyProtection="1">
      <protection locked="0"/>
    </xf>
    <xf numFmtId="170" fontId="19" fillId="0" borderId="3" xfId="0" applyNumberFormat="1" applyFont="1" applyBorder="1" applyAlignment="1" applyProtection="1">
      <alignment horizontal="left" indent="1"/>
      <protection locked="0"/>
    </xf>
    <xf numFmtId="0" fontId="19" fillId="0" borderId="4" xfId="0" applyFont="1" applyBorder="1"/>
    <xf numFmtId="168" fontId="13" fillId="0" borderId="5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20" fillId="2" borderId="6" xfId="7" applyFont="1" applyFill="1" applyBorder="1" applyAlignment="1" applyProtection="1">
      <alignment horizontal="center" vertical="center" wrapText="1"/>
    </xf>
    <xf numFmtId="0" fontId="0" fillId="0" borderId="6" xfId="0" applyBorder="1"/>
    <xf numFmtId="0" fontId="21" fillId="0" borderId="6" xfId="0" applyFont="1" applyBorder="1"/>
    <xf numFmtId="0" fontId="20" fillId="0" borderId="6" xfId="7" applyFont="1" applyFill="1" applyBorder="1" applyAlignment="1" applyProtection="1">
      <alignment horizontal="center" vertical="center" wrapText="1"/>
    </xf>
    <xf numFmtId="0" fontId="20" fillId="0" borderId="7" xfId="7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>
      <alignment horizontal="center" wrapText="1"/>
    </xf>
    <xf numFmtId="0" fontId="22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3" fillId="4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wrapText="1"/>
    </xf>
    <xf numFmtId="0" fontId="22" fillId="5" borderId="6" xfId="0" applyFont="1" applyFill="1" applyBorder="1"/>
    <xf numFmtId="0" fontId="24" fillId="5" borderId="6" xfId="7" applyFont="1" applyFill="1" applyBorder="1" applyAlignment="1" applyProtection="1">
      <alignment horizontal="left" vertical="center" wrapText="1"/>
    </xf>
    <xf numFmtId="0" fontId="22" fillId="5" borderId="6" xfId="0" applyFont="1" applyFill="1" applyBorder="1" applyAlignment="1">
      <alignment wrapText="1"/>
    </xf>
    <xf numFmtId="0" fontId="23" fillId="5" borderId="6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3" xfId="0" applyBorder="1" applyProtection="1"/>
    <xf numFmtId="0" fontId="0" fillId="3" borderId="8" xfId="0" applyFill="1" applyBorder="1" applyAlignment="1" applyProtection="1">
      <alignment vertical="top" wrapText="1"/>
    </xf>
    <xf numFmtId="0" fontId="0" fillId="3" borderId="9" xfId="0" applyFill="1" applyBorder="1" applyAlignment="1" applyProtection="1">
      <alignment horizontal="left" vertical="top" wrapText="1"/>
    </xf>
    <xf numFmtId="0" fontId="0" fillId="3" borderId="9" xfId="0" applyFill="1" applyBorder="1" applyAlignment="1" applyProtection="1">
      <alignment horizontal="right" vertical="top" wrapText="1"/>
    </xf>
    <xf numFmtId="9" fontId="12" fillId="3" borderId="9" xfId="8" applyFont="1" applyFill="1" applyBorder="1" applyAlignment="1" applyProtection="1">
      <alignment horizontal="right" vertical="top" wrapText="1"/>
    </xf>
    <xf numFmtId="0" fontId="5" fillId="0" borderId="6" xfId="0" applyFont="1" applyFill="1" applyBorder="1" applyAlignment="1" applyProtection="1">
      <alignment wrapText="1"/>
    </xf>
    <xf numFmtId="0" fontId="5" fillId="0" borderId="6" xfId="0" applyFont="1" applyFill="1" applyBorder="1" applyAlignment="1" applyProtection="1"/>
    <xf numFmtId="9" fontId="5" fillId="0" borderId="6" xfId="0" applyNumberFormat="1" applyFont="1" applyFill="1" applyBorder="1" applyAlignment="1" applyProtection="1"/>
    <xf numFmtId="0" fontId="0" fillId="0" borderId="6" xfId="0" applyBorder="1" applyAlignment="1" applyProtection="1">
      <alignment wrapText="1"/>
    </xf>
    <xf numFmtId="0" fontId="0" fillId="0" borderId="6" xfId="0" applyBorder="1" applyProtection="1"/>
    <xf numFmtId="9" fontId="12" fillId="0" borderId="6" xfId="8" applyFont="1" applyBorder="1" applyProtection="1">
      <protection locked="0"/>
    </xf>
    <xf numFmtId="169" fontId="0" fillId="3" borderId="9" xfId="0" applyNumberFormat="1" applyFill="1" applyBorder="1" applyProtection="1"/>
    <xf numFmtId="0" fontId="25" fillId="3" borderId="9" xfId="0" applyFont="1" applyFill="1" applyBorder="1" applyProtection="1"/>
    <xf numFmtId="169" fontId="0" fillId="0" borderId="6" xfId="0" applyNumberFormat="1" applyBorder="1" applyProtection="1"/>
    <xf numFmtId="172" fontId="21" fillId="0" borderId="6" xfId="3" applyNumberFormat="1" applyFont="1" applyFill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14" fontId="21" fillId="0" borderId="6" xfId="0" applyNumberFormat="1" applyFont="1" applyBorder="1" applyAlignment="1">
      <alignment horizontal="center"/>
    </xf>
    <xf numFmtId="0" fontId="0" fillId="0" borderId="6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/>
    </xf>
    <xf numFmtId="173" fontId="5" fillId="0" borderId="6" xfId="3" applyNumberFormat="1" applyFont="1" applyFill="1" applyBorder="1" applyAlignment="1" applyProtection="1"/>
    <xf numFmtId="173" fontId="5" fillId="0" borderId="6" xfId="0" applyNumberFormat="1" applyFont="1" applyFill="1" applyBorder="1" applyAlignment="1" applyProtection="1"/>
    <xf numFmtId="0" fontId="0" fillId="0" borderId="6" xfId="0" applyBorder="1" applyAlignment="1">
      <alignment wrapText="1"/>
    </xf>
    <xf numFmtId="0" fontId="24" fillId="0" borderId="6" xfId="7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top" wrapText="1"/>
    </xf>
    <xf numFmtId="173" fontId="0" fillId="0" borderId="0" xfId="0" applyNumberFormat="1"/>
    <xf numFmtId="0" fontId="0" fillId="6" borderId="6" xfId="0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/>
    </xf>
    <xf numFmtId="0" fontId="18" fillId="0" borderId="6" xfId="0" applyFont="1" applyFill="1" applyBorder="1"/>
    <xf numFmtId="0" fontId="18" fillId="0" borderId="6" xfId="0" applyFont="1" applyBorder="1"/>
    <xf numFmtId="0" fontId="16" fillId="0" borderId="6" xfId="0" applyFont="1" applyFill="1" applyBorder="1" applyAlignment="1">
      <alignment horizontal="left"/>
    </xf>
    <xf numFmtId="170" fontId="19" fillId="0" borderId="4" xfId="0" applyNumberFormat="1" applyFont="1" applyBorder="1" applyAlignment="1" applyProtection="1">
      <alignment horizontal="left" indent="1"/>
      <protection locked="0"/>
    </xf>
    <xf numFmtId="0" fontId="0" fillId="5" borderId="6" xfId="0" applyFill="1" applyBorder="1" applyAlignment="1">
      <alignment vertical="center" wrapText="1"/>
    </xf>
    <xf numFmtId="0" fontId="0" fillId="5" borderId="0" xfId="0" applyFill="1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0" fillId="7" borderId="6" xfId="0" applyFill="1" applyBorder="1"/>
    <xf numFmtId="0" fontId="0" fillId="7" borderId="0" xfId="0" applyFill="1"/>
    <xf numFmtId="0" fontId="0" fillId="8" borderId="6" xfId="0" applyFill="1" applyBorder="1" applyAlignment="1">
      <alignment wrapText="1"/>
    </xf>
    <xf numFmtId="0" fontId="16" fillId="0" borderId="6" xfId="0" applyFont="1" applyFill="1" applyBorder="1" applyAlignment="1">
      <alignment horizontal="center" wrapText="1"/>
    </xf>
    <xf numFmtId="0" fontId="21" fillId="0" borderId="6" xfId="0" applyFont="1" applyBorder="1" applyAlignment="1">
      <alignment horizontal="center" vertical="top" wrapText="1"/>
    </xf>
    <xf numFmtId="9" fontId="21" fillId="9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top" wrapText="1"/>
    </xf>
    <xf numFmtId="174" fontId="21" fillId="0" borderId="6" xfId="3" applyNumberFormat="1" applyFont="1" applyBorder="1" applyAlignment="1">
      <alignment horizontal="center"/>
    </xf>
    <xf numFmtId="0" fontId="16" fillId="0" borderId="6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 vertical="center" wrapText="1"/>
    </xf>
    <xf numFmtId="3" fontId="0" fillId="0" borderId="6" xfId="0" applyNumberFormat="1" applyBorder="1"/>
    <xf numFmtId="0" fontId="0" fillId="5" borderId="6" xfId="0" applyFill="1" applyBorder="1" applyAlignment="1">
      <alignment wrapText="1"/>
    </xf>
    <xf numFmtId="0" fontId="0" fillId="0" borderId="0" xfId="0"/>
    <xf numFmtId="0" fontId="0" fillId="0" borderId="0" xfId="0" applyProtection="1"/>
    <xf numFmtId="0" fontId="10" fillId="2" borderId="1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0" fontId="20" fillId="2" borderId="6" xfId="7" applyFont="1" applyFill="1" applyBorder="1" applyAlignment="1" applyProtection="1">
      <alignment horizontal="center" vertical="center" wrapText="1"/>
    </xf>
    <xf numFmtId="0" fontId="20" fillId="0" borderId="7" xfId="7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0" fillId="3" borderId="8" xfId="0" applyFill="1" applyBorder="1" applyAlignment="1" applyProtection="1">
      <alignment vertical="top" wrapText="1"/>
    </xf>
    <xf numFmtId="9" fontId="5" fillId="0" borderId="6" xfId="0" applyNumberFormat="1" applyFont="1" applyFill="1" applyBorder="1" applyAlignment="1" applyProtection="1"/>
    <xf numFmtId="0" fontId="21" fillId="0" borderId="6" xfId="0" applyFont="1" applyBorder="1" applyAlignment="1">
      <alignment horizontal="center" wrapText="1"/>
    </xf>
    <xf numFmtId="14" fontId="21" fillId="0" borderId="6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173" fontId="0" fillId="0" borderId="0" xfId="0" applyNumberFormat="1"/>
    <xf numFmtId="0" fontId="21" fillId="0" borderId="6" xfId="0" applyFont="1" applyBorder="1" applyAlignment="1">
      <alignment horizontal="center" vertical="top" wrapText="1"/>
    </xf>
    <xf numFmtId="9" fontId="21" fillId="9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top" wrapText="1"/>
    </xf>
    <xf numFmtId="0" fontId="32" fillId="0" borderId="24" xfId="7" applyFont="1" applyBorder="1" applyAlignment="1">
      <alignment vertical="center" wrapText="1"/>
    </xf>
    <xf numFmtId="0" fontId="31" fillId="0" borderId="24" xfId="7" applyFont="1" applyBorder="1" applyAlignment="1">
      <alignment horizontal="center" vertical="center"/>
    </xf>
    <xf numFmtId="175" fontId="31" fillId="0" borderId="24" xfId="7" applyNumberFormat="1" applyFont="1" applyBorder="1" applyAlignment="1">
      <alignment horizontal="center" vertical="center"/>
    </xf>
    <xf numFmtId="0" fontId="31" fillId="0" borderId="24" xfId="7" applyFont="1" applyBorder="1" applyAlignment="1">
      <alignment vertical="center"/>
    </xf>
    <xf numFmtId="0" fontId="31" fillId="0" borderId="24" xfId="7" applyFont="1" applyBorder="1" applyAlignment="1" applyProtection="1">
      <alignment horizontal="center" vertical="center"/>
      <protection locked="0"/>
    </xf>
    <xf numFmtId="3" fontId="36" fillId="0" borderId="6" xfId="7" applyNumberFormat="1" applyFont="1" applyFill="1" applyBorder="1" applyAlignment="1" applyProtection="1">
      <alignment horizontal="center" vertical="center" wrapText="1"/>
    </xf>
    <xf numFmtId="0" fontId="32" fillId="0" borderId="24" xfId="7" applyFont="1" applyBorder="1" applyAlignment="1">
      <alignment horizontal="center" vertical="center"/>
    </xf>
    <xf numFmtId="0" fontId="32" fillId="0" borderId="24" xfId="7" applyFont="1" applyBorder="1" applyAlignment="1">
      <alignment horizontal="center" vertical="center" wrapText="1"/>
    </xf>
    <xf numFmtId="0" fontId="35" fillId="0" borderId="21" xfId="7" applyFont="1" applyFill="1" applyBorder="1" applyAlignment="1" applyProtection="1">
      <alignment horizontal="center" vertical="center"/>
      <protection locked="0"/>
    </xf>
    <xf numFmtId="14" fontId="31" fillId="0" borderId="24" xfId="7" applyNumberFormat="1" applyFont="1" applyFill="1" applyBorder="1" applyAlignment="1" applyProtection="1">
      <alignment horizontal="center" vertical="center"/>
      <protection locked="0"/>
    </xf>
    <xf numFmtId="0" fontId="31" fillId="0" borderId="24" xfId="7" applyFont="1" applyBorder="1" applyAlignment="1" applyProtection="1">
      <alignment vertical="center" wrapText="1"/>
      <protection locked="0"/>
    </xf>
    <xf numFmtId="175" fontId="31" fillId="0" borderId="24" xfId="7" applyNumberFormat="1" applyFont="1" applyBorder="1" applyAlignment="1" applyProtection="1">
      <alignment horizontal="center" vertical="center"/>
      <protection locked="0"/>
    </xf>
    <xf numFmtId="175" fontId="31" fillId="5" borderId="24" xfId="7" applyNumberFormat="1" applyFont="1" applyFill="1" applyBorder="1" applyAlignment="1" applyProtection="1">
      <alignment horizontal="center" vertical="center"/>
      <protection locked="0"/>
    </xf>
    <xf numFmtId="164" fontId="31" fillId="0" borderId="24" xfId="11" applyNumberFormat="1" applyFont="1" applyBorder="1" applyAlignment="1">
      <alignment horizontal="center" vertical="center"/>
    </xf>
    <xf numFmtId="164" fontId="31" fillId="0" borderId="24" xfId="11" applyNumberFormat="1" applyFont="1" applyBorder="1" applyAlignment="1" applyProtection="1">
      <alignment vertical="center"/>
      <protection locked="0"/>
    </xf>
    <xf numFmtId="0" fontId="31" fillId="0" borderId="21" xfId="7" applyFont="1" applyBorder="1" applyAlignment="1" applyProtection="1">
      <alignment horizontal="center" vertical="center"/>
      <protection locked="0"/>
    </xf>
    <xf numFmtId="14" fontId="0" fillId="0" borderId="6" xfId="0" applyNumberFormat="1" applyBorder="1"/>
    <xf numFmtId="164" fontId="32" fillId="0" borderId="24" xfId="7" applyNumberFormat="1" applyFont="1" applyBorder="1" applyAlignment="1">
      <alignment vertical="center"/>
    </xf>
    <xf numFmtId="164" fontId="31" fillId="0" borderId="0" xfId="7" applyNumberFormat="1" applyFont="1" applyBorder="1" applyAlignment="1">
      <alignment vertical="center"/>
    </xf>
    <xf numFmtId="0" fontId="31" fillId="0" borderId="0" xfId="7" applyFont="1" applyBorder="1" applyAlignment="1">
      <alignment vertical="center"/>
    </xf>
    <xf numFmtId="0" fontId="31" fillId="0" borderId="20" xfId="7" applyFont="1" applyBorder="1" applyAlignment="1">
      <alignment vertical="center"/>
    </xf>
    <xf numFmtId="172" fontId="0" fillId="0" borderId="0" xfId="0" applyNumberFormat="1"/>
    <xf numFmtId="0" fontId="28" fillId="0" borderId="6" xfId="0" applyFont="1" applyBorder="1" applyAlignment="1">
      <alignment horizontal="center"/>
    </xf>
    <xf numFmtId="3" fontId="0" fillId="0" borderId="0" xfId="0" applyNumberFormat="1"/>
    <xf numFmtId="173" fontId="0" fillId="0" borderId="0" xfId="3" applyNumberFormat="1" applyFont="1"/>
    <xf numFmtId="0" fontId="35" fillId="0" borderId="16" xfId="7" applyFont="1" applyFill="1" applyBorder="1" applyAlignment="1" applyProtection="1">
      <alignment horizontal="center" vertical="center"/>
      <protection locked="0"/>
    </xf>
    <xf numFmtId="175" fontId="31" fillId="0" borderId="6" xfId="7" applyNumberFormat="1" applyFont="1" applyFill="1" applyBorder="1" applyAlignment="1" applyProtection="1">
      <alignment horizontal="center" vertical="center"/>
      <protection locked="0"/>
    </xf>
    <xf numFmtId="0" fontId="35" fillId="0" borderId="6" xfId="7" applyFont="1" applyFill="1" applyBorder="1" applyAlignment="1" applyProtection="1">
      <alignment horizontal="center" vertical="center"/>
      <protection locked="0"/>
    </xf>
    <xf numFmtId="14" fontId="31" fillId="0" borderId="25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8" fillId="0" borderId="0" xfId="0" applyFont="1" applyAlignment="1">
      <alignment horizontal="left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left"/>
    </xf>
    <xf numFmtId="0" fontId="14" fillId="0" borderId="4" xfId="0" applyFont="1" applyFill="1" applyBorder="1" applyAlignment="1" applyProtection="1">
      <alignment horizontal="left"/>
    </xf>
    <xf numFmtId="0" fontId="14" fillId="0" borderId="5" xfId="0" applyFont="1" applyFill="1" applyBorder="1" applyAlignment="1" applyProtection="1">
      <alignment horizontal="left"/>
    </xf>
    <xf numFmtId="14" fontId="14" fillId="0" borderId="3" xfId="0" applyNumberFormat="1" applyFont="1" applyFill="1" applyBorder="1" applyAlignment="1" applyProtection="1">
      <alignment horizontal="left"/>
    </xf>
    <xf numFmtId="14" fontId="14" fillId="0" borderId="4" xfId="0" applyNumberFormat="1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 vertical="center" wrapText="1"/>
    </xf>
    <xf numFmtId="167" fontId="26" fillId="0" borderId="1" xfId="0" applyNumberFormat="1" applyFont="1" applyFill="1" applyBorder="1" applyAlignment="1" applyProtection="1">
      <alignment horizontal="center" vertical="center"/>
    </xf>
    <xf numFmtId="167" fontId="26" fillId="0" borderId="8" xfId="0" applyNumberFormat="1" applyFont="1" applyFill="1" applyBorder="1" applyAlignment="1" applyProtection="1">
      <alignment horizontal="center" vertical="center"/>
    </xf>
    <xf numFmtId="0" fontId="31" fillId="0" borderId="6" xfId="7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31" fillId="0" borderId="6" xfId="7" applyFont="1" applyBorder="1" applyAlignment="1">
      <alignment horizontal="left" vertical="center"/>
    </xf>
    <xf numFmtId="0" fontId="31" fillId="0" borderId="6" xfId="7" applyFont="1" applyFill="1" applyBorder="1" applyAlignment="1" applyProtection="1">
      <alignment horizontal="left" vertical="center" wrapText="1"/>
      <protection locked="0"/>
    </xf>
    <xf numFmtId="0" fontId="31" fillId="0" borderId="6" xfId="7" applyFont="1" applyBorder="1" applyAlignment="1" applyProtection="1">
      <alignment horizontal="center" vertical="center" wrapText="1"/>
      <protection locked="0"/>
    </xf>
    <xf numFmtId="176" fontId="31" fillId="0" borderId="6" xfId="7" applyNumberFormat="1" applyFont="1" applyFill="1" applyBorder="1" applyAlignment="1" applyProtection="1">
      <alignment horizontal="center" vertical="center"/>
      <protection locked="0"/>
    </xf>
    <xf numFmtId="0" fontId="32" fillId="10" borderId="21" xfId="7" applyFont="1" applyFill="1" applyBorder="1" applyAlignment="1">
      <alignment horizontal="center" vertical="center"/>
    </xf>
    <xf numFmtId="0" fontId="32" fillId="10" borderId="22" xfId="7" applyFont="1" applyFill="1" applyBorder="1" applyAlignment="1">
      <alignment horizontal="center" vertical="center"/>
    </xf>
    <xf numFmtId="0" fontId="32" fillId="10" borderId="23" xfId="7" applyFont="1" applyFill="1" applyBorder="1" applyAlignment="1">
      <alignment horizontal="center" vertical="center"/>
    </xf>
    <xf numFmtId="0" fontId="32" fillId="0" borderId="16" xfId="7" applyFont="1" applyBorder="1" applyAlignment="1" applyProtection="1">
      <alignment horizontal="left" vertical="top" wrapText="1"/>
      <protection locked="0"/>
    </xf>
    <xf numFmtId="0" fontId="32" fillId="0" borderId="17" xfId="7" applyFont="1" applyBorder="1" applyAlignment="1" applyProtection="1">
      <alignment horizontal="left" vertical="top" wrapText="1"/>
      <protection locked="0"/>
    </xf>
    <xf numFmtId="0" fontId="32" fillId="0" borderId="18" xfId="7" applyFont="1" applyBorder="1" applyAlignment="1" applyProtection="1">
      <alignment horizontal="left" vertical="top" wrapText="1"/>
      <protection locked="0"/>
    </xf>
    <xf numFmtId="0" fontId="32" fillId="0" borderId="27" xfId="7" applyFont="1" applyBorder="1" applyAlignment="1" applyProtection="1">
      <alignment horizontal="left" vertical="top" wrapText="1"/>
      <protection locked="0"/>
    </xf>
    <xf numFmtId="0" fontId="32" fillId="0" borderId="31" xfId="7" applyFont="1" applyBorder="1" applyAlignment="1" applyProtection="1">
      <alignment horizontal="left" vertical="top" wrapText="1"/>
      <protection locked="0"/>
    </xf>
    <xf numFmtId="0" fontId="32" fillId="0" borderId="28" xfId="7" applyFont="1" applyBorder="1" applyAlignment="1" applyProtection="1">
      <alignment horizontal="left" vertical="top" wrapText="1"/>
      <protection locked="0"/>
    </xf>
    <xf numFmtId="0" fontId="31" fillId="0" borderId="6" xfId="7" applyFont="1" applyBorder="1" applyAlignment="1">
      <alignment horizontal="center" vertical="center"/>
    </xf>
    <xf numFmtId="0" fontId="34" fillId="10" borderId="27" xfId="7" applyFont="1" applyFill="1" applyBorder="1" applyAlignment="1">
      <alignment horizontal="center" vertical="center"/>
    </xf>
    <xf numFmtId="0" fontId="34" fillId="10" borderId="31" xfId="7" applyFont="1" applyFill="1" applyBorder="1" applyAlignment="1">
      <alignment horizontal="center" vertical="center"/>
    </xf>
    <xf numFmtId="0" fontId="34" fillId="10" borderId="28" xfId="7" applyFont="1" applyFill="1" applyBorder="1" applyAlignment="1">
      <alignment horizontal="center" vertical="center"/>
    </xf>
    <xf numFmtId="0" fontId="31" fillId="0" borderId="25" xfId="7" applyFont="1" applyBorder="1" applyAlignment="1">
      <alignment horizontal="center" vertical="center" wrapText="1"/>
    </xf>
    <xf numFmtId="0" fontId="31" fillId="0" borderId="26" xfId="7" applyFont="1" applyBorder="1" applyAlignment="1">
      <alignment horizontal="center" vertical="center" wrapText="1"/>
    </xf>
    <xf numFmtId="0" fontId="31" fillId="0" borderId="25" xfId="7" applyFont="1" applyBorder="1" applyAlignment="1">
      <alignment horizontal="center" vertical="center"/>
    </xf>
    <xf numFmtId="0" fontId="31" fillId="0" borderId="26" xfId="7" applyFont="1" applyBorder="1" applyAlignment="1">
      <alignment horizontal="center" vertical="center"/>
    </xf>
    <xf numFmtId="0" fontId="31" fillId="0" borderId="21" xfId="7" applyFont="1" applyBorder="1" applyAlignment="1">
      <alignment horizontal="center" vertical="center"/>
    </xf>
    <xf numFmtId="0" fontId="31" fillId="0" borderId="23" xfId="7" applyFont="1" applyBorder="1" applyAlignment="1">
      <alignment horizontal="center" vertical="center"/>
    </xf>
    <xf numFmtId="0" fontId="31" fillId="0" borderId="16" xfId="7" applyFont="1" applyBorder="1" applyAlignment="1">
      <alignment horizontal="center" vertical="center" wrapText="1"/>
    </xf>
    <xf numFmtId="0" fontId="31" fillId="0" borderId="18" xfId="7" applyFont="1" applyBorder="1" applyAlignment="1">
      <alignment horizontal="center" vertical="center" wrapText="1"/>
    </xf>
    <xf numFmtId="0" fontId="31" fillId="0" borderId="27" xfId="7" applyFont="1" applyBorder="1" applyAlignment="1">
      <alignment horizontal="center" vertical="center" wrapText="1"/>
    </xf>
    <xf numFmtId="0" fontId="31" fillId="0" borderId="28" xfId="7" applyFont="1" applyBorder="1" applyAlignment="1">
      <alignment horizontal="center" vertical="center" wrapText="1"/>
    </xf>
    <xf numFmtId="0" fontId="31" fillId="0" borderId="29" xfId="7" applyFont="1" applyBorder="1" applyAlignment="1">
      <alignment horizontal="center" vertical="center"/>
    </xf>
    <xf numFmtId="0" fontId="31" fillId="0" borderId="25" xfId="7" applyFont="1" applyBorder="1" applyAlignment="1">
      <alignment horizontal="left" vertical="center"/>
    </xf>
    <xf numFmtId="0" fontId="32" fillId="0" borderId="6" xfId="7" applyFont="1" applyFill="1" applyBorder="1" applyAlignment="1">
      <alignment horizontal="center" vertical="center"/>
    </xf>
    <xf numFmtId="0" fontId="31" fillId="0" borderId="24" xfId="7" applyFont="1" applyFill="1" applyBorder="1" applyAlignment="1" applyProtection="1">
      <alignment horizontal="left" vertical="center" wrapText="1"/>
      <protection locked="0"/>
    </xf>
    <xf numFmtId="0" fontId="31" fillId="0" borderId="25" xfId="7" applyFont="1" applyFill="1" applyBorder="1" applyAlignment="1" applyProtection="1">
      <alignment horizontal="left" vertical="center" wrapText="1"/>
      <protection locked="0"/>
    </xf>
    <xf numFmtId="0" fontId="31" fillId="0" borderId="16" xfId="7" applyFont="1" applyBorder="1" applyAlignment="1" applyProtection="1">
      <alignment horizontal="center" vertical="center" wrapText="1"/>
      <protection locked="0"/>
    </xf>
    <xf numFmtId="0" fontId="31" fillId="0" borderId="18" xfId="7" applyFont="1" applyBorder="1" applyAlignment="1" applyProtection="1">
      <alignment horizontal="center" vertical="center" wrapText="1"/>
      <protection locked="0"/>
    </xf>
    <xf numFmtId="0" fontId="31" fillId="0" borderId="19" xfId="7" applyFont="1" applyBorder="1" applyAlignment="1" applyProtection="1">
      <alignment horizontal="center" vertical="center" wrapText="1"/>
      <protection locked="0"/>
    </xf>
    <xf numFmtId="0" fontId="31" fillId="0" borderId="20" xfId="7" applyFont="1" applyBorder="1" applyAlignment="1" applyProtection="1">
      <alignment horizontal="center" vertical="center" wrapText="1"/>
      <protection locked="0"/>
    </xf>
    <xf numFmtId="14" fontId="31" fillId="0" borderId="24" xfId="7" applyNumberFormat="1" applyFont="1" applyFill="1" applyBorder="1" applyAlignment="1" applyProtection="1">
      <alignment horizontal="center" vertical="center"/>
      <protection locked="0"/>
    </xf>
    <xf numFmtId="14" fontId="31" fillId="0" borderId="25" xfId="7" applyNumberFormat="1" applyFont="1" applyFill="1" applyBorder="1" applyAlignment="1" applyProtection="1">
      <alignment horizontal="center" vertical="center"/>
      <protection locked="0"/>
    </xf>
    <xf numFmtId="0" fontId="31" fillId="0" borderId="24" xfId="7" applyFont="1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31" fillId="0" borderId="22" xfId="7" applyFont="1" applyBorder="1" applyAlignment="1">
      <alignment horizontal="center" vertical="center"/>
    </xf>
    <xf numFmtId="0" fontId="34" fillId="10" borderId="24" xfId="7" applyFont="1" applyFill="1" applyBorder="1" applyAlignment="1">
      <alignment horizontal="center" vertical="center"/>
    </xf>
    <xf numFmtId="0" fontId="32" fillId="0" borderId="21" xfId="7" applyFont="1" applyBorder="1" applyAlignment="1">
      <alignment horizontal="center" vertical="center"/>
    </xf>
    <xf numFmtId="0" fontId="32" fillId="0" borderId="23" xfId="7" applyFont="1" applyBorder="1" applyAlignment="1">
      <alignment horizontal="center" vertical="center"/>
    </xf>
    <xf numFmtId="0" fontId="32" fillId="0" borderId="24" xfId="7" applyFont="1" applyBorder="1" applyAlignment="1">
      <alignment horizontal="center" vertical="center"/>
    </xf>
    <xf numFmtId="0" fontId="32" fillId="0" borderId="24" xfId="7" applyFont="1" applyFill="1" applyBorder="1" applyAlignment="1">
      <alignment horizontal="center" vertical="center"/>
    </xf>
    <xf numFmtId="0" fontId="32" fillId="0" borderId="25" xfId="7" applyFont="1" applyFill="1" applyBorder="1" applyAlignment="1">
      <alignment horizontal="center" vertical="center"/>
    </xf>
    <xf numFmtId="0" fontId="31" fillId="0" borderId="24" xfId="7" applyFont="1" applyBorder="1" applyAlignment="1">
      <alignment horizontal="center" vertical="center" wrapText="1"/>
    </xf>
    <xf numFmtId="0" fontId="35" fillId="0" borderId="21" xfId="7" applyFont="1" applyBorder="1" applyAlignment="1">
      <alignment vertical="center"/>
    </xf>
    <xf numFmtId="0" fontId="35" fillId="0" borderId="23" xfId="7" applyFont="1" applyBorder="1" applyAlignment="1">
      <alignment vertical="center"/>
    </xf>
    <xf numFmtId="0" fontId="31" fillId="0" borderId="26" xfId="7" applyFont="1" applyBorder="1" applyAlignment="1">
      <alignment horizontal="left" vertical="center"/>
    </xf>
    <xf numFmtId="0" fontId="31" fillId="0" borderId="24" xfId="7" applyFont="1" applyBorder="1" applyAlignment="1" applyProtection="1">
      <alignment horizontal="center" vertical="center" wrapText="1"/>
      <protection locked="0"/>
    </xf>
    <xf numFmtId="1" fontId="31" fillId="0" borderId="25" xfId="7" applyNumberFormat="1" applyFont="1" applyBorder="1" applyAlignment="1" applyProtection="1">
      <alignment horizontal="center" vertical="center"/>
      <protection locked="0"/>
    </xf>
    <xf numFmtId="1" fontId="31" fillId="0" borderId="26" xfId="7" applyNumberFormat="1" applyFont="1" applyBorder="1" applyAlignment="1" applyProtection="1">
      <alignment horizontal="center" vertical="center"/>
      <protection locked="0"/>
    </xf>
    <xf numFmtId="14" fontId="31" fillId="0" borderId="25" xfId="7" applyNumberFormat="1" applyFont="1" applyBorder="1" applyAlignment="1" applyProtection="1">
      <alignment horizontal="center" vertical="center"/>
      <protection locked="0"/>
    </xf>
    <xf numFmtId="14" fontId="31" fillId="0" borderId="26" xfId="7" applyNumberFormat="1" applyFont="1" applyBorder="1" applyAlignment="1" applyProtection="1">
      <alignment horizontal="center" vertical="center"/>
      <protection locked="0"/>
    </xf>
    <xf numFmtId="0" fontId="34" fillId="10" borderId="19" xfId="7" applyFont="1" applyFill="1" applyBorder="1" applyAlignment="1">
      <alignment horizontal="center" vertical="center"/>
    </xf>
    <xf numFmtId="0" fontId="34" fillId="10" borderId="0" xfId="7" applyFont="1" applyFill="1" applyBorder="1" applyAlignment="1">
      <alignment horizontal="center" vertical="center"/>
    </xf>
    <xf numFmtId="0" fontId="34" fillId="10" borderId="20" xfId="7" applyFont="1" applyFill="1" applyBorder="1" applyAlignment="1">
      <alignment horizontal="center" vertical="center"/>
    </xf>
    <xf numFmtId="0" fontId="30" fillId="10" borderId="16" xfId="7" applyFont="1" applyFill="1" applyBorder="1" applyAlignment="1">
      <alignment horizontal="center" vertical="center"/>
    </xf>
    <xf numFmtId="0" fontId="30" fillId="10" borderId="17" xfId="7" applyFont="1" applyFill="1" applyBorder="1" applyAlignment="1">
      <alignment horizontal="center" vertical="center"/>
    </xf>
    <xf numFmtId="0" fontId="30" fillId="10" borderId="18" xfId="7" applyFont="1" applyFill="1" applyBorder="1" applyAlignment="1">
      <alignment horizontal="center" vertical="center"/>
    </xf>
    <xf numFmtId="0" fontId="30" fillId="10" borderId="19" xfId="7" applyFont="1" applyFill="1" applyBorder="1" applyAlignment="1">
      <alignment horizontal="center" vertical="center"/>
    </xf>
    <xf numFmtId="0" fontId="30" fillId="10" borderId="0" xfId="7" applyFont="1" applyFill="1" applyBorder="1" applyAlignment="1">
      <alignment horizontal="center" vertical="center"/>
    </xf>
    <xf numFmtId="0" fontId="30" fillId="10" borderId="20" xfId="7" applyFont="1" applyFill="1" applyBorder="1" applyAlignment="1">
      <alignment horizontal="center" vertical="center"/>
    </xf>
    <xf numFmtId="2" fontId="31" fillId="0" borderId="21" xfId="7" applyNumberFormat="1" applyFont="1" applyBorder="1" applyAlignment="1">
      <alignment horizontal="center" vertical="center" wrapText="1" shrinkToFit="1"/>
    </xf>
    <xf numFmtId="2" fontId="31" fillId="0" borderId="22" xfId="7" applyNumberFormat="1" applyFont="1" applyBorder="1" applyAlignment="1">
      <alignment horizontal="center" vertical="center" wrapText="1" shrinkToFit="1"/>
    </xf>
    <xf numFmtId="2" fontId="31" fillId="0" borderId="23" xfId="7" applyNumberFormat="1" applyFont="1" applyBorder="1" applyAlignment="1">
      <alignment horizontal="center" vertical="center" wrapText="1" shrinkToFit="1"/>
    </xf>
    <xf numFmtId="0" fontId="33" fillId="0" borderId="21" xfId="7" applyFont="1" applyBorder="1" applyAlignment="1">
      <alignment horizontal="center" vertical="center"/>
    </xf>
    <xf numFmtId="0" fontId="33" fillId="0" borderId="23" xfId="7" applyFont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2">
    <cellStyle name="Millares 2" xfId="1"/>
    <cellStyle name="Millares 3" xfId="2"/>
    <cellStyle name="Millares 4" xfId="11"/>
    <cellStyle name="Moneda" xfId="3" builtinId="4"/>
    <cellStyle name="Normal" xfId="0" builtinId="0"/>
    <cellStyle name="Normal 2" xfId="4"/>
    <cellStyle name="Normal 3" xfId="5"/>
    <cellStyle name="Normal 3 2" xfId="10"/>
    <cellStyle name="Normal 4" xfId="6"/>
    <cellStyle name="Normal 5" xfId="7"/>
    <cellStyle name="Porcentaje" xfId="8" builtinId="5"/>
    <cellStyle name="Porcentual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B1:H24"/>
  <sheetViews>
    <sheetView showGridLines="0" topLeftCell="A4" zoomScale="70" zoomScaleNormal="70" zoomScaleSheetLayoutView="80" workbookViewId="0">
      <selection activeCell="C19" sqref="C19"/>
    </sheetView>
  </sheetViews>
  <sheetFormatPr baseColWidth="10" defaultRowHeight="15"/>
  <cols>
    <col min="1" max="1" width="5.7109375" customWidth="1"/>
    <col min="2" max="2" width="46.5703125" customWidth="1"/>
    <col min="3" max="4" width="39" customWidth="1"/>
    <col min="5" max="5" width="35.85546875" customWidth="1"/>
    <col min="6" max="6" width="22.28515625" customWidth="1"/>
    <col min="7" max="10" width="10.140625" customWidth="1"/>
    <col min="11" max="12" width="8.42578125" customWidth="1"/>
    <col min="13" max="13" width="14" customWidth="1"/>
    <col min="14" max="14" width="14.140625" customWidth="1"/>
    <col min="15" max="15" width="12.28515625" customWidth="1"/>
    <col min="16" max="16" width="16.42578125" customWidth="1"/>
    <col min="17" max="17" width="19" customWidth="1"/>
    <col min="18" max="18" width="22.42578125" customWidth="1"/>
    <col min="19" max="19" width="21.85546875" customWidth="1"/>
    <col min="20" max="20" width="13.7109375" customWidth="1"/>
    <col min="21" max="21" width="12.42578125" customWidth="1"/>
    <col min="22" max="22" width="13.140625" customWidth="1"/>
    <col min="23" max="23" width="12.42578125" customWidth="1"/>
    <col min="24" max="24" width="12" customWidth="1"/>
    <col min="25" max="26" width="13" customWidth="1"/>
    <col min="28" max="32" width="15.42578125" customWidth="1"/>
  </cols>
  <sheetData>
    <row r="1" spans="2:8" ht="15.75" thickBot="1"/>
    <row r="2" spans="2:8" ht="27" thickBot="1">
      <c r="B2" s="140" t="s">
        <v>38</v>
      </c>
      <c r="C2" s="141"/>
      <c r="D2" s="141"/>
      <c r="E2" s="141"/>
      <c r="F2" s="142"/>
    </row>
    <row r="3" spans="2:8" ht="27" thickBot="1">
      <c r="B3" s="14"/>
      <c r="C3" s="14"/>
      <c r="D3" s="14"/>
      <c r="E3" s="14"/>
      <c r="F3" s="14"/>
    </row>
    <row r="4" spans="2:8" ht="27" thickBot="1">
      <c r="B4" s="15" t="s">
        <v>1</v>
      </c>
      <c r="C4" s="16" t="s">
        <v>75</v>
      </c>
      <c r="D4" s="17"/>
      <c r="E4" s="17"/>
      <c r="F4" s="18"/>
    </row>
    <row r="5" spans="2:8" ht="27" thickBot="1">
      <c r="B5" s="15" t="s">
        <v>10</v>
      </c>
      <c r="C5" s="16" t="s">
        <v>68</v>
      </c>
      <c r="D5" s="17"/>
      <c r="E5" s="17"/>
      <c r="F5" s="18"/>
    </row>
    <row r="6" spans="2:8" ht="27" thickBot="1">
      <c r="B6" s="15" t="s">
        <v>2</v>
      </c>
      <c r="C6" s="19" t="s">
        <v>76</v>
      </c>
      <c r="D6" s="76"/>
      <c r="E6" s="20"/>
      <c r="F6" s="21"/>
    </row>
    <row r="7" spans="2:8" ht="26.25">
      <c r="B7" s="22"/>
      <c r="C7" s="23"/>
      <c r="D7" s="23"/>
      <c r="E7" s="23"/>
      <c r="F7" s="23"/>
    </row>
    <row r="8" spans="2:8" ht="26.25">
      <c r="B8" s="24" t="s">
        <v>13</v>
      </c>
      <c r="C8" s="23"/>
      <c r="D8" s="23"/>
      <c r="E8" s="40"/>
      <c r="F8" s="41"/>
      <c r="G8" s="42"/>
      <c r="H8" s="1"/>
    </row>
    <row r="9" spans="2:8" ht="26.25">
      <c r="B9" s="71" t="s">
        <v>42</v>
      </c>
      <c r="C9" s="72" t="s">
        <v>3</v>
      </c>
      <c r="D9" s="72" t="s">
        <v>44</v>
      </c>
      <c r="E9" s="73" t="s">
        <v>43</v>
      </c>
      <c r="F9" s="41"/>
      <c r="G9" s="42"/>
      <c r="H9" s="1"/>
    </row>
    <row r="10" spans="2:8" ht="78.75">
      <c r="B10" s="68" t="s">
        <v>39</v>
      </c>
      <c r="C10" s="72">
        <v>26</v>
      </c>
      <c r="D10" s="84" t="s">
        <v>67</v>
      </c>
      <c r="E10" s="74" t="s">
        <v>66</v>
      </c>
      <c r="F10" s="69"/>
    </row>
    <row r="11" spans="2:8" ht="157.5">
      <c r="B11" s="68" t="s">
        <v>40</v>
      </c>
      <c r="C11" s="75" t="s">
        <v>77</v>
      </c>
      <c r="D11" s="89" t="s">
        <v>132</v>
      </c>
      <c r="E11" s="74" t="s">
        <v>37</v>
      </c>
      <c r="F11" s="70"/>
    </row>
    <row r="12" spans="2:8" ht="183.75">
      <c r="B12" s="68" t="s">
        <v>41</v>
      </c>
      <c r="C12" s="75">
        <v>53</v>
      </c>
      <c r="D12" s="90" t="s">
        <v>131</v>
      </c>
      <c r="E12" s="74" t="s">
        <v>37</v>
      </c>
      <c r="F12" s="25"/>
    </row>
    <row r="13" spans="2:8" ht="26.25">
      <c r="B13" s="143"/>
      <c r="C13" s="143"/>
      <c r="D13" s="143"/>
      <c r="E13" s="143"/>
      <c r="F13" s="143"/>
    </row>
    <row r="14" spans="2:8">
      <c r="B14" s="139" t="s">
        <v>45</v>
      </c>
      <c r="C14" s="139"/>
      <c r="D14" s="139"/>
      <c r="E14" s="139"/>
      <c r="F14" s="139"/>
    </row>
    <row r="15" spans="2:8">
      <c r="B15" s="66"/>
      <c r="C15" s="66"/>
      <c r="D15" s="66"/>
      <c r="E15" s="66"/>
      <c r="F15" s="66"/>
    </row>
    <row r="16" spans="2:8" ht="18.75">
      <c r="B16" s="79" t="s">
        <v>50</v>
      </c>
      <c r="C16" s="79" t="s">
        <v>51</v>
      </c>
      <c r="D16" s="78"/>
      <c r="E16" s="78"/>
      <c r="F16" s="2"/>
    </row>
    <row r="17" spans="2:6">
      <c r="B17" s="80" t="s">
        <v>46</v>
      </c>
      <c r="C17" s="77">
        <v>20</v>
      </c>
      <c r="D17" s="78"/>
      <c r="E17" s="78"/>
    </row>
    <row r="18" spans="2:6">
      <c r="B18" s="80" t="s">
        <v>47</v>
      </c>
      <c r="C18" s="77">
        <v>30</v>
      </c>
      <c r="D18" s="78"/>
      <c r="E18" s="78"/>
      <c r="F18" s="3"/>
    </row>
    <row r="19" spans="2:6" ht="30">
      <c r="B19" s="80" t="s">
        <v>48</v>
      </c>
      <c r="C19" s="77">
        <v>10</v>
      </c>
      <c r="D19" s="78"/>
      <c r="E19" s="78"/>
      <c r="F19" s="3"/>
    </row>
    <row r="20" spans="2:6">
      <c r="B20" s="80" t="s">
        <v>49</v>
      </c>
      <c r="C20" s="77">
        <v>10</v>
      </c>
      <c r="D20" s="78"/>
      <c r="E20" s="78"/>
      <c r="F20" s="3"/>
    </row>
    <row r="21" spans="2:6">
      <c r="B21" s="80" t="s">
        <v>4</v>
      </c>
      <c r="C21" s="77">
        <f>SUM(C17:C20)</f>
        <v>70</v>
      </c>
      <c r="D21" s="78"/>
      <c r="E21" s="78"/>
      <c r="F21" s="3"/>
    </row>
    <row r="22" spans="2:6">
      <c r="E22" s="78"/>
      <c r="F22" s="3"/>
    </row>
    <row r="23" spans="2:6">
      <c r="E23" s="78"/>
      <c r="F23" s="3"/>
    </row>
    <row r="24" spans="2:6">
      <c r="E24" s="78"/>
    </row>
  </sheetData>
  <mergeCells count="3">
    <mergeCell ref="B14:F14"/>
    <mergeCell ref="B2:F2"/>
    <mergeCell ref="B13:F13"/>
  </mergeCells>
  <phoneticPr fontId="2" type="noConversion"/>
  <pageMargins left="1.48" right="0.7" top="0.75" bottom="0.75" header="0.3" footer="0.3"/>
  <pageSetup scale="63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N35"/>
  <sheetViews>
    <sheetView showGridLines="0" topLeftCell="A25" zoomScale="90" zoomScaleNormal="90" zoomScaleSheetLayoutView="90" workbookViewId="0">
      <selection activeCell="I23" sqref="I23"/>
    </sheetView>
  </sheetViews>
  <sheetFormatPr baseColWidth="10" defaultRowHeight="15"/>
  <cols>
    <col min="1" max="1" width="3.140625" customWidth="1"/>
    <col min="2" max="2" width="36.140625" customWidth="1"/>
    <col min="3" max="3" width="2" hidden="1" customWidth="1"/>
    <col min="4" max="4" width="33.42578125" bestFit="1" customWidth="1"/>
    <col min="5" max="5" width="33.42578125" style="93" customWidth="1"/>
    <col min="6" max="6" width="37.140625" customWidth="1"/>
    <col min="7" max="9" width="30.140625" bestFit="1" customWidth="1"/>
    <col min="10" max="10" width="20.5703125" bestFit="1" customWidth="1"/>
    <col min="11" max="11" width="16.42578125" customWidth="1"/>
    <col min="12" max="13" width="23.42578125" hidden="1" customWidth="1"/>
    <col min="14" max="14" width="21.28515625" hidden="1" customWidth="1"/>
    <col min="15" max="15" width="50.28515625" customWidth="1"/>
    <col min="16" max="17" width="6.42578125" customWidth="1"/>
  </cols>
  <sheetData>
    <row r="1" spans="1:11" ht="15.75" thickBot="1"/>
    <row r="2" spans="1:11" ht="27" thickBot="1">
      <c r="B2" s="152" t="s">
        <v>30</v>
      </c>
      <c r="C2" s="153"/>
      <c r="D2" s="153"/>
      <c r="E2" s="153"/>
      <c r="F2" s="153"/>
      <c r="G2" s="153"/>
      <c r="H2" s="153"/>
      <c r="I2" s="153"/>
      <c r="J2" s="4"/>
      <c r="K2" s="1"/>
    </row>
    <row r="3" spans="1:11" ht="15.75" thickBot="1">
      <c r="B3" s="5"/>
      <c r="C3" s="5"/>
      <c r="D3" s="5"/>
      <c r="E3" s="94"/>
      <c r="F3" s="5"/>
      <c r="G3" s="5"/>
      <c r="H3" s="5"/>
      <c r="I3" s="5"/>
    </row>
    <row r="4" spans="1:11" ht="21.75" thickBot="1">
      <c r="B4" s="7" t="s">
        <v>1</v>
      </c>
      <c r="C4" s="7"/>
      <c r="D4" s="147" t="s">
        <v>78</v>
      </c>
      <c r="E4" s="148"/>
      <c r="F4" s="148"/>
      <c r="G4" s="148"/>
      <c r="H4" s="148"/>
      <c r="I4" s="149"/>
    </row>
    <row r="5" spans="1:11" ht="21.75" thickBot="1">
      <c r="B5" s="7" t="s">
        <v>10</v>
      </c>
      <c r="C5" s="7"/>
      <c r="D5" s="147" t="s">
        <v>69</v>
      </c>
      <c r="E5" s="148"/>
      <c r="F5" s="148"/>
      <c r="G5" s="148"/>
      <c r="H5" s="148"/>
      <c r="I5" s="149"/>
    </row>
    <row r="6" spans="1:11" ht="21.75" thickBot="1">
      <c r="B6" s="7" t="s">
        <v>2</v>
      </c>
      <c r="C6" s="7"/>
      <c r="D6" s="150" t="s">
        <v>79</v>
      </c>
      <c r="E6" s="151"/>
      <c r="F6" s="148"/>
      <c r="G6" s="148"/>
      <c r="H6" s="148"/>
      <c r="I6" s="149"/>
    </row>
    <row r="7" spans="1:11" ht="15.75" thickBot="1">
      <c r="G7" s="12"/>
      <c r="J7" t="s">
        <v>72</v>
      </c>
    </row>
    <row r="8" spans="1:11" ht="16.5" thickBot="1">
      <c r="B8" s="154" t="s">
        <v>0</v>
      </c>
      <c r="C8" s="154"/>
      <c r="D8" s="154"/>
      <c r="E8" s="95"/>
      <c r="F8" s="6"/>
      <c r="G8" s="155"/>
      <c r="H8" s="156"/>
      <c r="I8" s="5"/>
    </row>
    <row r="9" spans="1:11" ht="60.75" thickBot="1">
      <c r="B9" s="44" t="s">
        <v>5</v>
      </c>
      <c r="C9" s="44"/>
      <c r="D9" s="44" t="s">
        <v>6</v>
      </c>
      <c r="E9" s="101"/>
      <c r="F9" s="44" t="s">
        <v>8</v>
      </c>
      <c r="G9" s="44" t="s">
        <v>11</v>
      </c>
      <c r="H9" s="44" t="s">
        <v>9</v>
      </c>
      <c r="I9" s="8" t="s">
        <v>7</v>
      </c>
    </row>
    <row r="10" spans="1:11" ht="16.5" thickBot="1">
      <c r="A10" s="43">
        <v>1</v>
      </c>
      <c r="B10" s="48"/>
      <c r="C10" s="49"/>
      <c r="D10" s="50"/>
      <c r="E10" s="102"/>
      <c r="F10" s="62"/>
      <c r="G10" s="67"/>
      <c r="H10" s="60"/>
      <c r="I10" s="144" t="s">
        <v>37</v>
      </c>
    </row>
    <row r="11" spans="1:11" ht="16.5" thickBot="1">
      <c r="A11" s="43">
        <v>2</v>
      </c>
      <c r="B11" s="51"/>
      <c r="C11" s="52"/>
      <c r="D11" s="53"/>
      <c r="E11" s="53"/>
      <c r="F11" s="63"/>
      <c r="G11" s="56"/>
      <c r="H11" s="61"/>
      <c r="I11" s="145"/>
    </row>
    <row r="12" spans="1:11" ht="15.75" customHeight="1" thickBot="1">
      <c r="B12" s="45" t="s">
        <v>4</v>
      </c>
      <c r="C12" s="46"/>
      <c r="D12" s="47" t="str">
        <f>+IF((SUM(D10:D11))&lt;&gt;100%,"Revisar Porcentajes",1)</f>
        <v>Revisar Porcentajes</v>
      </c>
      <c r="E12" s="47"/>
      <c r="F12" s="54">
        <f>SUM(F10:F11)</f>
        <v>0</v>
      </c>
      <c r="G12" s="54">
        <f>G11+G10</f>
        <v>0</v>
      </c>
      <c r="H12" s="55" t="e">
        <f>+(AND(H10="Cumple",H11="Cumple",#REF!="Cumple",#REF!="Cumple",#REF!="Cumple"))</f>
        <v>#REF!</v>
      </c>
      <c r="I12" s="146"/>
    </row>
    <row r="13" spans="1:11">
      <c r="B13" s="10"/>
      <c r="C13" s="9"/>
      <c r="D13" s="9"/>
      <c r="E13" s="96"/>
      <c r="F13" s="11"/>
      <c r="G13" s="13"/>
      <c r="H13" s="5"/>
      <c r="I13" s="5"/>
    </row>
    <row r="14" spans="1:11" ht="30" customHeight="1">
      <c r="B14" s="26" t="s">
        <v>23</v>
      </c>
      <c r="C14" s="26" t="s">
        <v>14</v>
      </c>
      <c r="D14" s="26" t="s">
        <v>34</v>
      </c>
      <c r="E14" s="26" t="s">
        <v>15</v>
      </c>
      <c r="F14" s="26" t="s">
        <v>32</v>
      </c>
      <c r="G14" s="97" t="s">
        <v>33</v>
      </c>
      <c r="H14" s="26" t="s">
        <v>16</v>
      </c>
    </row>
    <row r="15" spans="1:11">
      <c r="A15" s="27">
        <v>1</v>
      </c>
      <c r="B15" s="28" t="s">
        <v>17</v>
      </c>
      <c r="C15" s="29"/>
      <c r="D15" s="30" t="s">
        <v>86</v>
      </c>
      <c r="E15" s="98" t="s">
        <v>162</v>
      </c>
      <c r="F15" s="29" t="s">
        <v>89</v>
      </c>
      <c r="G15" s="29">
        <v>39</v>
      </c>
      <c r="H15" s="29"/>
    </row>
    <row r="16" spans="1:11" ht="30">
      <c r="A16" s="27">
        <v>3</v>
      </c>
      <c r="B16" s="36" t="s">
        <v>18</v>
      </c>
      <c r="C16" s="31"/>
      <c r="D16" s="31" t="s">
        <v>70</v>
      </c>
      <c r="E16" s="99" t="s">
        <v>70</v>
      </c>
      <c r="F16" s="31" t="s">
        <v>90</v>
      </c>
      <c r="G16" s="31" t="s">
        <v>87</v>
      </c>
      <c r="H16" s="31" t="s">
        <v>87</v>
      </c>
    </row>
    <row r="17" spans="1:9" ht="30">
      <c r="A17" s="27">
        <v>4</v>
      </c>
      <c r="B17" s="36" t="s">
        <v>19</v>
      </c>
      <c r="C17" s="32"/>
      <c r="D17" s="58" t="s">
        <v>80</v>
      </c>
      <c r="E17" s="103" t="s">
        <v>80</v>
      </c>
      <c r="F17" s="58" t="s">
        <v>80</v>
      </c>
      <c r="G17" s="58" t="s">
        <v>80</v>
      </c>
      <c r="H17" s="58" t="s">
        <v>80</v>
      </c>
      <c r="I17" s="131"/>
    </row>
    <row r="18" spans="1:9" ht="64.5" customHeight="1">
      <c r="A18" s="27">
        <v>5</v>
      </c>
      <c r="B18" s="38" t="s">
        <v>28</v>
      </c>
      <c r="C18" s="32"/>
      <c r="D18" s="58"/>
      <c r="E18" s="103"/>
      <c r="F18" s="58"/>
      <c r="G18" s="58"/>
      <c r="H18" s="58"/>
    </row>
    <row r="19" spans="1:9" ht="45">
      <c r="A19" s="27">
        <v>6</v>
      </c>
      <c r="B19" s="38" t="s">
        <v>29</v>
      </c>
      <c r="C19" s="32"/>
      <c r="D19" s="86">
        <v>1</v>
      </c>
      <c r="E19" s="108">
        <v>1</v>
      </c>
      <c r="F19" s="86">
        <v>1</v>
      </c>
      <c r="G19" s="86">
        <v>1</v>
      </c>
      <c r="H19" s="86">
        <v>1</v>
      </c>
    </row>
    <row r="20" spans="1:9">
      <c r="A20" s="27">
        <v>7</v>
      </c>
      <c r="B20" s="36" t="s">
        <v>20</v>
      </c>
      <c r="C20" s="32"/>
      <c r="D20" s="33">
        <v>663</v>
      </c>
      <c r="E20" s="100">
        <v>664</v>
      </c>
      <c r="F20" s="33">
        <v>145</v>
      </c>
      <c r="G20" s="33">
        <v>3785</v>
      </c>
      <c r="H20" s="132">
        <v>3773</v>
      </c>
    </row>
    <row r="21" spans="1:9" ht="399" customHeight="1">
      <c r="A21" s="27">
        <v>8</v>
      </c>
      <c r="B21" s="36" t="s">
        <v>21</v>
      </c>
      <c r="C21" s="32"/>
      <c r="D21" s="85" t="s">
        <v>81</v>
      </c>
      <c r="E21" s="107" t="s">
        <v>163</v>
      </c>
      <c r="F21" s="85" t="s">
        <v>91</v>
      </c>
      <c r="G21" s="87" t="s">
        <v>165</v>
      </c>
      <c r="H21" s="109" t="s">
        <v>166</v>
      </c>
    </row>
    <row r="22" spans="1:9" ht="30">
      <c r="A22" s="27">
        <v>9</v>
      </c>
      <c r="B22" s="37" t="s">
        <v>22</v>
      </c>
      <c r="C22" s="32"/>
      <c r="D22" s="91">
        <v>516381318</v>
      </c>
      <c r="E22" s="91">
        <v>146105064</v>
      </c>
      <c r="F22" s="88">
        <v>300860000</v>
      </c>
      <c r="G22" s="57">
        <v>660234964</v>
      </c>
      <c r="H22" s="88">
        <v>709694347</v>
      </c>
    </row>
    <row r="23" spans="1:9" ht="36" customHeight="1">
      <c r="A23" s="27">
        <v>10</v>
      </c>
      <c r="B23" s="65" t="s">
        <v>27</v>
      </c>
      <c r="C23" s="32"/>
      <c r="D23" s="91">
        <v>516381318</v>
      </c>
      <c r="E23" s="91">
        <v>146105064</v>
      </c>
      <c r="F23" s="88">
        <v>314384665</v>
      </c>
      <c r="G23" s="57">
        <v>818484076.92493463</v>
      </c>
      <c r="H23" s="88">
        <v>879798184.24632716</v>
      </c>
      <c r="I23" s="133">
        <f>SUM(D23:H23)</f>
        <v>2675153308.1712618</v>
      </c>
    </row>
    <row r="24" spans="1:9" ht="24.75" customHeight="1">
      <c r="A24" s="27">
        <v>12</v>
      </c>
      <c r="B24" s="38" t="s">
        <v>24</v>
      </c>
      <c r="C24" s="31"/>
      <c r="D24" s="33" t="s">
        <v>83</v>
      </c>
      <c r="E24" s="100" t="s">
        <v>84</v>
      </c>
      <c r="F24" s="33" t="s">
        <v>71</v>
      </c>
      <c r="G24" s="33" t="s">
        <v>84</v>
      </c>
      <c r="H24" s="100" t="s">
        <v>84</v>
      </c>
    </row>
    <row r="25" spans="1:9" ht="39.75" customHeight="1">
      <c r="A25" s="27">
        <v>13</v>
      </c>
      <c r="B25" s="38" t="s">
        <v>36</v>
      </c>
      <c r="C25" s="31"/>
      <c r="D25" s="59">
        <v>41671</v>
      </c>
      <c r="E25" s="104">
        <v>41671</v>
      </c>
      <c r="F25" s="59">
        <v>41289</v>
      </c>
      <c r="G25" s="59">
        <v>40099</v>
      </c>
      <c r="H25" s="59">
        <v>40099</v>
      </c>
    </row>
    <row r="26" spans="1:9" ht="21" customHeight="1">
      <c r="A26" s="27">
        <v>14</v>
      </c>
      <c r="B26" s="38" t="s">
        <v>35</v>
      </c>
      <c r="C26" s="31"/>
      <c r="D26" s="59">
        <v>41851</v>
      </c>
      <c r="E26" s="104">
        <v>41851</v>
      </c>
      <c r="F26" s="59">
        <v>41531</v>
      </c>
      <c r="G26" s="59">
        <v>40968</v>
      </c>
      <c r="H26" s="59">
        <v>40968</v>
      </c>
    </row>
    <row r="27" spans="1:9" ht="37.5" customHeight="1">
      <c r="A27" s="27">
        <v>15</v>
      </c>
      <c r="B27" s="38" t="s">
        <v>25</v>
      </c>
      <c r="C27" s="31"/>
      <c r="D27" s="59">
        <v>41876</v>
      </c>
      <c r="E27" s="104">
        <v>41876</v>
      </c>
      <c r="F27" s="59">
        <v>41878</v>
      </c>
      <c r="G27" s="59">
        <v>41878</v>
      </c>
      <c r="H27" s="59">
        <v>41878</v>
      </c>
    </row>
    <row r="28" spans="1:9" ht="30">
      <c r="A28" s="27">
        <v>16</v>
      </c>
      <c r="B28" s="38" t="s">
        <v>26</v>
      </c>
      <c r="C28" s="31"/>
      <c r="D28" s="33" t="s">
        <v>82</v>
      </c>
      <c r="E28" s="100" t="s">
        <v>82</v>
      </c>
      <c r="F28" s="33" t="s">
        <v>92</v>
      </c>
      <c r="G28" s="33" t="s">
        <v>88</v>
      </c>
      <c r="H28" s="33" t="s">
        <v>88</v>
      </c>
    </row>
    <row r="29" spans="1:9">
      <c r="A29" s="27"/>
      <c r="B29" s="39" t="s">
        <v>31</v>
      </c>
      <c r="C29" s="31"/>
      <c r="D29" s="33" t="s">
        <v>73</v>
      </c>
      <c r="E29" s="100" t="s">
        <v>73</v>
      </c>
      <c r="F29" s="33" t="s">
        <v>73</v>
      </c>
      <c r="G29" s="33" t="s">
        <v>73</v>
      </c>
      <c r="H29" s="33" t="s">
        <v>73</v>
      </c>
    </row>
    <row r="30" spans="1:9">
      <c r="A30" s="1"/>
      <c r="B30" s="34" t="s">
        <v>12</v>
      </c>
      <c r="C30" s="35"/>
      <c r="D30" s="64" t="s">
        <v>85</v>
      </c>
      <c r="E30" s="105" t="s">
        <v>85</v>
      </c>
      <c r="F30" s="64" t="s">
        <v>164</v>
      </c>
      <c r="G30" s="64" t="s">
        <v>85</v>
      </c>
      <c r="H30" s="64" t="s">
        <v>93</v>
      </c>
    </row>
    <row r="33" spans="8:8">
      <c r="H33" s="134"/>
    </row>
    <row r="35" spans="8:8">
      <c r="H35" s="106"/>
    </row>
  </sheetData>
  <sheetProtection formatCells="0" formatColumns="0" formatRows="0"/>
  <mergeCells count="7">
    <mergeCell ref="I10:I12"/>
    <mergeCell ref="D4:I4"/>
    <mergeCell ref="D5:I5"/>
    <mergeCell ref="D6:I6"/>
    <mergeCell ref="B2:I2"/>
    <mergeCell ref="B8:D8"/>
    <mergeCell ref="G8:H8"/>
  </mergeCells>
  <phoneticPr fontId="2" type="noConversion"/>
  <dataValidations count="1">
    <dataValidation type="decimal" allowBlank="1" showInputMessage="1" showErrorMessage="1" sqref="D11:E11">
      <formula1>0</formula1>
      <formula2>1</formula2>
    </dataValidation>
  </dataValidations>
  <pageMargins left="0.33" right="0.33" top="0.43307086614173229" bottom="0.74803149606299213" header="0.31496062992125984" footer="0.31496062992125984"/>
  <pageSetup scale="52" orientation="landscape" r:id="rId1"/>
  <headerFooter alignWithMargins="0">
    <oddFooter>&amp;L&amp;A&amp;CPágina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43" workbookViewId="0">
      <selection activeCell="H50" sqref="H50"/>
    </sheetView>
  </sheetViews>
  <sheetFormatPr baseColWidth="10" defaultRowHeight="15"/>
  <cols>
    <col min="1" max="1" width="12.28515625" customWidth="1"/>
    <col min="2" max="2" width="11.42578125" customWidth="1"/>
    <col min="11" max="11" width="13.5703125" customWidth="1"/>
  </cols>
  <sheetData>
    <row r="1" spans="1:10">
      <c r="A1" s="218" t="s">
        <v>97</v>
      </c>
      <c r="B1" s="219"/>
      <c r="C1" s="219"/>
      <c r="D1" s="219"/>
      <c r="E1" s="219"/>
      <c r="F1" s="219"/>
      <c r="G1" s="219"/>
      <c r="H1" s="219"/>
      <c r="I1" s="219"/>
      <c r="J1" s="220"/>
    </row>
    <row r="2" spans="1:10">
      <c r="A2" s="221"/>
      <c r="B2" s="222"/>
      <c r="C2" s="222"/>
      <c r="D2" s="222"/>
      <c r="E2" s="222"/>
      <c r="F2" s="222"/>
      <c r="G2" s="222"/>
      <c r="H2" s="222"/>
      <c r="I2" s="222"/>
      <c r="J2" s="223"/>
    </row>
    <row r="3" spans="1:10">
      <c r="A3" s="180"/>
      <c r="B3" s="199"/>
      <c r="C3" s="199"/>
      <c r="D3" s="199"/>
      <c r="E3" s="199"/>
      <c r="F3" s="199"/>
      <c r="G3" s="199"/>
      <c r="H3" s="199"/>
      <c r="I3" s="199"/>
      <c r="J3" s="181"/>
    </row>
    <row r="4" spans="1:10" ht="22.5">
      <c r="A4" s="110" t="s">
        <v>98</v>
      </c>
      <c r="B4" s="111" t="s">
        <v>99</v>
      </c>
      <c r="C4" s="201" t="s">
        <v>100</v>
      </c>
      <c r="D4" s="202"/>
      <c r="E4" s="224" t="s">
        <v>133</v>
      </c>
      <c r="F4" s="225"/>
      <c r="G4" s="226"/>
      <c r="H4" s="227" t="s">
        <v>101</v>
      </c>
      <c r="I4" s="228"/>
      <c r="J4" s="112">
        <v>41880</v>
      </c>
    </row>
    <row r="5" spans="1:10">
      <c r="A5" s="215" t="s">
        <v>102</v>
      </c>
      <c r="B5" s="216"/>
      <c r="C5" s="216"/>
      <c r="D5" s="216"/>
      <c r="E5" s="216"/>
      <c r="F5" s="216"/>
      <c r="G5" s="216"/>
      <c r="H5" s="216"/>
      <c r="I5" s="216"/>
      <c r="J5" s="217"/>
    </row>
    <row r="6" spans="1:10">
      <c r="A6" s="113" t="s">
        <v>103</v>
      </c>
      <c r="B6" s="206" t="s">
        <v>104</v>
      </c>
      <c r="C6" s="206"/>
      <c r="D6" s="206"/>
      <c r="E6" s="206" t="s">
        <v>102</v>
      </c>
      <c r="F6" s="206"/>
      <c r="G6" s="206"/>
      <c r="H6" s="206"/>
      <c r="I6" s="207" t="s">
        <v>105</v>
      </c>
      <c r="J6" s="208"/>
    </row>
    <row r="7" spans="1:10">
      <c r="A7" s="187" t="s">
        <v>106</v>
      </c>
      <c r="B7" s="210" t="s">
        <v>134</v>
      </c>
      <c r="C7" s="210"/>
      <c r="D7" s="210"/>
      <c r="E7" s="197" t="s">
        <v>107</v>
      </c>
      <c r="F7" s="197"/>
      <c r="G7" s="197"/>
      <c r="H7" s="114" t="s">
        <v>108</v>
      </c>
      <c r="I7" s="211"/>
      <c r="J7" s="213"/>
    </row>
    <row r="8" spans="1:10">
      <c r="A8" s="209"/>
      <c r="B8" s="210"/>
      <c r="C8" s="210"/>
      <c r="D8" s="210"/>
      <c r="E8" s="197" t="s">
        <v>109</v>
      </c>
      <c r="F8" s="197"/>
      <c r="G8" s="197"/>
      <c r="H8" s="115">
        <v>79953055</v>
      </c>
      <c r="I8" s="212"/>
      <c r="J8" s="214"/>
    </row>
    <row r="9" spans="1:10">
      <c r="A9" s="180"/>
      <c r="B9" s="199"/>
      <c r="C9" s="199"/>
      <c r="D9" s="199"/>
      <c r="E9" s="199"/>
      <c r="F9" s="199"/>
      <c r="G9" s="199"/>
      <c r="H9" s="199"/>
      <c r="I9" s="199"/>
      <c r="J9" s="181"/>
    </row>
    <row r="10" spans="1:10">
      <c r="A10" s="200" t="s">
        <v>110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22.5">
      <c r="A11" s="116" t="s">
        <v>111</v>
      </c>
      <c r="B11" s="201" t="s">
        <v>112</v>
      </c>
      <c r="C11" s="202"/>
      <c r="D11" s="117" t="s">
        <v>113</v>
      </c>
      <c r="E11" s="203" t="s">
        <v>114</v>
      </c>
      <c r="F11" s="203"/>
      <c r="G11" s="203"/>
      <c r="H11" s="117" t="s">
        <v>115</v>
      </c>
      <c r="I11" s="117" t="s">
        <v>3</v>
      </c>
      <c r="J11" s="116" t="s">
        <v>116</v>
      </c>
    </row>
    <row r="12" spans="1:10">
      <c r="A12" s="204" t="s">
        <v>117</v>
      </c>
      <c r="B12" s="204"/>
      <c r="C12" s="204"/>
      <c r="D12" s="204"/>
      <c r="E12" s="204"/>
      <c r="F12" s="204"/>
      <c r="G12" s="204"/>
      <c r="H12" s="204"/>
      <c r="I12" s="204"/>
      <c r="J12" s="205"/>
    </row>
    <row r="13" spans="1:10">
      <c r="A13" s="189" t="s">
        <v>136</v>
      </c>
      <c r="B13" s="191" t="s">
        <v>135</v>
      </c>
      <c r="C13" s="192"/>
      <c r="D13" s="195">
        <v>38079</v>
      </c>
      <c r="E13" s="197" t="s">
        <v>118</v>
      </c>
      <c r="F13" s="197"/>
      <c r="G13" s="197"/>
      <c r="H13" s="119">
        <v>38079</v>
      </c>
      <c r="I13" s="118">
        <v>59</v>
      </c>
      <c r="J13" s="158" t="s">
        <v>37</v>
      </c>
    </row>
    <row r="14" spans="1:10" ht="19.5" customHeight="1">
      <c r="A14" s="190"/>
      <c r="B14" s="193"/>
      <c r="C14" s="194"/>
      <c r="D14" s="196"/>
      <c r="E14" s="187" t="s">
        <v>119</v>
      </c>
      <c r="F14" s="187"/>
      <c r="G14" s="187"/>
      <c r="H14" s="138" t="s">
        <v>120</v>
      </c>
      <c r="I14" s="135"/>
      <c r="J14" s="198"/>
    </row>
    <row r="15" spans="1:10">
      <c r="A15" s="188"/>
      <c r="B15" s="188"/>
      <c r="C15" s="188"/>
      <c r="D15" s="188"/>
      <c r="E15" s="188"/>
      <c r="F15" s="188"/>
      <c r="G15" s="188"/>
      <c r="H15" s="188"/>
      <c r="I15" s="188"/>
      <c r="J15" s="188"/>
    </row>
    <row r="16" spans="1:10">
      <c r="A16" s="160" t="s">
        <v>137</v>
      </c>
      <c r="B16" s="161" t="s">
        <v>138</v>
      </c>
      <c r="C16" s="161"/>
      <c r="D16" s="162">
        <v>40478</v>
      </c>
      <c r="E16" s="159" t="s">
        <v>118</v>
      </c>
      <c r="F16" s="159"/>
      <c r="G16" s="159"/>
      <c r="H16" s="136" t="s">
        <v>120</v>
      </c>
      <c r="I16" s="137"/>
      <c r="J16" s="158" t="s">
        <v>37</v>
      </c>
    </row>
    <row r="17" spans="1:11">
      <c r="A17" s="160"/>
      <c r="B17" s="161"/>
      <c r="C17" s="161"/>
      <c r="D17" s="162"/>
      <c r="E17" s="159" t="s">
        <v>119</v>
      </c>
      <c r="F17" s="159"/>
      <c r="G17" s="159"/>
      <c r="H17" s="136">
        <v>40478</v>
      </c>
      <c r="I17" s="137">
        <v>60</v>
      </c>
      <c r="J17" s="158"/>
    </row>
    <row r="18" spans="1:11" s="93" customFormat="1">
      <c r="A18" s="157"/>
      <c r="B18" s="157"/>
      <c r="C18" s="157"/>
      <c r="D18" s="157"/>
      <c r="E18" s="157"/>
      <c r="F18" s="157"/>
      <c r="G18" s="157"/>
      <c r="H18" s="157"/>
      <c r="I18" s="157"/>
      <c r="J18" s="157"/>
    </row>
    <row r="19" spans="1:11" ht="15" customHeight="1">
      <c r="A19" s="160" t="s">
        <v>137</v>
      </c>
      <c r="B19" s="161" t="s">
        <v>139</v>
      </c>
      <c r="C19" s="161"/>
      <c r="D19" s="162">
        <v>41344</v>
      </c>
      <c r="E19" s="159" t="s">
        <v>118</v>
      </c>
      <c r="F19" s="159"/>
      <c r="G19" s="159"/>
      <c r="H19" s="136" t="s">
        <v>120</v>
      </c>
      <c r="I19" s="137"/>
      <c r="J19" s="158" t="s">
        <v>37</v>
      </c>
    </row>
    <row r="20" spans="1:11" ht="30" customHeight="1">
      <c r="A20" s="160"/>
      <c r="B20" s="161"/>
      <c r="C20" s="161"/>
      <c r="D20" s="162"/>
      <c r="E20" s="159" t="s">
        <v>119</v>
      </c>
      <c r="F20" s="159"/>
      <c r="G20" s="159"/>
      <c r="H20" s="136">
        <v>41344</v>
      </c>
      <c r="I20" s="137">
        <v>61</v>
      </c>
      <c r="J20" s="158"/>
    </row>
    <row r="21" spans="1:11">
      <c r="A21" s="172"/>
      <c r="B21" s="172"/>
      <c r="C21" s="172"/>
      <c r="D21" s="172"/>
      <c r="E21" s="172"/>
      <c r="F21" s="172"/>
      <c r="G21" s="172"/>
      <c r="H21" s="172"/>
      <c r="I21" s="172"/>
      <c r="J21" s="172"/>
    </row>
    <row r="22" spans="1:11">
      <c r="A22" s="173" t="s">
        <v>122</v>
      </c>
      <c r="B22" s="174"/>
      <c r="C22" s="174"/>
      <c r="D22" s="174"/>
      <c r="E22" s="174"/>
      <c r="F22" s="174"/>
      <c r="G22" s="174"/>
      <c r="H22" s="174"/>
      <c r="I22" s="174"/>
      <c r="J22" s="175"/>
    </row>
    <row r="23" spans="1:11" ht="21.75" customHeight="1">
      <c r="A23" s="176" t="s">
        <v>123</v>
      </c>
      <c r="B23" s="178" t="s">
        <v>103</v>
      </c>
      <c r="C23" s="180" t="s">
        <v>124</v>
      </c>
      <c r="D23" s="181"/>
      <c r="E23" s="182" t="s">
        <v>125</v>
      </c>
      <c r="F23" s="183"/>
      <c r="G23" s="176" t="s">
        <v>126</v>
      </c>
      <c r="H23" s="176" t="s">
        <v>127</v>
      </c>
      <c r="I23" s="176" t="s">
        <v>3</v>
      </c>
      <c r="J23" s="178" t="s">
        <v>116</v>
      </c>
    </row>
    <row r="24" spans="1:11" ht="29.25" customHeight="1">
      <c r="A24" s="177"/>
      <c r="B24" s="179"/>
      <c r="C24" s="111" t="s">
        <v>128</v>
      </c>
      <c r="D24" s="111" t="s">
        <v>129</v>
      </c>
      <c r="E24" s="184"/>
      <c r="F24" s="185"/>
      <c r="G24" s="177"/>
      <c r="H24" s="177"/>
      <c r="I24" s="179"/>
      <c r="J24" s="186"/>
    </row>
    <row r="25" spans="1:11" ht="67.5">
      <c r="A25" s="120" t="s">
        <v>140</v>
      </c>
      <c r="B25" s="120" t="s">
        <v>141</v>
      </c>
      <c r="C25" s="121">
        <v>40899</v>
      </c>
      <c r="D25" s="122">
        <v>41274</v>
      </c>
      <c r="E25" s="123">
        <f>+D25-C25</f>
        <v>375</v>
      </c>
      <c r="F25" s="124">
        <f>IF(J25="NO CUMPLE",0,E25/365)</f>
        <v>1.0273972602739727</v>
      </c>
      <c r="G25" s="120" t="s">
        <v>142</v>
      </c>
      <c r="H25" s="121">
        <v>41870</v>
      </c>
      <c r="I25" s="125">
        <v>62</v>
      </c>
      <c r="J25" s="126" t="s">
        <v>37</v>
      </c>
    </row>
    <row r="26" spans="1:11" ht="67.5">
      <c r="A26" s="120" t="s">
        <v>140</v>
      </c>
      <c r="B26" s="120" t="s">
        <v>141</v>
      </c>
      <c r="C26" s="121">
        <v>41276</v>
      </c>
      <c r="D26" s="122">
        <v>41640</v>
      </c>
      <c r="E26" s="123">
        <f t="shared" ref="E26:E33" si="0">+D26-C26</f>
        <v>364</v>
      </c>
      <c r="F26" s="124">
        <f t="shared" ref="F26:F33" si="1">IF(J26="NO CUMPLE",0,E26/365)</f>
        <v>0.99726027397260275</v>
      </c>
      <c r="G26" s="120" t="s">
        <v>142</v>
      </c>
      <c r="H26" s="121">
        <v>41870</v>
      </c>
      <c r="I26" s="125">
        <v>62</v>
      </c>
      <c r="J26" s="126" t="s">
        <v>37</v>
      </c>
    </row>
    <row r="27" spans="1:11" ht="67.5">
      <c r="A27" s="120" t="s">
        <v>140</v>
      </c>
      <c r="B27" s="120" t="s">
        <v>141</v>
      </c>
      <c r="C27" s="121">
        <v>41641</v>
      </c>
      <c r="D27" s="122">
        <v>41879</v>
      </c>
      <c r="E27" s="123">
        <f t="shared" ref="E27" si="2">+D27-C27</f>
        <v>238</v>
      </c>
      <c r="F27" s="124">
        <f t="shared" ref="F27" si="3">IF(J27="NO CUMPLE",0,E27/365)</f>
        <v>0.65205479452054793</v>
      </c>
      <c r="G27" s="120" t="s">
        <v>142</v>
      </c>
      <c r="H27" s="121">
        <v>41870</v>
      </c>
      <c r="I27" s="125">
        <v>62</v>
      </c>
      <c r="J27" s="126" t="s">
        <v>37</v>
      </c>
      <c r="K27" s="231" t="s">
        <v>170</v>
      </c>
    </row>
    <row r="28" spans="1:11" ht="67.5">
      <c r="A28" s="120" t="s">
        <v>140</v>
      </c>
      <c r="B28" s="120" t="s">
        <v>143</v>
      </c>
      <c r="C28" s="121">
        <v>39904</v>
      </c>
      <c r="D28" s="122">
        <v>40892</v>
      </c>
      <c r="E28" s="123">
        <f t="shared" si="0"/>
        <v>988</v>
      </c>
      <c r="F28" s="124">
        <f t="shared" si="1"/>
        <v>0</v>
      </c>
      <c r="G28" s="120" t="s">
        <v>142</v>
      </c>
      <c r="H28" s="121">
        <v>41873</v>
      </c>
      <c r="I28" s="125">
        <v>63</v>
      </c>
      <c r="J28" s="126" t="s">
        <v>121</v>
      </c>
    </row>
    <row r="29" spans="1:11" ht="67.5">
      <c r="A29" s="120" t="s">
        <v>144</v>
      </c>
      <c r="B29" s="120" t="s">
        <v>145</v>
      </c>
      <c r="C29" s="121">
        <v>39570</v>
      </c>
      <c r="D29" s="122">
        <v>39873</v>
      </c>
      <c r="E29" s="123">
        <f t="shared" si="0"/>
        <v>303</v>
      </c>
      <c r="F29" s="124">
        <f t="shared" si="1"/>
        <v>0</v>
      </c>
      <c r="G29" s="120" t="s">
        <v>146</v>
      </c>
      <c r="H29" s="121">
        <v>39924</v>
      </c>
      <c r="I29" s="125">
        <v>64</v>
      </c>
      <c r="J29" s="126" t="s">
        <v>121</v>
      </c>
    </row>
    <row r="30" spans="1:11" ht="67.5">
      <c r="A30" s="120" t="s">
        <v>144</v>
      </c>
      <c r="B30" s="120" t="s">
        <v>145</v>
      </c>
      <c r="C30" s="121">
        <v>39455</v>
      </c>
      <c r="D30" s="122">
        <v>39530</v>
      </c>
      <c r="E30" s="123">
        <f t="shared" ref="E30" si="4">+D30-C30</f>
        <v>75</v>
      </c>
      <c r="F30" s="124">
        <f t="shared" ref="F30" si="5">IF(J30="NO CUMPLE",0,E30/365)</f>
        <v>0</v>
      </c>
      <c r="G30" s="120" t="s">
        <v>146</v>
      </c>
      <c r="H30" s="121">
        <v>39924</v>
      </c>
      <c r="I30" s="125">
        <v>65</v>
      </c>
      <c r="J30" s="126" t="s">
        <v>121</v>
      </c>
    </row>
    <row r="31" spans="1:11" ht="90">
      <c r="A31" s="120" t="s">
        <v>147</v>
      </c>
      <c r="B31" s="120" t="s">
        <v>145</v>
      </c>
      <c r="C31" s="121">
        <v>39248</v>
      </c>
      <c r="D31" s="122">
        <v>39447</v>
      </c>
      <c r="E31" s="123">
        <f t="shared" si="0"/>
        <v>199</v>
      </c>
      <c r="F31" s="124">
        <f t="shared" si="1"/>
        <v>0</v>
      </c>
      <c r="G31" s="120" t="s">
        <v>148</v>
      </c>
      <c r="H31" s="121">
        <v>39842</v>
      </c>
      <c r="I31" s="125">
        <v>66</v>
      </c>
      <c r="J31" s="126" t="s">
        <v>121</v>
      </c>
    </row>
    <row r="32" spans="1:11" ht="67.5">
      <c r="A32" s="120" t="s">
        <v>149</v>
      </c>
      <c r="B32" s="120" t="s">
        <v>145</v>
      </c>
      <c r="C32" s="121">
        <v>39133</v>
      </c>
      <c r="D32" s="122">
        <v>39278</v>
      </c>
      <c r="E32" s="123">
        <f t="shared" si="0"/>
        <v>145</v>
      </c>
      <c r="F32" s="124">
        <f t="shared" si="1"/>
        <v>0.39726027397260272</v>
      </c>
      <c r="G32" s="120" t="s">
        <v>150</v>
      </c>
      <c r="H32" s="121">
        <v>39849</v>
      </c>
      <c r="I32" s="125">
        <v>67</v>
      </c>
      <c r="J32" s="126" t="s">
        <v>37</v>
      </c>
    </row>
    <row r="33" spans="1:10" ht="67.5">
      <c r="A33" s="120" t="s">
        <v>151</v>
      </c>
      <c r="B33" s="120" t="s">
        <v>152</v>
      </c>
      <c r="C33" s="121">
        <v>38751</v>
      </c>
      <c r="D33" s="122">
        <v>39130</v>
      </c>
      <c r="E33" s="123">
        <f t="shared" si="0"/>
        <v>379</v>
      </c>
      <c r="F33" s="124">
        <f t="shared" si="1"/>
        <v>1.0383561643835617</v>
      </c>
      <c r="G33" s="120" t="s">
        <v>153</v>
      </c>
      <c r="H33" s="121" t="s">
        <v>154</v>
      </c>
      <c r="I33" s="125">
        <v>68</v>
      </c>
      <c r="J33" s="126" t="s">
        <v>37</v>
      </c>
    </row>
    <row r="34" spans="1:10" s="93" customFormat="1" ht="90">
      <c r="A34" s="120" t="s">
        <v>151</v>
      </c>
      <c r="B34" s="120" t="s">
        <v>155</v>
      </c>
      <c r="C34" s="121">
        <v>38590</v>
      </c>
      <c r="D34" s="122">
        <v>38742</v>
      </c>
      <c r="E34" s="123">
        <f t="shared" ref="E34:E43" si="6">+D34-C34</f>
        <v>152</v>
      </c>
      <c r="F34" s="124">
        <f t="shared" ref="F34:F42" si="7">IF(J34="NO CUMPLE",0,E34/365)</f>
        <v>0.41643835616438357</v>
      </c>
      <c r="G34" s="120" t="s">
        <v>153</v>
      </c>
      <c r="H34" s="121" t="s">
        <v>154</v>
      </c>
      <c r="I34" s="125">
        <v>69</v>
      </c>
      <c r="J34" s="126" t="s">
        <v>37</v>
      </c>
    </row>
    <row r="35" spans="1:10" s="93" customFormat="1" ht="90">
      <c r="A35" s="120" t="s">
        <v>151</v>
      </c>
      <c r="B35" s="120" t="s">
        <v>155</v>
      </c>
      <c r="C35" s="121">
        <v>38190</v>
      </c>
      <c r="D35" s="122">
        <v>38404</v>
      </c>
      <c r="E35" s="123">
        <f t="shared" si="6"/>
        <v>214</v>
      </c>
      <c r="F35" s="124">
        <f t="shared" si="7"/>
        <v>0.58630136986301373</v>
      </c>
      <c r="G35" s="120" t="s">
        <v>153</v>
      </c>
      <c r="H35" s="121" t="s">
        <v>154</v>
      </c>
      <c r="I35" s="125">
        <v>70</v>
      </c>
      <c r="J35" s="126" t="s">
        <v>37</v>
      </c>
    </row>
    <row r="36" spans="1:10" s="93" customFormat="1" ht="78.75">
      <c r="A36" s="120" t="s">
        <v>151</v>
      </c>
      <c r="B36" s="120" t="s">
        <v>156</v>
      </c>
      <c r="C36" s="121">
        <v>38092</v>
      </c>
      <c r="D36" s="122">
        <v>38153</v>
      </c>
      <c r="E36" s="123">
        <f t="shared" si="6"/>
        <v>61</v>
      </c>
      <c r="F36" s="124">
        <f t="shared" si="7"/>
        <v>0.16712328767123288</v>
      </c>
      <c r="G36" s="120" t="s">
        <v>153</v>
      </c>
      <c r="H36" s="121" t="s">
        <v>154</v>
      </c>
      <c r="I36" s="125">
        <v>71</v>
      </c>
      <c r="J36" s="126" t="s">
        <v>37</v>
      </c>
    </row>
    <row r="37" spans="1:10" s="93" customFormat="1" ht="101.25">
      <c r="A37" s="120" t="s">
        <v>151</v>
      </c>
      <c r="B37" s="120" t="s">
        <v>157</v>
      </c>
      <c r="C37" s="121">
        <v>37719</v>
      </c>
      <c r="D37" s="122">
        <v>38077</v>
      </c>
      <c r="E37" s="123">
        <f t="shared" si="6"/>
        <v>358</v>
      </c>
      <c r="F37" s="124">
        <f t="shared" si="7"/>
        <v>0</v>
      </c>
      <c r="G37" s="120" t="s">
        <v>153</v>
      </c>
      <c r="H37" s="121" t="s">
        <v>154</v>
      </c>
      <c r="I37" s="125">
        <v>72</v>
      </c>
      <c r="J37" s="126" t="s">
        <v>121</v>
      </c>
    </row>
    <row r="38" spans="1:10" s="93" customFormat="1" ht="101.25">
      <c r="A38" s="120" t="s">
        <v>151</v>
      </c>
      <c r="B38" s="120" t="s">
        <v>157</v>
      </c>
      <c r="C38" s="121">
        <v>37313</v>
      </c>
      <c r="D38" s="122">
        <v>37678</v>
      </c>
      <c r="E38" s="123">
        <f t="shared" si="6"/>
        <v>365</v>
      </c>
      <c r="F38" s="124">
        <f t="shared" si="7"/>
        <v>0</v>
      </c>
      <c r="G38" s="120" t="s">
        <v>153</v>
      </c>
      <c r="H38" s="121" t="s">
        <v>154</v>
      </c>
      <c r="I38" s="125">
        <v>72</v>
      </c>
      <c r="J38" s="126" t="s">
        <v>121</v>
      </c>
    </row>
    <row r="39" spans="1:10" s="93" customFormat="1" ht="101.25">
      <c r="A39" s="120" t="s">
        <v>151</v>
      </c>
      <c r="B39" s="120" t="s">
        <v>157</v>
      </c>
      <c r="C39" s="121">
        <v>36950</v>
      </c>
      <c r="D39" s="122">
        <v>37100</v>
      </c>
      <c r="E39" s="123">
        <f t="shared" si="6"/>
        <v>150</v>
      </c>
      <c r="F39" s="124">
        <f t="shared" si="7"/>
        <v>0</v>
      </c>
      <c r="G39" s="120" t="s">
        <v>153</v>
      </c>
      <c r="H39" s="121" t="s">
        <v>154</v>
      </c>
      <c r="I39" s="125">
        <v>73</v>
      </c>
      <c r="J39" s="126" t="s">
        <v>121</v>
      </c>
    </row>
    <row r="40" spans="1:10" s="93" customFormat="1" ht="191.25">
      <c r="A40" s="120" t="s">
        <v>151</v>
      </c>
      <c r="B40" s="120" t="s">
        <v>158</v>
      </c>
      <c r="C40" s="121">
        <v>37116</v>
      </c>
      <c r="D40" s="122">
        <v>37300</v>
      </c>
      <c r="E40" s="123">
        <f t="shared" si="6"/>
        <v>184</v>
      </c>
      <c r="F40" s="124">
        <f t="shared" si="7"/>
        <v>0</v>
      </c>
      <c r="G40" s="120" t="s">
        <v>153</v>
      </c>
      <c r="H40" s="121" t="s">
        <v>154</v>
      </c>
      <c r="I40" s="125">
        <v>74</v>
      </c>
      <c r="J40" s="126" t="s">
        <v>121</v>
      </c>
    </row>
    <row r="41" spans="1:10" s="93" customFormat="1" ht="135">
      <c r="A41" s="120" t="s">
        <v>151</v>
      </c>
      <c r="B41" s="120" t="s">
        <v>159</v>
      </c>
      <c r="C41" s="121">
        <v>36832</v>
      </c>
      <c r="D41" s="122">
        <v>36924</v>
      </c>
      <c r="E41" s="123">
        <f t="shared" si="6"/>
        <v>92</v>
      </c>
      <c r="F41" s="124">
        <f t="shared" si="7"/>
        <v>0</v>
      </c>
      <c r="G41" s="120" t="s">
        <v>153</v>
      </c>
      <c r="H41" s="121" t="s">
        <v>154</v>
      </c>
      <c r="I41" s="125">
        <v>75</v>
      </c>
      <c r="J41" s="126" t="s">
        <v>121</v>
      </c>
    </row>
    <row r="42" spans="1:10" s="93" customFormat="1" ht="247.5">
      <c r="A42" s="120" t="s">
        <v>151</v>
      </c>
      <c r="B42" s="120" t="s">
        <v>160</v>
      </c>
      <c r="C42" s="121">
        <v>36668</v>
      </c>
      <c r="D42" s="122">
        <v>36913</v>
      </c>
      <c r="E42" s="123">
        <f t="shared" si="6"/>
        <v>245</v>
      </c>
      <c r="F42" s="124">
        <f t="shared" si="7"/>
        <v>0</v>
      </c>
      <c r="G42" s="120" t="s">
        <v>153</v>
      </c>
      <c r="H42" s="121" t="s">
        <v>154</v>
      </c>
      <c r="I42" s="125">
        <v>75</v>
      </c>
      <c r="J42" s="126" t="s">
        <v>121</v>
      </c>
    </row>
    <row r="43" spans="1:10" s="93" customFormat="1" ht="67.5">
      <c r="A43" s="120" t="s">
        <v>151</v>
      </c>
      <c r="B43" s="120" t="s">
        <v>161</v>
      </c>
      <c r="C43" s="121">
        <v>36472</v>
      </c>
      <c r="D43" s="122">
        <v>36654</v>
      </c>
      <c r="E43" s="123">
        <f t="shared" si="6"/>
        <v>182</v>
      </c>
      <c r="F43" s="124">
        <f t="shared" ref="F43" si="8">IF(J43="NO CUMPLE",0,E43/365)</f>
        <v>0</v>
      </c>
      <c r="G43" s="120" t="s">
        <v>153</v>
      </c>
      <c r="H43" s="121" t="s">
        <v>154</v>
      </c>
      <c r="I43" s="125">
        <v>76</v>
      </c>
      <c r="J43" s="126" t="s">
        <v>121</v>
      </c>
    </row>
    <row r="44" spans="1:10">
      <c r="A44" s="163" t="s">
        <v>130</v>
      </c>
      <c r="B44" s="164"/>
      <c r="C44" s="164"/>
      <c r="D44" s="165"/>
      <c r="E44" s="127"/>
      <c r="F44" s="127">
        <f>SUM(F25:F43)</f>
        <v>5.2821917808219174</v>
      </c>
      <c r="G44" s="128"/>
      <c r="H44" s="129"/>
      <c r="I44" s="129"/>
      <c r="J44" s="130"/>
    </row>
    <row r="45" spans="1:10">
      <c r="A45" s="166"/>
      <c r="B45" s="167"/>
      <c r="C45" s="167"/>
      <c r="D45" s="167"/>
      <c r="E45" s="167"/>
      <c r="F45" s="167"/>
      <c r="G45" s="167"/>
      <c r="H45" s="167"/>
      <c r="I45" s="167"/>
      <c r="J45" s="168"/>
    </row>
    <row r="46" spans="1:10" ht="39.75" customHeight="1">
      <c r="A46" s="169"/>
      <c r="B46" s="170"/>
      <c r="C46" s="170"/>
      <c r="D46" s="170"/>
      <c r="E46" s="170"/>
      <c r="F46" s="170"/>
      <c r="G46" s="170"/>
      <c r="H46" s="170"/>
      <c r="I46" s="170"/>
      <c r="J46" s="171"/>
    </row>
  </sheetData>
  <mergeCells count="52">
    <mergeCell ref="A5:J5"/>
    <mergeCell ref="A1:J2"/>
    <mergeCell ref="A3:J3"/>
    <mergeCell ref="C4:D4"/>
    <mergeCell ref="E4:G4"/>
    <mergeCell ref="H4:I4"/>
    <mergeCell ref="B6:D6"/>
    <mergeCell ref="E6:H6"/>
    <mergeCell ref="I6:J6"/>
    <mergeCell ref="A7:A8"/>
    <mergeCell ref="B7:D8"/>
    <mergeCell ref="E7:G7"/>
    <mergeCell ref="I7:I8"/>
    <mergeCell ref="J7:J8"/>
    <mergeCell ref="E8:G8"/>
    <mergeCell ref="A9:J9"/>
    <mergeCell ref="A10:J10"/>
    <mergeCell ref="B11:C11"/>
    <mergeCell ref="E11:G11"/>
    <mergeCell ref="A12:J12"/>
    <mergeCell ref="E14:G14"/>
    <mergeCell ref="A15:J15"/>
    <mergeCell ref="A16:A17"/>
    <mergeCell ref="B16:C17"/>
    <mergeCell ref="D16:D17"/>
    <mergeCell ref="E16:G16"/>
    <mergeCell ref="J16:J17"/>
    <mergeCell ref="E17:G17"/>
    <mergeCell ref="A13:A14"/>
    <mergeCell ref="B13:C14"/>
    <mergeCell ref="D13:D14"/>
    <mergeCell ref="E13:G13"/>
    <mergeCell ref="J13:J14"/>
    <mergeCell ref="A44:D44"/>
    <mergeCell ref="A45:J46"/>
    <mergeCell ref="A21:J21"/>
    <mergeCell ref="A22:J22"/>
    <mergeCell ref="A23:A24"/>
    <mergeCell ref="B23:B24"/>
    <mergeCell ref="C23:D23"/>
    <mergeCell ref="E23:F24"/>
    <mergeCell ref="G23:G24"/>
    <mergeCell ref="H23:H24"/>
    <mergeCell ref="I23:I24"/>
    <mergeCell ref="J23:J24"/>
    <mergeCell ref="A18:J18"/>
    <mergeCell ref="J19:J20"/>
    <mergeCell ref="E20:G20"/>
    <mergeCell ref="A19:A20"/>
    <mergeCell ref="B19:C20"/>
    <mergeCell ref="D19:D20"/>
    <mergeCell ref="E19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topLeftCell="B1" workbookViewId="0">
      <selection activeCell="F14" sqref="F14"/>
    </sheetView>
  </sheetViews>
  <sheetFormatPr baseColWidth="10" defaultRowHeight="15"/>
  <cols>
    <col min="1" max="1" width="25.42578125" customWidth="1"/>
    <col min="2" max="2" width="34.140625" customWidth="1"/>
    <col min="3" max="3" width="30" customWidth="1"/>
    <col min="4" max="4" width="29.28515625" customWidth="1"/>
    <col min="5" max="5" width="29.7109375" customWidth="1"/>
    <col min="6" max="6" width="28.5703125" customWidth="1"/>
  </cols>
  <sheetData>
    <row r="2" spans="1:6" s="82" customFormat="1" ht="30">
      <c r="A2" s="81" t="s">
        <v>52</v>
      </c>
      <c r="B2" s="79" t="s">
        <v>46</v>
      </c>
      <c r="C2" s="79" t="s">
        <v>47</v>
      </c>
      <c r="D2" s="79" t="s">
        <v>48</v>
      </c>
      <c r="E2" s="79" t="s">
        <v>49</v>
      </c>
      <c r="F2" s="79" t="s">
        <v>4</v>
      </c>
    </row>
    <row r="3" spans="1:6" ht="30">
      <c r="A3" s="80" t="s">
        <v>53</v>
      </c>
      <c r="B3" s="27"/>
      <c r="C3" s="27"/>
      <c r="D3" s="27"/>
      <c r="E3" s="27"/>
      <c r="F3" s="27"/>
    </row>
    <row r="4" spans="1:6" ht="30">
      <c r="A4" s="83" t="s">
        <v>54</v>
      </c>
      <c r="B4" s="27"/>
      <c r="C4" s="27"/>
      <c r="D4" s="27"/>
      <c r="E4" s="27"/>
      <c r="F4" s="27"/>
    </row>
    <row r="5" spans="1:6" ht="45">
      <c r="A5" s="83" t="s">
        <v>55</v>
      </c>
      <c r="B5" s="27"/>
      <c r="C5" s="27"/>
      <c r="D5" s="27"/>
      <c r="E5" s="27"/>
      <c r="F5" s="27"/>
    </row>
    <row r="6" spans="1:6" ht="30">
      <c r="A6" s="83" t="s">
        <v>56</v>
      </c>
      <c r="B6" s="27"/>
      <c r="C6" s="27"/>
      <c r="D6" s="27"/>
      <c r="E6" s="27"/>
      <c r="F6" s="27"/>
    </row>
    <row r="7" spans="1:6" ht="30">
      <c r="A7" s="83" t="s">
        <v>57</v>
      </c>
      <c r="B7" s="27">
        <v>20</v>
      </c>
      <c r="C7" s="27">
        <v>30</v>
      </c>
      <c r="D7" s="27">
        <v>10</v>
      </c>
      <c r="E7" s="27">
        <v>10</v>
      </c>
      <c r="F7" s="27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"/>
  <sheetViews>
    <sheetView topLeftCell="E1" zoomScaleNormal="100" workbookViewId="0">
      <selection activeCell="L8" sqref="L8"/>
    </sheetView>
  </sheetViews>
  <sheetFormatPr baseColWidth="10" defaultRowHeight="15"/>
  <cols>
    <col min="3" max="3" width="30.85546875" customWidth="1"/>
    <col min="4" max="4" width="26.5703125" customWidth="1"/>
    <col min="5" max="5" width="13.42578125" customWidth="1"/>
    <col min="6" max="6" width="14.85546875" customWidth="1"/>
    <col min="7" max="7" width="12.7109375" customWidth="1"/>
    <col min="8" max="8" width="14.42578125" customWidth="1"/>
    <col min="9" max="9" width="13.140625" bestFit="1" customWidth="1"/>
    <col min="10" max="10" width="13.7109375" customWidth="1"/>
    <col min="12" max="12" width="24.42578125" customWidth="1"/>
    <col min="13" max="13" width="11.85546875" customWidth="1"/>
  </cols>
  <sheetData>
    <row r="1" spans="2:14" ht="75.75" customHeight="1">
      <c r="B1" s="79" t="s">
        <v>61</v>
      </c>
      <c r="C1" s="230" t="s">
        <v>62</v>
      </c>
      <c r="D1" s="230"/>
      <c r="E1" s="230"/>
      <c r="F1" s="230" t="s">
        <v>64</v>
      </c>
      <c r="G1" s="230"/>
      <c r="H1" s="230"/>
      <c r="I1" s="230" t="s">
        <v>65</v>
      </c>
      <c r="J1" s="230"/>
      <c r="K1" s="230"/>
      <c r="L1" s="230" t="s">
        <v>63</v>
      </c>
      <c r="M1" s="230"/>
      <c r="N1" s="230"/>
    </row>
    <row r="2" spans="2:14" ht="31.5" customHeight="1">
      <c r="B2" s="229" t="s">
        <v>96</v>
      </c>
      <c r="C2" s="83" t="s">
        <v>58</v>
      </c>
      <c r="D2" s="83" t="s">
        <v>59</v>
      </c>
      <c r="E2" s="83" t="s">
        <v>60</v>
      </c>
      <c r="F2" s="83" t="s">
        <v>58</v>
      </c>
      <c r="G2" s="83" t="s">
        <v>59</v>
      </c>
      <c r="H2" s="83" t="s">
        <v>60</v>
      </c>
      <c r="I2" s="83" t="s">
        <v>58</v>
      </c>
      <c r="J2" s="83" t="s">
        <v>59</v>
      </c>
      <c r="K2" s="83" t="s">
        <v>60</v>
      </c>
      <c r="L2" s="83" t="s">
        <v>58</v>
      </c>
      <c r="M2" s="83" t="s">
        <v>59</v>
      </c>
      <c r="N2" s="83" t="s">
        <v>60</v>
      </c>
    </row>
    <row r="3" spans="2:14" ht="168.75" customHeight="1">
      <c r="B3" s="229"/>
      <c r="C3" s="64" t="s">
        <v>74</v>
      </c>
      <c r="D3" s="64" t="s">
        <v>94</v>
      </c>
      <c r="E3" s="92">
        <v>20</v>
      </c>
      <c r="F3" s="64" t="s">
        <v>167</v>
      </c>
      <c r="G3" s="64" t="s">
        <v>95</v>
      </c>
      <c r="H3" s="92">
        <v>30</v>
      </c>
      <c r="I3" s="64" t="s">
        <v>169</v>
      </c>
      <c r="J3" s="64" t="s">
        <v>73</v>
      </c>
      <c r="K3" s="64">
        <v>10</v>
      </c>
      <c r="L3" s="64" t="s">
        <v>168</v>
      </c>
      <c r="M3" s="64" t="s">
        <v>37</v>
      </c>
      <c r="N3" s="64">
        <v>10</v>
      </c>
    </row>
  </sheetData>
  <mergeCells count="5">
    <mergeCell ref="B2:B3"/>
    <mergeCell ref="C1:E1"/>
    <mergeCell ref="F1:H1"/>
    <mergeCell ref="I1:K1"/>
    <mergeCell ref="L1:N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Consolidado Prop</vt:lpstr>
      <vt:lpstr>Acred Experi</vt:lpstr>
      <vt:lpstr>COORDINADOR</vt:lpstr>
      <vt:lpstr>SUMATORIA</vt:lpstr>
      <vt:lpstr>Fundamil</vt:lpstr>
      <vt:lpstr>'Acred Experi'!Área_de_impresión</vt:lpstr>
      <vt:lpstr>'Consolidado Prop'!Área_de_impresión</vt:lpstr>
    </vt:vector>
  </TitlesOfParts>
  <Company>PERFORMANCE_SYSTEM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Barbara Vergara Tafur</cp:lastModifiedBy>
  <cp:lastPrinted>2009-08-26T23:12:53Z</cp:lastPrinted>
  <dcterms:created xsi:type="dcterms:W3CDTF">2009-04-02T00:50:03Z</dcterms:created>
  <dcterms:modified xsi:type="dcterms:W3CDTF">2014-09-09T19:32:37Z</dcterms:modified>
</cp:coreProperties>
</file>