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arlos_benitez_icbf_gov_co/Documents/ICBF/2025/EJECUCIÓN PRESUPUESTAL/TRANSPARENCIA/PROYECTOS DE INVERSIÓN/"/>
    </mc:Choice>
  </mc:AlternateContent>
  <xr:revisionPtr revIDLastSave="428" documentId="8_{A6E5B2CF-22C7-4105-ADF5-CDBB51F61F16}" xr6:coauthVersionLast="47" xr6:coauthVersionMax="47" xr10:uidLastSave="{B7663F3D-9A4F-47C3-A5A4-5DB488081240}"/>
  <bookViews>
    <workbookView xWindow="-120" yWindow="-120" windowWidth="29040" windowHeight="15720" xr2:uid="{00000000-000D-0000-FFFF-FFFF00000000}"/>
  </bookViews>
  <sheets>
    <sheet name="Febrero" sheetId="2" r:id="rId1"/>
    <sheet name="Hoja3" sheetId="5" state="hidden" r:id="rId2"/>
    <sheet name="SIIF_Febrero" sheetId="1" r:id="rId3"/>
  </sheets>
  <definedNames>
    <definedName name="_xlnm._FilterDatabase" localSheetId="2" hidden="1">SIIF_Febrero!$A$4:$AA$32</definedName>
  </definedNames>
  <calcPr calcId="191028"/>
  <pivotCaches>
    <pivotCache cacheId="18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2" i="1" l="1"/>
  <c r="AA32" i="1"/>
  <c r="Z32" i="1"/>
  <c r="Y32" i="1"/>
  <c r="X32" i="1"/>
  <c r="W32" i="1"/>
  <c r="V32" i="1"/>
  <c r="U32" i="1"/>
  <c r="C4" i="2"/>
  <c r="E5" i="2"/>
  <c r="E6" i="2"/>
  <c r="E7" i="2"/>
  <c r="E8" i="2"/>
  <c r="E9" i="2"/>
  <c r="D5" i="2"/>
  <c r="D6" i="2"/>
  <c r="D7" i="2"/>
  <c r="D8" i="2"/>
  <c r="D9" i="2"/>
  <c r="C5" i="2"/>
  <c r="C6" i="2"/>
  <c r="C7" i="2"/>
  <c r="C8" i="2"/>
  <c r="C9" i="2"/>
  <c r="D4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G10" i="2" l="1"/>
  <c r="F10" i="2"/>
</calcChain>
</file>

<file path=xl/sharedStrings.xml><?xml version="1.0" encoding="utf-8"?>
<sst xmlns="http://schemas.openxmlformats.org/spreadsheetml/2006/main" count="473" uniqueCount="128">
  <si>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</si>
  <si>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</si>
  <si>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</si>
  <si>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</si>
  <si>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</si>
  <si>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</si>
  <si>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</si>
  <si>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</si>
  <si>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</si>
  <si>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</si>
  <si>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</si>
  <si>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</si>
  <si>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</si>
  <si>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</si>
  <si>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</si>
  <si>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</si>
  <si>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</si>
  <si>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</si>
  <si>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</si>
  <si>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</si>
  <si>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</si>
  <si>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</si>
  <si>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</si>
  <si>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</si>
  <si>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</si>
  <si>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</si>
  <si>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</si>
  <si>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</si>
  <si>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</si>
  <si>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</si>
  <si>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</si>
  <si>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</si>
  <si>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</si>
  <si>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</si>
  <si>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</si>
  <si>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</si>
  <si>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</si>
  <si>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</si>
  <si>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</si>
  <si>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</si>
  <si>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</si>
  <si>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</si>
  <si>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</si>
  <si>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</si>
  <si>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</si>
  <si>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</si>
  <si>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</si>
  <si>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</si>
  <si>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</si>
  <si>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</si>
  <si>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</si>
  <si>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</si>
  <si>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</si>
  <si>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</si>
  <si>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</si>
  <si>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</si>
  <si>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</si>
  <si>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</si>
  <si>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</si>
  <si>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</si>
  <si>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</si>
  <si>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</si>
  <si>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</si>
  <si>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</si>
  <si>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</si>
  <si>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</si>
  <si>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</si>
  <si>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</si>
  <si>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</si>
  <si>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</si>
  <si>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</si>
  <si>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</si>
  <si>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</si>
  <si>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</si>
  <si>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</si>
  <si>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</si>
  <si>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</si>
  <si>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</si>
  <si>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</si>
  <si>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</si>
  <si>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</si>
  <si>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</si>
  <si>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</si>
  <si>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</si>
  <si>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</si>
  <si>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</si>
  <si>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</si>
  <si>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</si>
  <si>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</si>
  <si>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</si>
  <si>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</si>
  <si>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</si>
  <si>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</si>
  <si>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</si>
  <si>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</si>
  <si>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</si>
  <si>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</si>
  <si>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</si>
  <si>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</si>
  <si>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</si>
  <si>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</si>
  <si>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</si>
  <si>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</si>
  <si>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</si>
  <si>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</si>
  <si>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</si>
  <si>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</si>
  <si>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</si>
  <si>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</si>
  <si>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</si>
  <si>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</si>
  <si>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</si>
  <si>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</si>
  <si>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</si>
  <si>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</si>
  <si>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</si>
  <si>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</si>
  <si>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</si>
  <si>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3. DERECHO HUMANO A LA ALIMENTACIÓN / B. ENTORNOS DE DESARROLLO QUE INCENTIVEN LA ALIMENTACIÓN SALUDABLE Y ADECUADA / Z. ECI CATATUMBO</t>
  </si>
  <si>
    <t>7. ACTORES DIFERENCIALES PARA EL CAMBIO / 2. UNIVERSALIZACIÓN DE LA ATENCIÓN INTEGRAL A LA PRIMERA INFANCIA EN LOS TERRITORIOS CON MAYOR RIESGO DE VULNERACIÓN DE DERECHOS PARA LA NIÑEZ / Z. ECI CATATUMBO</t>
  </si>
  <si>
    <t>7. ACTORES DIFERENCIALES PARA EL CAMBIO / 8. EL INSTITUTO COLOMBIANO DE BIENESTAR FAMILIAR COMO IMPULSOR DE PROYECTOS DE VIDA / Z. ECI CATATUMBO</t>
  </si>
  <si>
    <t>A-08-04-04</t>
  </si>
  <si>
    <t>CONTRIBUCIÓN DE VALORIZACIÓN MUNICIPAL</t>
  </si>
  <si>
    <t>C-4602-1500-11-704050</t>
  </si>
  <si>
    <t>11</t>
  </si>
  <si>
    <t>Enero-Febrero</t>
  </si>
  <si>
    <t>República de Colombia
Departamento para la Prosperidad Social
Instituto Colombiano de Bienestar Familiar
Cecilia De la Fuente de Lleras
Dirección de Planeación y Control de Gestión
EJECUCIÓN PRESUPUESTAL PROYECTOS DE INVERSIÓN FEBRERO 2026</t>
  </si>
  <si>
    <t>Fuente de información: Reporte Ejecución Presupuestal SIIF Nación- Fecha Reporte: Marzo 01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</si>
</sst>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6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166" fontId="15" fillId="0" borderId="1" xfId="0" applyNumberFormat="1" applyFont="1" applyBorder="1" applyAlignment="1">
      <alignment horizontal="right" vertical="center" wrapText="1" readingOrder="1"/>
    </xf>
    <xf numFmtId="0" fontId="11" fillId="4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5903.397767939816" createdVersion="8" refreshedVersion="8" minRefreshableVersion="3" recordCount="30" xr:uid="{A94FFBC3-7F22-4599-BF48-D4D06E8E634D}">
  <cacheSource type="worksheet">
    <worksheetSource ref="A4:AA32" sheet="SIIF_Febrero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2">
        <s v="A"/>
        <s v="C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3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NACIONAL DE VALORIZACIÓN"/>
        <s v="7. ACTORES DIFERENCIALES PARA EL CAMBIO / 5. CONSOLIDACIÓN DEL SISTEMA NACIONAL DE BIENESTAR FAMILIAR Y DEL GASTO PÚBLICO PARA LA NIÑEZ"/>
        <s v="3. DERECHO HUMANO A LA ALIMENTACIÓN / B. ENTORNOS DE DESARROLLO QUE INCENTIVEN LA ALIMENTACIÓN SALUDABLE Y ADECUADA / Z. ECI CATATUMBO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 / Z. ECI CATATUMBO"/>
        <s v="7. ACTORES DIFERENCIALES PARA EL CAMBIO / 8. EL INSTITUTO COLOMBIANO DE BIENESTAR FAMILIAR COMO IMPULSOR DE PROYECTOS DE VIDA / Z. ECI CATATUMBO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5. CONVERGENCIA REGIONAL / B. ENTIDADES PÚBLICAS TERRITORIALES Y NACIONALES FORTALECIDAS"/>
      </sharedItems>
    </cacheField>
    <cacheField name="APR. INICIAL" numFmtId="166">
      <sharedItems containsSemiMixedTypes="0" containsString="0" containsNumber="1" containsInteger="1" minValue="0" maxValue="5866534920693"/>
    </cacheField>
    <cacheField name="APR. ADICIONADA" numFmtId="166">
      <sharedItems containsSemiMixedTypes="0" containsString="0" containsNumber="1" containsInteger="1" minValue="0" maxValue="50000000000"/>
    </cacheField>
    <cacheField name="APR. REDUCIDA" numFmtId="166">
      <sharedItems containsSemiMixedTypes="0" containsString="0" containsNumber="1" containsInteger="1" minValue="0" maxValue="24813723932"/>
    </cacheField>
    <cacheField name="APR. VIGENTE" numFmtId="166">
      <sharedItems containsSemiMixedTypes="0" containsString="0" containsNumber="1" containsInteger="1" minValue="75896000" maxValue="5866534920693"/>
    </cacheField>
    <cacheField name="APR BLOQUEADA" numFmtId="166">
      <sharedItems containsSemiMixedTypes="0" containsString="0" containsNumber="1" containsInteger="1" minValue="0" maxValue="75186276068"/>
    </cacheField>
    <cacheField name="CDP" numFmtId="166">
      <sharedItems containsSemiMixedTypes="0" containsString="0" containsNumber="1" minValue="0" maxValue="5729537410029.1504"/>
    </cacheField>
    <cacheField name="APR. DISPONIBLE" numFmtId="166">
      <sharedItems containsSemiMixedTypes="0" containsString="0" containsNumber="1" minValue="0" maxValue="136997510663.85001"/>
    </cacheField>
    <cacheField name="COMPROMISO" numFmtId="166">
      <sharedItems containsSemiMixedTypes="0" containsString="0" containsNumber="1" minValue="0" maxValue="5641511708094.3604"/>
    </cacheField>
    <cacheField name="OBLIGACION" numFmtId="166">
      <sharedItems containsSemiMixedTypes="0" containsString="0" containsNumber="1" minValue="0" maxValue="3795651081263.0298"/>
    </cacheField>
    <cacheField name="ORDEN PAGO" numFmtId="166">
      <sharedItems containsSemiMixedTypes="0" containsString="0" containsNumber="1" minValue="0" maxValue="3795651081263.0298"/>
    </cacheField>
    <cacheField name="PAGOS" numFmtId="166">
      <sharedItems containsSemiMixedTypes="0" containsString="0" containsNumber="1" minValue="0" maxValue="3795651081263.02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637201550000"/>
    <n v="0"/>
    <n v="0"/>
    <n v="637201550000"/>
    <n v="0"/>
    <n v="637201550000"/>
    <n v="0"/>
    <n v="383226617503"/>
    <n v="383128205826"/>
    <n v="383128205826"/>
    <n v="383128205826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20735470000"/>
    <n v="0"/>
    <n v="0"/>
    <n v="220735470000"/>
    <n v="0"/>
    <n v="220735470000"/>
    <n v="0"/>
    <n v="112472358603"/>
    <n v="112472358603"/>
    <n v="112472358603"/>
    <n v="112472358603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2057310000"/>
    <n v="0"/>
    <n v="0"/>
    <n v="52057310000"/>
    <n v="0"/>
    <n v="52057310000"/>
    <n v="0"/>
    <n v="26391891157"/>
    <n v="26362092173"/>
    <n v="26362092173"/>
    <n v="2636209217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51922670000"/>
    <n v="0"/>
    <n v="0"/>
    <n v="51922670000"/>
    <n v="5192267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21147079255"/>
    <n v="0"/>
    <n v="67879040655"/>
    <n v="0"/>
    <n v="66094960800.25"/>
    <n v="1784079854.75"/>
    <n v="48114674815.970001"/>
    <n v="23056736215.68"/>
    <n v="23056736215.68"/>
    <n v="23056736215.68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651422876"/>
    <n v="0"/>
    <n v="0"/>
    <n v="1651422876"/>
    <n v="0"/>
    <n v="1000595312.26"/>
    <n v="650827563.74000001"/>
    <n v="672756833.65999997"/>
    <n v="672666733.65999997"/>
    <n v="672666733.65999997"/>
    <n v="672666733.65999997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100000000000"/>
    <n v="0"/>
    <n v="24813723932"/>
    <n v="75186276068"/>
    <n v="75186276068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05525916"/>
    <n v="0"/>
    <n v="0"/>
    <n v="105525916"/>
    <n v="0"/>
    <n v="105525916"/>
    <n v="0"/>
    <n v="38434620"/>
    <n v="38434620"/>
    <n v="38434620"/>
    <n v="38434620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502000000"/>
    <n v="0"/>
    <n v="0"/>
    <n v="5502000000"/>
    <n v="0"/>
    <n v="5502000000"/>
    <n v="0"/>
    <n v="3688097574"/>
    <n v="3686281343"/>
    <n v="3686281343"/>
    <n v="3686281343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937250286"/>
    <n v="3666644677"/>
    <n v="0"/>
    <n v="10603894963"/>
    <n v="0"/>
    <n v="6500000000"/>
    <n v="4103894963"/>
    <n v="4936821991.6400003"/>
    <n v="4936821991.6400003"/>
    <n v="4936821991.6400003"/>
    <n v="4936821991.6400003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79730600"/>
    <n v="0"/>
    <n v="0"/>
    <n v="79730600"/>
    <n v="0"/>
    <n v="79730600"/>
    <n v="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842518267"/>
    <n v="0"/>
    <n v="0"/>
    <n v="4842518267"/>
    <n v="0"/>
    <n v="4713222440.46"/>
    <n v="129295826.54000001"/>
    <n v="4590668511.1599998"/>
    <n v="4539967314.6899996"/>
    <n v="4539967314.6899996"/>
    <n v="4539967314.6899996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3294824198"/>
    <n v="0"/>
    <n v="0"/>
    <n v="23294824198"/>
    <n v="0"/>
    <n v="0"/>
    <n v="23294824198"/>
    <n v="0"/>
    <n v="0"/>
    <n v="0"/>
    <n v="0"/>
  </r>
  <r>
    <s v="46-02-00"/>
    <s v="INSTITUTO COLOMBIANO DE BIENESTAR FAMILIAR (ICBF)"/>
    <s v="A-08-04-03"/>
    <x v="0"/>
    <s v="08"/>
    <s v="04"/>
    <s v="03"/>
    <m/>
    <m/>
    <m/>
    <m/>
    <m/>
    <s v="Propios"/>
    <s v="27"/>
    <s v="CSF"/>
    <x v="13"/>
    <n v="75896000"/>
    <n v="0"/>
    <n v="0"/>
    <n v="75896000"/>
    <n v="0"/>
    <n v="0"/>
    <n v="75896000"/>
    <n v="0"/>
    <n v="0"/>
    <n v="0"/>
    <n v="0"/>
  </r>
  <r>
    <s v="46-02-00"/>
    <s v="INSTITUTO COLOMBIANO DE BIENESTAR FAMILIAR (ICBF)"/>
    <s v="C-4602-1500-3-704050"/>
    <x v="1"/>
    <s v="4602"/>
    <s v="1500"/>
    <s v="3"/>
    <s v="704050"/>
    <m/>
    <m/>
    <m/>
    <m/>
    <s v="Propios"/>
    <s v="27"/>
    <s v="CSF"/>
    <x v="14"/>
    <n v="20000000000"/>
    <n v="0"/>
    <n v="0"/>
    <n v="20000000000"/>
    <n v="0"/>
    <n v="18896327492.630001"/>
    <n v="1103672507.3699999"/>
    <n v="17027303239.77"/>
    <n v="10853065785.66"/>
    <n v="10853065785.66"/>
    <n v="10853065785.66"/>
  </r>
  <r>
    <s v="46-02-00"/>
    <s v="INSTITUTO COLOMBIANO DE BIENESTAR FAMILIAR (ICBF)"/>
    <s v="C-4602-1500-5-30205BZ"/>
    <x v="1"/>
    <s v="4602"/>
    <s v="1500"/>
    <s v="5"/>
    <s v="30205BZ"/>
    <s v=""/>
    <s v=""/>
    <s v=""/>
    <s v=""/>
    <s v="Nación"/>
    <s v="10"/>
    <s v="CSF"/>
    <x v="15"/>
    <n v="0"/>
    <n v="20000000000"/>
    <n v="0"/>
    <n v="20000000000"/>
    <n v="0"/>
    <n v="19980845331"/>
    <n v="19154669"/>
    <n v="19904845331"/>
    <n v="3335307514"/>
    <n v="3335307514"/>
    <n v="3335307514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6"/>
    <n v="400000000000"/>
    <n v="0"/>
    <n v="0"/>
    <n v="400000000000"/>
    <n v="0"/>
    <n v="391925537955.97998"/>
    <n v="8074462044.0200005"/>
    <n v="377438603237.97998"/>
    <n v="79633062860.339996"/>
    <n v="79633062860.339996"/>
    <n v="79633062860.339996"/>
  </r>
  <r>
    <s v="46-02-00"/>
    <s v="INSTITUTO COLOMBIANO DE BIENESTAR FAMILIAR (ICBF)"/>
    <s v="C-4602-1500-9-704020Z"/>
    <x v="1"/>
    <s v="4602"/>
    <s v="1500"/>
    <s v="9"/>
    <s v="704020Z"/>
    <s v=""/>
    <s v=""/>
    <s v=""/>
    <s v=""/>
    <s v="Nación"/>
    <s v="10"/>
    <s v="CSF"/>
    <x v="17"/>
    <n v="0"/>
    <n v="50000000000"/>
    <n v="0"/>
    <n v="50000000000"/>
    <n v="0"/>
    <n v="30910327159"/>
    <n v="19089672841"/>
    <n v="21010127531"/>
    <n v="7910803803"/>
    <n v="7910803803"/>
    <n v="7910803803"/>
  </r>
  <r>
    <s v="46-02-00"/>
    <s v="INSTITUTO COLOMBIANO DE BIENESTAR FAMILIAR (ICBF)"/>
    <s v="C-4602-1500-9-704080Z"/>
    <x v="1"/>
    <s v="4602"/>
    <s v="1500"/>
    <s v="9"/>
    <s v="704080Z"/>
    <s v=""/>
    <s v=""/>
    <s v=""/>
    <s v=""/>
    <s v="Nación"/>
    <s v="10"/>
    <s v="CSF"/>
    <x v="18"/>
    <n v="0"/>
    <n v="30000000000"/>
    <n v="0"/>
    <n v="30000000000"/>
    <n v="0"/>
    <n v="25599977448"/>
    <n v="4400022552"/>
    <n v="17892536675"/>
    <n v="1824189957"/>
    <n v="1824189957"/>
    <n v="1824189957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9"/>
    <n v="5866534920693"/>
    <n v="0"/>
    <n v="0"/>
    <n v="5866534920693"/>
    <n v="0"/>
    <n v="5729537410029.1504"/>
    <n v="136997510663.85001"/>
    <n v="5641511708094.3604"/>
    <n v="3795651081263.0298"/>
    <n v="3795651081263.0298"/>
    <n v="3795651081263.0298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0"/>
    <s v="CSF"/>
    <x v="19"/>
    <n v="71150591294"/>
    <n v="0"/>
    <n v="0"/>
    <n v="71150591294"/>
    <n v="0"/>
    <n v="66130846058.889999"/>
    <n v="5019745235.1099997"/>
    <n v="60297096867.690002"/>
    <n v="40081464750.129997"/>
    <n v="40081464750.129997"/>
    <n v="40081464750.12999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9"/>
    <n v="187892739750"/>
    <n v="0"/>
    <n v="0"/>
    <n v="187892739750"/>
    <n v="0"/>
    <n v="181497658246.20001"/>
    <n v="6395081503.8000002"/>
    <n v="173185781386.5"/>
    <n v="130174034139.25"/>
    <n v="130174034139.25"/>
    <n v="130174034139.25"/>
  </r>
  <r>
    <s v="46-02-00"/>
    <s v="INSTITUTO COLOMBIANO DE BIENESTAR FAMILIAR (ICBF)"/>
    <s v="C-4602-1500-9-704080"/>
    <x v="1"/>
    <s v="4602"/>
    <s v="1500"/>
    <s v="9"/>
    <s v="704080"/>
    <m/>
    <m/>
    <m/>
    <m/>
    <s v="Nación"/>
    <s v="10"/>
    <s v="CSF"/>
    <x v="20"/>
    <n v="234043331045"/>
    <n v="0"/>
    <n v="0"/>
    <n v="234043331045"/>
    <n v="0"/>
    <n v="219802578728.5"/>
    <n v="14240752316.5"/>
    <n v="163124521287.76001"/>
    <n v="64739057058.769997"/>
    <n v="64738502858.769997"/>
    <n v="64738502858.76999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20"/>
    <n v="680000000000"/>
    <n v="0"/>
    <n v="0"/>
    <n v="680000000000"/>
    <n v="0"/>
    <n v="656476113062.25"/>
    <n v="23523886937.75"/>
    <n v="645884539748.89001"/>
    <n v="467072867073.5"/>
    <n v="466976867073.5"/>
    <n v="466908295645.5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21"/>
    <n v="170093000000"/>
    <n v="0"/>
    <n v="0"/>
    <n v="170093000000"/>
    <n v="0"/>
    <n v="152456621530"/>
    <n v="17636378470"/>
    <n v="132452343985.25"/>
    <n v="84582635716.509995"/>
    <n v="84582635716.509995"/>
    <n v="84582635716.5099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21"/>
    <n v="266007644540"/>
    <n v="0"/>
    <n v="0"/>
    <n v="266007644540"/>
    <n v="0"/>
    <n v="238333081173.14001"/>
    <n v="27674563366.860001"/>
    <n v="195955244859.67001"/>
    <n v="152926743652.87"/>
    <n v="152926155707.87"/>
    <n v="152926155707.87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21"/>
    <n v="22768049174"/>
    <n v="0"/>
    <n v="0"/>
    <n v="22768049174"/>
    <n v="0"/>
    <n v="0"/>
    <n v="2276804917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21"/>
    <n v="1141131306286"/>
    <n v="0"/>
    <n v="0"/>
    <n v="1141131306286"/>
    <n v="0"/>
    <n v="1096610885665.3199"/>
    <n v="44520420620.68"/>
    <n v="1025147920943.48"/>
    <n v="764692016241.38"/>
    <n v="764688416108.38"/>
    <n v="764688416108.38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20"/>
    <n v="80000000000"/>
    <n v="0"/>
    <n v="0"/>
    <n v="80000000000"/>
    <n v="0"/>
    <n v="76526063116"/>
    <n v="3473936884"/>
    <n v="66441857084"/>
    <n v="21170847915.310001"/>
    <n v="21170847915.310001"/>
    <n v="21170847915.310001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22"/>
    <n v="400000000000"/>
    <n v="0"/>
    <n v="0"/>
    <n v="400000000000"/>
    <n v="0"/>
    <n v="390493846555.65997"/>
    <n v="9506153444.3400002"/>
    <n v="365335204721.53003"/>
    <n v="205796219943.59"/>
    <n v="205796219943.59"/>
    <n v="205796219943.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18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3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4">
        <item x="16"/>
        <item x="22"/>
        <item x="19"/>
        <item x="21"/>
        <item x="14"/>
        <item x="20"/>
        <item x="5"/>
        <item x="4"/>
        <item x="13"/>
        <item x="1"/>
        <item x="12"/>
        <item x="11"/>
        <item x="8"/>
        <item x="7"/>
        <item x="6"/>
        <item x="3"/>
        <item x="10"/>
        <item x="2"/>
        <item x="0"/>
        <item x="9"/>
        <item x="15"/>
        <item x="17"/>
        <item x="18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10">
    <i>
      <x/>
    </i>
    <i>
      <x v="1"/>
    </i>
    <i>
      <x v="2"/>
    </i>
    <i>
      <x v="3"/>
    </i>
    <i>
      <x v="4"/>
    </i>
    <i>
      <x v="5"/>
    </i>
    <i>
      <x v="20"/>
    </i>
    <i>
      <x v="21"/>
    </i>
    <i>
      <x v="2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activeCell="C16" sqref="C16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4:16384" ht="114.75" customHeight="1" thickTop="1" x14ac:dyDescent="0.25">
      <c r="A1" s="34" t="s">
        <v>126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4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4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4:16384" ht="22.5" x14ac:dyDescent="0.25">
      <c r="A4" s="3"/>
      <c r="B4" s="23" t="s">
        <v>70</v>
      </c>
      <c r="C4" s="6">
        <f>SUMIF(SIIF_Febrero!$P:$P,$B4,SIIF_Febrero!$T:$T)</f>
        <v>369281000000</v>
      </c>
      <c r="D4" s="6">
        <f>SUMIF(SIIF_Febrero!$P:$P,$B4,SIIF_Febrero!$X:$X)</f>
        <v>350026609595</v>
      </c>
      <c r="E4" s="6">
        <f>SUMIF(SIIF_Febrero!$P:$P,$B4,SIIF_Febrero!$Y:$Y)</f>
        <v>4722554146</v>
      </c>
      <c r="F4" s="1">
        <f>+D4/C4</f>
        <v>0.94785978589475228</v>
      </c>
      <c r="G4" s="1">
        <f>+E4/C4</f>
        <v>1.2788511041727032E-2</v>
      </c>
      <c r="H4" s="3"/>
      <c r="I4" s="5"/>
      <c r="J4" s="3"/>
      <c r="K4" s="3"/>
      <c r="L4" s="3"/>
      <c r="M4" s="3"/>
      <c r="N4" s="3"/>
      <c r="XFD4" s="31"/>
    </row>
    <row r="5" spans="1:14 16384:16384" ht="16.5" x14ac:dyDescent="0.25">
      <c r="B5" s="23" t="s">
        <v>79</v>
      </c>
      <c r="C5" s="6">
        <f>SUMIF(SIIF_Febrero!$P:$P,$B5,SIIF_Febrero!$T:$T)</f>
        <v>385000000000</v>
      </c>
      <c r="D5" s="6">
        <f>SUMIF(SIIF_Febrero!$P:$P,$B5,SIIF_Febrero!$X:$X)</f>
        <v>252035646391.73999</v>
      </c>
      <c r="E5" s="6">
        <f>SUMIF(SIIF_Febrero!$P:$P,$B5,SIIF_Febrero!$Y:$Y)</f>
        <v>13846327251.370001</v>
      </c>
      <c r="F5" s="1">
        <f t="shared" ref="F5:F9" si="0">+D5/C5</f>
        <v>0.65463804257594804</v>
      </c>
      <c r="G5" s="1">
        <f t="shared" ref="G5:G9" si="1">+E5/C5</f>
        <v>3.5964486367194806E-2</v>
      </c>
      <c r="H5" s="3"/>
      <c r="I5" s="5"/>
      <c r="J5" s="3"/>
      <c r="K5" s="3"/>
      <c r="L5" s="3"/>
      <c r="M5" s="3"/>
      <c r="N5" s="3"/>
      <c r="XFD5" s="31"/>
    </row>
    <row r="6" spans="1:14 16384:16384" ht="33.75" x14ac:dyDescent="0.25">
      <c r="B6" s="23" t="s">
        <v>71</v>
      </c>
      <c r="C6" s="6">
        <f>SUMIF(SIIF_Febrero!$P:$P,$B6,SIIF_Febrero!$T:$T)</f>
        <v>6625579000000</v>
      </c>
      <c r="D6" s="6">
        <f>SUMIF(SIIF_Febrero!$P:$P,$B6,SIIF_Febrero!$X:$X)</f>
        <v>3819692623648.5098</v>
      </c>
      <c r="E6" s="6">
        <f>SUMIF(SIIF_Febrero!$P:$P,$B6,SIIF_Febrero!$Y:$Y)</f>
        <v>720992401569.38</v>
      </c>
      <c r="F6" s="1">
        <f t="shared" si="0"/>
        <v>0.5765069926188352</v>
      </c>
      <c r="G6" s="1">
        <f t="shared" si="1"/>
        <v>0.10881953132992302</v>
      </c>
      <c r="H6" s="3"/>
      <c r="I6" s="5"/>
      <c r="J6" s="3"/>
      <c r="K6" s="3"/>
      <c r="L6" s="3"/>
      <c r="M6" s="3"/>
      <c r="N6" s="3"/>
      <c r="XFD6" s="31"/>
    </row>
    <row r="7" spans="1:14 16384:16384" ht="22.5" x14ac:dyDescent="0.25">
      <c r="B7" s="23" t="s">
        <v>76</v>
      </c>
      <c r="C7" s="6">
        <f>SUMIF(SIIF_Febrero!$P:$P,$B7,SIIF_Febrero!$T:$T)</f>
        <v>1660590000000</v>
      </c>
      <c r="D7" s="6">
        <f>SUMIF(SIIF_Febrero!$P:$P,$B7,SIIF_Febrero!$X:$X)</f>
        <v>1048829785996.87</v>
      </c>
      <c r="E7" s="6">
        <f>SUMIF(SIIF_Febrero!$P:$P,$B7,SIIF_Febrero!$Y:$Y)</f>
        <v>204638754244.66</v>
      </c>
      <c r="F7" s="1">
        <f t="shared" si="0"/>
        <v>0.63160068770549627</v>
      </c>
      <c r="G7" s="1">
        <f t="shared" si="1"/>
        <v>0.12323255845492265</v>
      </c>
      <c r="H7" s="3"/>
      <c r="I7" s="5"/>
      <c r="J7" s="3"/>
      <c r="K7" s="3"/>
      <c r="L7" s="3"/>
      <c r="M7" s="3"/>
      <c r="N7" s="3"/>
      <c r="XFD7" s="31"/>
    </row>
    <row r="8" spans="1:14 16384:16384" ht="22.5" x14ac:dyDescent="0.25">
      <c r="B8" s="24" t="s">
        <v>67</v>
      </c>
      <c r="C8" s="6">
        <f>SUMIF(SIIF_Febrero!$P:$P,$B8,SIIF_Febrero!$T:$T)</f>
        <v>18000000000</v>
      </c>
      <c r="D8" s="6">
        <f>SUMIF(SIIF_Febrero!$P:$P,$B8,SIIF_Febrero!$X:$X)</f>
        <v>16424043460</v>
      </c>
      <c r="E8" s="6">
        <f>SUMIF(SIIF_Febrero!$P:$P,$B8,SIIF_Febrero!$Y:$Y)</f>
        <v>801839115.37</v>
      </c>
      <c r="F8" s="1">
        <f t="shared" si="0"/>
        <v>0.91244685888888888</v>
      </c>
      <c r="G8" s="1">
        <f t="shared" si="1"/>
        <v>4.4546617520555554E-2</v>
      </c>
      <c r="H8" s="3"/>
      <c r="I8" s="5"/>
      <c r="J8" s="3"/>
      <c r="K8" s="3"/>
      <c r="L8" s="3"/>
      <c r="M8" s="3"/>
      <c r="N8" s="3"/>
      <c r="XFD8" s="31"/>
    </row>
    <row r="9" spans="1:14 16384:16384" ht="22.5" x14ac:dyDescent="0.25">
      <c r="B9" s="23" t="s">
        <v>74</v>
      </c>
      <c r="C9" s="6">
        <f>SUMIF(SIIF_Febrero!$P:$P,$B9,SIIF_Febrero!$T:$T)</f>
        <v>348140615157</v>
      </c>
      <c r="D9" s="6">
        <f>SUMIF(SIIF_Febrero!$P:$P,$B9,SIIF_Febrero!$X:$X)</f>
        <v>277072595815.92999</v>
      </c>
      <c r="E9" s="6">
        <f>SUMIF(SIIF_Febrero!$P:$P,$B9,SIIF_Febrero!$Y:$Y)</f>
        <v>16230984331.5</v>
      </c>
      <c r="F9" s="1">
        <f t="shared" si="0"/>
        <v>0.7958640381300508</v>
      </c>
      <c r="G9" s="1">
        <f t="shared" si="1"/>
        <v>4.662192121473778E-2</v>
      </c>
      <c r="H9" s="3"/>
      <c r="I9" s="5"/>
      <c r="J9" s="3"/>
      <c r="K9" s="3"/>
      <c r="L9" s="3"/>
      <c r="M9" s="3"/>
      <c r="N9" s="3"/>
      <c r="XFD9" s="31"/>
    </row>
    <row r="10" spans="1:14 16384:16384" ht="25.5" customHeight="1" x14ac:dyDescent="0.25">
      <c r="B10" s="33" t="s">
        <v>6</v>
      </c>
      <c r="C10" s="25">
        <f>SUM(C4:C9)</f>
        <v>9406590615157</v>
      </c>
      <c r="D10" s="25">
        <f>SUM(D4:D9)</f>
        <v>5764081304908.0498</v>
      </c>
      <c r="E10" s="25">
        <f>SUM(E4:E9)</f>
        <v>961232860658.28003</v>
      </c>
      <c r="F10" s="26">
        <f t="shared" ref="F10" si="2">+D10/C10</f>
        <v>0.61277050748017958</v>
      </c>
      <c r="G10" s="26">
        <f t="shared" ref="G10" si="3">+E10/C10</f>
        <v>0.10218716854855245</v>
      </c>
      <c r="H10" s="3"/>
      <c r="I10" s="5"/>
      <c r="J10" s="3"/>
      <c r="K10" s="3"/>
      <c r="L10" s="3"/>
      <c r="M10" s="3"/>
      <c r="N10" s="3"/>
      <c r="XFD10" s="31"/>
    </row>
    <row r="11" spans="1:14 16384:16384" ht="33.75" customHeight="1" x14ac:dyDescent="0.25">
      <c r="B11" s="10" t="s">
        <v>127</v>
      </c>
      <c r="D11" s="8"/>
      <c r="E11" s="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4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4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4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4:16384" ht="16.5" x14ac:dyDescent="0.25">
      <c r="D15" s="8"/>
      <c r="E15" s="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4:16384" ht="16.5" x14ac:dyDescent="0.25">
      <c r="D16" s="8"/>
      <c r="E16" s="8"/>
      <c r="F16" s="8"/>
      <c r="G16" s="8"/>
      <c r="H16" s="3"/>
      <c r="I16" s="5"/>
      <c r="J16" s="3"/>
      <c r="K16" s="3"/>
      <c r="L16" s="3"/>
      <c r="M16" s="3"/>
      <c r="N16" s="3"/>
      <c r="XFD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209.285156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400000000000</v>
      </c>
      <c r="C4" s="22">
        <v>377438603237.97998</v>
      </c>
      <c r="D4" s="22">
        <v>79633062860.339996</v>
      </c>
    </row>
    <row r="5" spans="1:4" x14ac:dyDescent="0.25">
      <c r="A5" s="21" t="s">
        <v>79</v>
      </c>
      <c r="B5" s="22">
        <v>400000000000</v>
      </c>
      <c r="C5" s="22">
        <v>365335204721.53003</v>
      </c>
      <c r="D5" s="22">
        <v>205796219943.59</v>
      </c>
    </row>
    <row r="6" spans="1:4" x14ac:dyDescent="0.25">
      <c r="A6" s="21" t="s">
        <v>71</v>
      </c>
      <c r="B6" s="22">
        <v>6125578251737</v>
      </c>
      <c r="C6" s="22">
        <v>5874994586348.5508</v>
      </c>
      <c r="D6" s="22">
        <v>3965906580152.4097</v>
      </c>
    </row>
    <row r="7" spans="1:4" x14ac:dyDescent="0.25">
      <c r="A7" s="21" t="s">
        <v>76</v>
      </c>
      <c r="B7" s="22">
        <v>1600000000000</v>
      </c>
      <c r="C7" s="22">
        <v>1353555509788.3999</v>
      </c>
      <c r="D7" s="22">
        <v>1002201395610.76</v>
      </c>
    </row>
    <row r="8" spans="1:4" x14ac:dyDescent="0.25">
      <c r="A8" s="21" t="s">
        <v>67</v>
      </c>
      <c r="B8" s="22">
        <v>20000000000</v>
      </c>
      <c r="C8" s="22">
        <v>17027303239.77</v>
      </c>
      <c r="D8" s="22">
        <v>10853065785.66</v>
      </c>
    </row>
    <row r="9" spans="1:4" x14ac:dyDescent="0.25">
      <c r="A9" s="21" t="s">
        <v>74</v>
      </c>
      <c r="B9" s="22">
        <v>994043331045</v>
      </c>
      <c r="C9" s="22">
        <v>875450918120.65002</v>
      </c>
      <c r="D9" s="22">
        <v>552982772047.57996</v>
      </c>
    </row>
    <row r="10" spans="1:4" x14ac:dyDescent="0.25">
      <c r="A10" s="21" t="s">
        <v>118</v>
      </c>
      <c r="B10" s="22">
        <v>20000000000</v>
      </c>
      <c r="C10" s="22">
        <v>19904845331</v>
      </c>
      <c r="D10" s="22">
        <v>3335307514</v>
      </c>
    </row>
    <row r="11" spans="1:4" x14ac:dyDescent="0.25">
      <c r="A11" s="21" t="s">
        <v>119</v>
      </c>
      <c r="B11" s="22">
        <v>50000000000</v>
      </c>
      <c r="C11" s="22">
        <v>21010127531</v>
      </c>
      <c r="D11" s="22">
        <v>7910803803</v>
      </c>
    </row>
    <row r="12" spans="1:4" x14ac:dyDescent="0.25">
      <c r="A12" s="21" t="s">
        <v>120</v>
      </c>
      <c r="B12" s="22">
        <v>30000000000</v>
      </c>
      <c r="C12" s="22">
        <v>17892536675</v>
      </c>
      <c r="D12" s="22">
        <v>1824189957</v>
      </c>
    </row>
    <row r="13" spans="1:4" x14ac:dyDescent="0.25">
      <c r="A13" s="21" t="s">
        <v>6</v>
      </c>
      <c r="B13" s="22">
        <v>9639621582782</v>
      </c>
      <c r="C13" s="22">
        <v>8922609634993.8809</v>
      </c>
      <c r="D13" s="22">
        <v>5830443397674.3398</v>
      </c>
    </row>
    <row r="15" spans="1:4" x14ac:dyDescent="0.25">
      <c r="C15" t="e">
        <f>+GETPIVOTDATA("Suma de COMPROMISO",$A$3)-SIIF_Febrero!#REF!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2"/>
  <sheetViews>
    <sheetView showGridLines="0" topLeftCell="N1" workbookViewId="0">
      <pane ySplit="4" topLeftCell="A23" activePane="bottomLeft" state="frozen"/>
      <selection pane="bottomLeft" activeCell="AA32" activeCellId="3" sqref="T32 X32 Y32 AA32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125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85750599827</v>
      </c>
      <c r="Y5" s="16">
        <v>85745090851</v>
      </c>
      <c r="Z5" s="16">
        <v>85745090851</v>
      </c>
      <c r="AA5" s="16">
        <v>85745090851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18678625071</v>
      </c>
      <c r="Y6" s="16">
        <v>18678625071</v>
      </c>
      <c r="Z6" s="16">
        <v>18678625071</v>
      </c>
      <c r="AA6" s="16">
        <v>18678625071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3486317731</v>
      </c>
      <c r="Y7" s="16">
        <v>3476441444</v>
      </c>
      <c r="Z7" s="16">
        <v>3476441444</v>
      </c>
      <c r="AA7" s="16">
        <v>3476441444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31062735866</v>
      </c>
      <c r="W9" s="16">
        <v>15669225534</v>
      </c>
      <c r="X9" s="16">
        <v>19233160633.970001</v>
      </c>
      <c r="Y9" s="16">
        <v>293423412</v>
      </c>
      <c r="Z9" s="16">
        <v>293423412</v>
      </c>
      <c r="AA9" s="16">
        <v>293423412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15320029</v>
      </c>
      <c r="W10" s="16">
        <v>1260679971</v>
      </c>
      <c r="X10" s="16">
        <v>15320029</v>
      </c>
      <c r="Y10" s="16">
        <v>15320029</v>
      </c>
      <c r="Z10" s="16">
        <v>15320029</v>
      </c>
      <c r="AA10" s="16">
        <v>15320029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10505430</v>
      </c>
      <c r="Y12" s="16">
        <v>10505430</v>
      </c>
      <c r="Z12" s="16">
        <v>10505430</v>
      </c>
      <c r="AA12" s="16">
        <v>10505430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750886732</v>
      </c>
      <c r="Y13" s="16">
        <v>750819384</v>
      </c>
      <c r="Z13" s="16">
        <v>750819384</v>
      </c>
      <c r="AA13" s="16">
        <v>750819384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6534000000</v>
      </c>
      <c r="W14" s="16">
        <v>200000000</v>
      </c>
      <c r="X14" s="16">
        <v>2034119365.3199999</v>
      </c>
      <c r="Y14" s="16">
        <v>2034119365.3199999</v>
      </c>
      <c r="Z14" s="16">
        <v>2034119365.3199999</v>
      </c>
      <c r="AA14" s="16">
        <v>2034119365.3199999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4889154513</v>
      </c>
      <c r="W16" s="16">
        <v>108845487</v>
      </c>
      <c r="X16" s="16">
        <v>1626818819</v>
      </c>
      <c r="Y16" s="16">
        <v>1327889273.22</v>
      </c>
      <c r="Z16" s="16">
        <v>1327889273.22</v>
      </c>
      <c r="AA16" s="16">
        <v>1327889273.22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121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122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39786461</v>
      </c>
      <c r="W18" s="16">
        <v>39213539</v>
      </c>
      <c r="X18" s="16">
        <v>39786461</v>
      </c>
      <c r="Y18" s="16">
        <v>39291278</v>
      </c>
      <c r="Z18" s="16">
        <v>39291278</v>
      </c>
      <c r="AA18" s="16">
        <v>39291278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37</v>
      </c>
      <c r="N19" s="12" t="s">
        <v>108</v>
      </c>
      <c r="O19" s="12" t="s">
        <v>38</v>
      </c>
      <c r="P19" s="13" t="s">
        <v>70</v>
      </c>
      <c r="Q19" s="16">
        <v>369281000000</v>
      </c>
      <c r="R19" s="16">
        <v>0</v>
      </c>
      <c r="S19" s="16">
        <v>0</v>
      </c>
      <c r="T19" s="16">
        <v>369281000000</v>
      </c>
      <c r="U19" s="16">
        <v>0</v>
      </c>
      <c r="V19" s="16">
        <v>359051441979</v>
      </c>
      <c r="W19" s="16">
        <v>10229558021</v>
      </c>
      <c r="X19" s="16">
        <v>350026609595</v>
      </c>
      <c r="Y19" s="16">
        <v>4722554146</v>
      </c>
      <c r="Z19" s="16">
        <v>4722554146</v>
      </c>
      <c r="AA19" s="16">
        <v>4722554146</v>
      </c>
    </row>
    <row r="20" spans="1:27" ht="90" x14ac:dyDescent="0.25">
      <c r="A20" s="12" t="s">
        <v>66</v>
      </c>
      <c r="B20" s="13" t="s">
        <v>34</v>
      </c>
      <c r="C20" s="14" t="s">
        <v>72</v>
      </c>
      <c r="D20" s="12" t="s">
        <v>64</v>
      </c>
      <c r="E20" s="12" t="s">
        <v>97</v>
      </c>
      <c r="F20" s="12" t="s">
        <v>98</v>
      </c>
      <c r="G20" s="12" t="s">
        <v>104</v>
      </c>
      <c r="H20" s="12" t="s">
        <v>103</v>
      </c>
      <c r="I20" s="12"/>
      <c r="J20" s="12"/>
      <c r="K20" s="12"/>
      <c r="L20" s="12"/>
      <c r="M20" s="12" t="s">
        <v>65</v>
      </c>
      <c r="N20" s="12" t="s">
        <v>93</v>
      </c>
      <c r="O20" s="12" t="s">
        <v>38</v>
      </c>
      <c r="P20" s="13" t="s">
        <v>71</v>
      </c>
      <c r="Q20" s="16">
        <v>5891437834457</v>
      </c>
      <c r="R20" s="16">
        <v>0</v>
      </c>
      <c r="S20" s="16">
        <v>0</v>
      </c>
      <c r="T20" s="16">
        <v>5891437834457</v>
      </c>
      <c r="U20" s="16">
        <v>0</v>
      </c>
      <c r="V20" s="16">
        <v>3762019184228.1699</v>
      </c>
      <c r="W20" s="16">
        <v>2129418650228.8301</v>
      </c>
      <c r="X20" s="16">
        <v>3558507123110.0498</v>
      </c>
      <c r="Y20" s="16">
        <v>713380714475.07996</v>
      </c>
      <c r="Z20" s="16">
        <v>710449250594.07996</v>
      </c>
      <c r="AA20" s="16">
        <v>710449250594.07996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37</v>
      </c>
      <c r="N21" s="12" t="s">
        <v>108</v>
      </c>
      <c r="O21" s="12" t="s">
        <v>38</v>
      </c>
      <c r="P21" s="13" t="s">
        <v>71</v>
      </c>
      <c r="Q21" s="16">
        <v>734141165543</v>
      </c>
      <c r="R21" s="16">
        <v>0</v>
      </c>
      <c r="S21" s="16">
        <v>0</v>
      </c>
      <c r="T21" s="16">
        <v>734141165543</v>
      </c>
      <c r="U21" s="16">
        <v>0</v>
      </c>
      <c r="V21" s="16">
        <v>294135524756.84998</v>
      </c>
      <c r="W21" s="16">
        <v>440005640786.15002</v>
      </c>
      <c r="X21" s="16">
        <v>261185500538.45999</v>
      </c>
      <c r="Y21" s="16">
        <v>7611687094.3000002</v>
      </c>
      <c r="Z21" s="16">
        <v>7611687094.3000002</v>
      </c>
      <c r="AA21" s="16">
        <v>7611687094.3000002</v>
      </c>
    </row>
    <row r="22" spans="1:27" ht="56.25" x14ac:dyDescent="0.25">
      <c r="A22" s="12" t="s">
        <v>66</v>
      </c>
      <c r="B22" s="13" t="s">
        <v>34</v>
      </c>
      <c r="C22" s="14" t="s">
        <v>73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105</v>
      </c>
      <c r="I22" s="12"/>
      <c r="J22" s="12"/>
      <c r="K22" s="12"/>
      <c r="L22" s="12"/>
      <c r="M22" s="12" t="s">
        <v>37</v>
      </c>
      <c r="N22" s="12" t="s">
        <v>108</v>
      </c>
      <c r="O22" s="12" t="s">
        <v>38</v>
      </c>
      <c r="P22" s="13" t="s">
        <v>74</v>
      </c>
      <c r="Q22" s="16">
        <v>273140615157</v>
      </c>
      <c r="R22" s="16">
        <v>0</v>
      </c>
      <c r="S22" s="16">
        <v>0</v>
      </c>
      <c r="T22" s="16">
        <v>273140615157</v>
      </c>
      <c r="U22" s="16">
        <v>0</v>
      </c>
      <c r="V22" s="16">
        <v>258524695018.67999</v>
      </c>
      <c r="W22" s="16">
        <v>14615920138.32</v>
      </c>
      <c r="X22" s="16">
        <v>237839108753.92999</v>
      </c>
      <c r="Y22" s="16">
        <v>15242432727.5</v>
      </c>
      <c r="Z22" s="16">
        <v>15240466227.5</v>
      </c>
      <c r="AA22" s="16">
        <v>15240466227.5</v>
      </c>
    </row>
    <row r="23" spans="1:27" ht="45" x14ac:dyDescent="0.25">
      <c r="A23" s="12" t="s">
        <v>66</v>
      </c>
      <c r="B23" s="13" t="s">
        <v>34</v>
      </c>
      <c r="C23" s="14" t="s">
        <v>75</v>
      </c>
      <c r="D23" s="12" t="s">
        <v>64</v>
      </c>
      <c r="E23" s="12" t="s">
        <v>97</v>
      </c>
      <c r="F23" s="12" t="s">
        <v>98</v>
      </c>
      <c r="G23" s="12" t="s">
        <v>93</v>
      </c>
      <c r="H23" s="12" t="s">
        <v>106</v>
      </c>
      <c r="I23" s="12"/>
      <c r="J23" s="12"/>
      <c r="K23" s="12"/>
      <c r="L23" s="12"/>
      <c r="M23" s="12" t="s">
        <v>65</v>
      </c>
      <c r="N23" s="12" t="s">
        <v>111</v>
      </c>
      <c r="O23" s="12" t="s">
        <v>38</v>
      </c>
      <c r="P23" s="13" t="s">
        <v>76</v>
      </c>
      <c r="Q23" s="16">
        <v>161880158432</v>
      </c>
      <c r="R23" s="16">
        <v>0</v>
      </c>
      <c r="S23" s="16">
        <v>0</v>
      </c>
      <c r="T23" s="16">
        <v>161880158432</v>
      </c>
      <c r="U23" s="16">
        <v>0</v>
      </c>
      <c r="V23" s="16">
        <v>146181488807</v>
      </c>
      <c r="W23" s="16">
        <v>15698669625</v>
      </c>
      <c r="X23" s="16">
        <v>132332950864</v>
      </c>
      <c r="Y23" s="16">
        <v>31713531117</v>
      </c>
      <c r="Z23" s="16">
        <v>31713531117</v>
      </c>
      <c r="AA23" s="16">
        <v>31713531117</v>
      </c>
    </row>
    <row r="24" spans="1:27" ht="45" x14ac:dyDescent="0.25">
      <c r="A24" s="12" t="s">
        <v>66</v>
      </c>
      <c r="B24" s="13" t="s">
        <v>34</v>
      </c>
      <c r="C24" s="14" t="s">
        <v>75</v>
      </c>
      <c r="D24" s="12" t="s">
        <v>64</v>
      </c>
      <c r="E24" s="12" t="s">
        <v>97</v>
      </c>
      <c r="F24" s="12" t="s">
        <v>98</v>
      </c>
      <c r="G24" s="12" t="s">
        <v>93</v>
      </c>
      <c r="H24" s="12" t="s">
        <v>106</v>
      </c>
      <c r="I24" s="12"/>
      <c r="J24" s="12"/>
      <c r="K24" s="12"/>
      <c r="L24" s="12"/>
      <c r="M24" s="12" t="s">
        <v>37</v>
      </c>
      <c r="N24" s="12" t="s">
        <v>109</v>
      </c>
      <c r="O24" s="12" t="s">
        <v>38</v>
      </c>
      <c r="P24" s="13" t="s">
        <v>76</v>
      </c>
      <c r="Q24" s="16">
        <v>11550904282</v>
      </c>
      <c r="R24" s="16">
        <v>0</v>
      </c>
      <c r="S24" s="16">
        <v>0</v>
      </c>
      <c r="T24" s="16">
        <v>11550904282</v>
      </c>
      <c r="U24" s="16">
        <v>0</v>
      </c>
      <c r="V24" s="16">
        <v>0</v>
      </c>
      <c r="W24" s="16">
        <v>11550904282</v>
      </c>
      <c r="X24" s="16">
        <v>0</v>
      </c>
      <c r="Y24" s="16">
        <v>0</v>
      </c>
      <c r="Z24" s="16">
        <v>0</v>
      </c>
      <c r="AA24" s="16">
        <v>0</v>
      </c>
    </row>
    <row r="25" spans="1:27" ht="45" x14ac:dyDescent="0.25">
      <c r="A25" s="12" t="s">
        <v>66</v>
      </c>
      <c r="B25" s="13" t="s">
        <v>34</v>
      </c>
      <c r="C25" s="14" t="s">
        <v>75</v>
      </c>
      <c r="D25" s="12" t="s">
        <v>64</v>
      </c>
      <c r="E25" s="12" t="s">
        <v>97</v>
      </c>
      <c r="F25" s="12" t="s">
        <v>98</v>
      </c>
      <c r="G25" s="12" t="s">
        <v>93</v>
      </c>
      <c r="H25" s="12" t="s">
        <v>106</v>
      </c>
      <c r="I25" s="12"/>
      <c r="J25" s="12"/>
      <c r="K25" s="12"/>
      <c r="L25" s="12"/>
      <c r="M25" s="12" t="s">
        <v>37</v>
      </c>
      <c r="N25" s="12" t="s">
        <v>110</v>
      </c>
      <c r="O25" s="12" t="s">
        <v>38</v>
      </c>
      <c r="P25" s="13" t="s">
        <v>76</v>
      </c>
      <c r="Q25" s="16">
        <v>468719711714</v>
      </c>
      <c r="R25" s="16">
        <v>0</v>
      </c>
      <c r="S25" s="16">
        <v>0</v>
      </c>
      <c r="T25" s="16">
        <v>468719711714</v>
      </c>
      <c r="U25" s="16">
        <v>0</v>
      </c>
      <c r="V25" s="16">
        <v>188525384473</v>
      </c>
      <c r="W25" s="16">
        <v>280194327241</v>
      </c>
      <c r="X25" s="16">
        <v>152739829319.87</v>
      </c>
      <c r="Y25" s="16">
        <v>12749514800.01</v>
      </c>
      <c r="Z25" s="16">
        <v>12749514800.01</v>
      </c>
      <c r="AA25" s="16">
        <v>12749514800.01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37</v>
      </c>
      <c r="N26" s="12" t="s">
        <v>112</v>
      </c>
      <c r="O26" s="12" t="s">
        <v>38</v>
      </c>
      <c r="P26" s="13" t="s">
        <v>76</v>
      </c>
      <c r="Q26" s="16">
        <v>19843806444</v>
      </c>
      <c r="R26" s="16">
        <v>0</v>
      </c>
      <c r="S26" s="16">
        <v>0</v>
      </c>
      <c r="T26" s="16">
        <v>19843806444</v>
      </c>
      <c r="U26" s="16">
        <v>0</v>
      </c>
      <c r="V26" s="16">
        <v>0</v>
      </c>
      <c r="W26" s="16">
        <v>19843806444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37</v>
      </c>
      <c r="N27" s="12" t="s">
        <v>108</v>
      </c>
      <c r="O27" s="12" t="s">
        <v>38</v>
      </c>
      <c r="P27" s="13" t="s">
        <v>76</v>
      </c>
      <c r="Q27" s="16">
        <v>998595419128</v>
      </c>
      <c r="R27" s="16">
        <v>0</v>
      </c>
      <c r="S27" s="16">
        <v>0</v>
      </c>
      <c r="T27" s="16">
        <v>998595419128</v>
      </c>
      <c r="U27" s="16">
        <v>0</v>
      </c>
      <c r="V27" s="16">
        <v>810334364651</v>
      </c>
      <c r="W27" s="16">
        <v>188261054477</v>
      </c>
      <c r="X27" s="16">
        <v>763757005813</v>
      </c>
      <c r="Y27" s="16">
        <v>160175708327.64999</v>
      </c>
      <c r="Z27" s="16">
        <v>160174508327.64999</v>
      </c>
      <c r="AA27" s="16">
        <v>160174508327.64999</v>
      </c>
    </row>
    <row r="28" spans="1:27" ht="56.25" x14ac:dyDescent="0.25">
      <c r="A28" s="12" t="s">
        <v>66</v>
      </c>
      <c r="B28" s="13" t="s">
        <v>34</v>
      </c>
      <c r="C28" s="14" t="s">
        <v>123</v>
      </c>
      <c r="D28" s="12" t="s">
        <v>64</v>
      </c>
      <c r="E28" s="12" t="s">
        <v>97</v>
      </c>
      <c r="F28" s="12" t="s">
        <v>98</v>
      </c>
      <c r="G28" s="12" t="s">
        <v>124</v>
      </c>
      <c r="H28" s="12" t="s">
        <v>101</v>
      </c>
      <c r="I28" s="12"/>
      <c r="J28" s="12"/>
      <c r="K28" s="12"/>
      <c r="L28" s="12"/>
      <c r="M28" s="12" t="s">
        <v>37</v>
      </c>
      <c r="N28" s="12" t="s">
        <v>108</v>
      </c>
      <c r="O28" s="12" t="s">
        <v>38</v>
      </c>
      <c r="P28" s="13" t="s">
        <v>67</v>
      </c>
      <c r="Q28" s="16">
        <v>18000000000</v>
      </c>
      <c r="R28" s="16">
        <v>0</v>
      </c>
      <c r="S28" s="16">
        <v>0</v>
      </c>
      <c r="T28" s="16">
        <v>18000000000</v>
      </c>
      <c r="U28" s="16">
        <v>0</v>
      </c>
      <c r="V28" s="16">
        <v>16837941272</v>
      </c>
      <c r="W28" s="16">
        <v>1162058728</v>
      </c>
      <c r="X28" s="16">
        <v>16424043460</v>
      </c>
      <c r="Y28" s="16">
        <v>801839115.37</v>
      </c>
      <c r="Z28" s="16">
        <v>801839115.37</v>
      </c>
      <c r="AA28" s="16">
        <v>801839115.37</v>
      </c>
    </row>
    <row r="29" spans="1:27" ht="56.25" x14ac:dyDescent="0.25">
      <c r="A29" s="12" t="s">
        <v>66</v>
      </c>
      <c r="B29" s="13" t="s">
        <v>34</v>
      </c>
      <c r="C29" s="14" t="s">
        <v>77</v>
      </c>
      <c r="D29" s="12" t="s">
        <v>64</v>
      </c>
      <c r="E29" s="12" t="s">
        <v>107</v>
      </c>
      <c r="F29" s="12" t="s">
        <v>98</v>
      </c>
      <c r="G29" s="12" t="s">
        <v>99</v>
      </c>
      <c r="H29" s="12" t="s">
        <v>105</v>
      </c>
      <c r="I29" s="12"/>
      <c r="J29" s="12"/>
      <c r="K29" s="12"/>
      <c r="L29" s="12"/>
      <c r="M29" s="12" t="s">
        <v>37</v>
      </c>
      <c r="N29" s="12" t="s">
        <v>108</v>
      </c>
      <c r="O29" s="12" t="s">
        <v>38</v>
      </c>
      <c r="P29" s="13" t="s">
        <v>74</v>
      </c>
      <c r="Q29" s="16">
        <v>75000000000</v>
      </c>
      <c r="R29" s="16">
        <v>0</v>
      </c>
      <c r="S29" s="16">
        <v>0</v>
      </c>
      <c r="T29" s="16">
        <v>75000000000</v>
      </c>
      <c r="U29" s="16">
        <v>0</v>
      </c>
      <c r="V29" s="16">
        <v>44767060410</v>
      </c>
      <c r="W29" s="16">
        <v>30232939590</v>
      </c>
      <c r="X29" s="16">
        <v>39233487062</v>
      </c>
      <c r="Y29" s="16">
        <v>988551604</v>
      </c>
      <c r="Z29" s="16">
        <v>988551604</v>
      </c>
      <c r="AA29" s="16">
        <v>988551604</v>
      </c>
    </row>
    <row r="30" spans="1:27" ht="45" x14ac:dyDescent="0.25">
      <c r="A30" s="12" t="s">
        <v>66</v>
      </c>
      <c r="B30" s="13" t="s">
        <v>34</v>
      </c>
      <c r="C30" s="14" t="s">
        <v>113</v>
      </c>
      <c r="D30" s="12" t="s">
        <v>64</v>
      </c>
      <c r="E30" s="12" t="s">
        <v>107</v>
      </c>
      <c r="F30" s="12" t="s">
        <v>98</v>
      </c>
      <c r="G30" s="12" t="s">
        <v>100</v>
      </c>
      <c r="H30" s="12" t="s">
        <v>78</v>
      </c>
      <c r="I30" s="12"/>
      <c r="J30" s="12"/>
      <c r="K30" s="12"/>
      <c r="L30" s="12"/>
      <c r="M30" s="12" t="s">
        <v>37</v>
      </c>
      <c r="N30" s="12" t="s">
        <v>108</v>
      </c>
      <c r="O30" s="12" t="s">
        <v>38</v>
      </c>
      <c r="P30" s="13" t="s">
        <v>79</v>
      </c>
      <c r="Q30" s="16">
        <v>385000000000</v>
      </c>
      <c r="R30" s="16">
        <v>0</v>
      </c>
      <c r="S30" s="16">
        <v>0</v>
      </c>
      <c r="T30" s="16">
        <v>385000000000</v>
      </c>
      <c r="U30" s="16">
        <v>0</v>
      </c>
      <c r="V30" s="16">
        <v>302791786971.53003</v>
      </c>
      <c r="W30" s="16">
        <v>82208213028.470001</v>
      </c>
      <c r="X30" s="16">
        <v>252035646391.73999</v>
      </c>
      <c r="Y30" s="16">
        <v>13846327251.370001</v>
      </c>
      <c r="Z30" s="16">
        <v>13846327251.370001</v>
      </c>
      <c r="AA30" s="16">
        <v>13846327251.370001</v>
      </c>
    </row>
    <row r="31" spans="1:27" x14ac:dyDescent="0.25">
      <c r="A31" s="12" t="s">
        <v>80</v>
      </c>
      <c r="B31" s="13" t="s">
        <v>80</v>
      </c>
      <c r="C31" s="14" t="s">
        <v>80</v>
      </c>
      <c r="D31" s="12" t="s">
        <v>80</v>
      </c>
      <c r="E31" s="12" t="s">
        <v>80</v>
      </c>
      <c r="F31" s="12" t="s">
        <v>80</v>
      </c>
      <c r="G31" s="12" t="s">
        <v>80</v>
      </c>
      <c r="H31" s="12" t="s">
        <v>80</v>
      </c>
      <c r="I31" s="12" t="s">
        <v>80</v>
      </c>
      <c r="J31" s="12" t="s">
        <v>80</v>
      </c>
      <c r="K31" s="12" t="s">
        <v>80</v>
      </c>
      <c r="L31" s="12" t="s">
        <v>80</v>
      </c>
      <c r="M31" s="12" t="s">
        <v>80</v>
      </c>
      <c r="N31" s="12" t="s">
        <v>80</v>
      </c>
      <c r="O31" s="12" t="s">
        <v>80</v>
      </c>
      <c r="P31" s="13" t="s">
        <v>80</v>
      </c>
      <c r="Q31" s="16">
        <v>10686803022157</v>
      </c>
      <c r="R31" s="16">
        <v>0</v>
      </c>
      <c r="S31" s="16">
        <v>0</v>
      </c>
      <c r="T31" s="16">
        <v>10686803022157</v>
      </c>
      <c r="U31" s="16">
        <v>140406038600</v>
      </c>
      <c r="V31" s="16">
        <v>7281573276436.2305</v>
      </c>
      <c r="W31" s="16">
        <v>3264823707120.77</v>
      </c>
      <c r="X31" s="16">
        <v>5895707445007.3398</v>
      </c>
      <c r="Y31" s="16">
        <v>1073604386195.8199</v>
      </c>
      <c r="Z31" s="16">
        <v>1070669755814.8199</v>
      </c>
      <c r="AA31" s="16">
        <v>1070669755814.8199</v>
      </c>
    </row>
    <row r="32" spans="1:27" x14ac:dyDescent="0.25">
      <c r="A32" s="12" t="s">
        <v>80</v>
      </c>
      <c r="B32" s="29" t="s">
        <v>80</v>
      </c>
      <c r="C32" s="14" t="s">
        <v>80</v>
      </c>
      <c r="D32" s="12" t="s">
        <v>80</v>
      </c>
      <c r="E32" s="12" t="s">
        <v>80</v>
      </c>
      <c r="F32" s="12" t="s">
        <v>80</v>
      </c>
      <c r="G32" s="12" t="s">
        <v>80</v>
      </c>
      <c r="H32" s="12" t="s">
        <v>80</v>
      </c>
      <c r="I32" s="12" t="s">
        <v>80</v>
      </c>
      <c r="J32" s="12" t="s">
        <v>80</v>
      </c>
      <c r="K32" s="12" t="s">
        <v>80</v>
      </c>
      <c r="L32" s="12" t="s">
        <v>80</v>
      </c>
      <c r="M32" s="12" t="s">
        <v>80</v>
      </c>
      <c r="N32" s="12" t="s">
        <v>80</v>
      </c>
      <c r="O32" s="12" t="s">
        <v>80</v>
      </c>
      <c r="P32" s="13" t="s">
        <v>80</v>
      </c>
      <c r="Q32" s="30" t="s">
        <v>80</v>
      </c>
      <c r="R32" s="30" t="s">
        <v>80</v>
      </c>
      <c r="S32" s="30" t="s">
        <v>80</v>
      </c>
      <c r="T32" s="32">
        <f>+SUM(T19:T30)</f>
        <v>9406590615157</v>
      </c>
      <c r="U32" s="32">
        <f t="shared" ref="U32:AA32" si="0">+SUM(U19:U30)</f>
        <v>0</v>
      </c>
      <c r="V32" s="32">
        <f t="shared" si="0"/>
        <v>6183168872567.2295</v>
      </c>
      <c r="W32" s="32">
        <f t="shared" si="0"/>
        <v>3223421742589.77</v>
      </c>
      <c r="X32" s="32">
        <f t="shared" si="0"/>
        <v>5764081304908.0498</v>
      </c>
      <c r="Y32" s="32">
        <f t="shared" si="0"/>
        <v>961232860658.28003</v>
      </c>
      <c r="Z32" s="32">
        <f t="shared" si="0"/>
        <v>958298230277.28003</v>
      </c>
      <c r="AA32" s="32">
        <f t="shared" si="0"/>
        <v>958298230277.28003</v>
      </c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3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Febrero</vt:lpstr>
      <vt:lpstr>Hoja3</vt:lpstr>
      <vt:lpstr>SIIF_Febrero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Carlos Andres Benitez Pinzon</cp:lastModifiedBy>
  <cp:revision/>
  <dcterms:created xsi:type="dcterms:W3CDTF">2020-07-30T19:08:41Z</dcterms:created>
  <dcterms:modified xsi:type="dcterms:W3CDTF">2026-03-04T15:56:54Z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