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2_diciembre_Transparencia/"/>
    </mc:Choice>
  </mc:AlternateContent>
  <xr:revisionPtr revIDLastSave="0" documentId="8_{9D3358D4-35FC-44F7-A9A6-A3A71AE6F9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_total" sheetId="7" r:id="rId1"/>
    <sheet name="Presupuesto_Regional" sheetId="6" r:id="rId2"/>
    <sheet name="Hoja2" sheetId="9" r:id="rId3"/>
    <sheet name="Detalle" sheetId="1" r:id="rId4"/>
  </sheets>
  <externalReferences>
    <externalReference r:id="rId5"/>
  </externalReferences>
  <definedNames>
    <definedName name="_xlnm._FilterDatabase" localSheetId="3" hidden="1">Detalle!$A$4:$AA$618</definedName>
  </definedNames>
  <calcPr calcId="191028"/>
  <pivotCaches>
    <pivotCache cacheId="77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7" l="1"/>
  <c r="N26" i="7" s="1"/>
  <c r="G26" i="7"/>
  <c r="C59" i="9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6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" i="9"/>
  <c r="R42" i="6" l="1"/>
  <c r="M6" i="7"/>
  <c r="N6" i="7" l="1"/>
  <c r="Q42" i="6"/>
  <c r="K42" i="6"/>
  <c r="H27" i="7"/>
  <c r="D42" i="6" l="1"/>
  <c r="I42" i="6" l="1"/>
  <c r="J42" i="6"/>
  <c r="G27" i="7"/>
  <c r="M7" i="7" l="1"/>
  <c r="M8" i="7"/>
  <c r="N8" i="7" s="1"/>
  <c r="M9" i="7"/>
  <c r="N9" i="7" s="1"/>
  <c r="M10" i="7"/>
  <c r="N10" i="7" s="1"/>
  <c r="M11" i="7"/>
  <c r="N11" i="7" s="1"/>
  <c r="M12" i="7"/>
  <c r="N12" i="7" s="1"/>
  <c r="M13" i="7"/>
  <c r="N13" i="7" s="1"/>
  <c r="M14" i="7"/>
  <c r="N14" i="7" s="1"/>
  <c r="M15" i="7"/>
  <c r="N15" i="7" s="1"/>
  <c r="M16" i="7"/>
  <c r="N16" i="7" s="1"/>
  <c r="M17" i="7"/>
  <c r="N17" i="7" s="1"/>
  <c r="M18" i="7"/>
  <c r="N18" i="7" s="1"/>
  <c r="M19" i="7"/>
  <c r="N19" i="7" s="1"/>
  <c r="M20" i="7"/>
  <c r="N20" i="7" s="1"/>
  <c r="M21" i="7"/>
  <c r="N21" i="7" s="1"/>
  <c r="M22" i="7"/>
  <c r="N22" i="7" s="1"/>
  <c r="M23" i="7"/>
  <c r="N23" i="7" s="1"/>
  <c r="M24" i="7"/>
  <c r="N24" i="7" s="1"/>
  <c r="M25" i="7"/>
  <c r="N25" i="7" s="1"/>
  <c r="N7" i="7" l="1"/>
  <c r="M27" i="7"/>
  <c r="N27" i="7"/>
  <c r="C57" i="9"/>
  <c r="T618" i="1" l="1"/>
  <c r="H42" i="6"/>
  <c r="B27" i="7" l="1"/>
  <c r="F42" i="6" l="1"/>
  <c r="F41" i="6"/>
  <c r="E42" i="6"/>
  <c r="E41" i="6"/>
  <c r="D41" i="6"/>
  <c r="H41" i="6"/>
  <c r="K41" i="6"/>
  <c r="G41" i="6"/>
  <c r="I41" i="6"/>
  <c r="L41" i="6"/>
  <c r="J41" i="6"/>
</calcChain>
</file>

<file path=xl/sharedStrings.xml><?xml version="1.0" encoding="utf-8"?>
<sst xmlns="http://schemas.openxmlformats.org/spreadsheetml/2006/main" count="7493" uniqueCount="263">
  <si>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</si>
  <si>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</si>
  <si>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</si>
  <si>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</si>
  <si>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</si>
  <si>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</si>
  <si>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</si>
  <si>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</si>
  <si>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</si>
  <si>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</si>
  <si>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</si>
  <si>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</si>
  <si>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</si>
  <si>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</si>
  <si>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</si>
  <si>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</si>
  <si>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</si>
  <si>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</si>
  <si>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</si>
  <si>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</si>
  <si>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</si>
  <si>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</si>
  <si>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</si>
  <si>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</si>
  <si>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</si>
  <si>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</si>
  <si>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</si>
  <si>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</si>
  <si>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</si>
  <si>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</si>
  <si>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</si>
  <si>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</si>
  <si>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</si>
  <si>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</si>
  <si>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</si>
  <si>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</si>
  <si>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</si>
  <si>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</si>
  <si>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</si>
  <si>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</si>
  <si>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</si>
  <si>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</si>
  <si>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</si>
  <si>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</si>
  <si>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</si>
  <si>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</si>
  <si>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</si>
  <si>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</si>
  <si>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</si>
  <si>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</si>
  <si>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</si>
  <si>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</si>
  <si>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</si>
  <si>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</si>
  <si>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</si>
  <si>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</si>
  <si>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</si>
  <si>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</si>
  <si>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</si>
  <si>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</si>
  <si>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</si>
  <si>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</si>
  <si>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</si>
  <si>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</si>
  <si>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</si>
  <si>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</si>
  <si>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</si>
  <si>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</si>
  <si>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</si>
  <si>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</si>
  <si>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</si>
  <si>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</si>
  <si>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</si>
  <si>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</si>
  <si>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</si>
  <si>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</si>
  <si>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</si>
  <si>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</si>
  <si>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</si>
  <si>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</si>
  <si>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</si>
  <si>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</si>
  <si>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</si>
  <si>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</si>
  <si>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</si>
  <si>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</si>
  <si>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</si>
  <si>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</si>
  <si>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</si>
  <si>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</si>
  <si>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</si>
  <si>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</si>
  <si>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</si>
  <si>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</si>
  <si>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</si>
  <si>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</si>
  <si>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</si>
  <si>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</si>
  <si>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</si>
  <si>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</si>
  <si>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</si>
  <si>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</si>
  <si>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</si>
  <si>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</si>
  <si>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</si>
  <si>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</si>
  <si>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</si>
  <si>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</si>
  <si>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</si>
  <si>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</si>
  <si>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</si>
  <si>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</si>
  <si>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</si>
  <si>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</si>
  <si>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</si>
  <si>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</si>
  <si>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</si>
  <si>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</si>
  <si>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</si>
  <si>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</si>
  <si>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</si>
  <si>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</si>
  <si>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</si>
  <si>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</si>
  <si>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</si>
  <si>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</si>
  <si>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</si>
  <si>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</si>
  <si>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</si>
  <si>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</si>
  <si>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</si>
  <si>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</si>
  <si>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</si>
  <si>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</si>
  <si>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</si>
  <si>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</si>
  <si>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</si>
  <si>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</si>
  <si>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</si>
  <si>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</si>
  <si>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</si>
  <si>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</si>
  <si>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</si>
  <si>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</si>
  <si>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</si>
  <si>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</si>
  <si>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</si>
  <si>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</si>
  <si>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</si>
  <si>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</si>
  <si>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</si>
  <si>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</si>
  <si>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</si>
  <si>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</si>
  <si>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</si>
  <si>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</si>
  <si>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</si>
  <si>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</si>
  <si>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</si>
  <si>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</si>
  <si>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APR. VIGENTE - FEBRERO</t>
  </si>
  <si>
    <t>APR.VIGENTE - ABRIL</t>
  </si>
  <si>
    <t>APROPIACIÓN MARZO</t>
  </si>
  <si>
    <t>APROPIACIÓN 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</si>
  <si>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</si>
  <si>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</si>
  <si>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</si>
  <si>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</si>
  <si>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</si>
  <si>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</si>
  <si>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</si>
  <si>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</si>
  <si>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</si>
  <si>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</si>
  <si>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</si>
  <si>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</si>
  <si>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</si>
  <si>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</si>
  <si>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</si>
  <si>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</si>
  <si>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</si>
  <si>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</si>
  <si>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</si>
  <si>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</si>
  <si>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</si>
  <si>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</si>
  <si>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</si>
  <si>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</si>
  <si>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</si>
  <si>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</si>
  <si>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</si>
  <si>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</si>
  <si>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</si>
  <si>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</si>
  <si>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</si>
  <si>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</si>
  <si>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</si>
  <si>
    <t>APROPIACIÓN MAYO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</si>
  <si>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</si>
  <si>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</si>
  <si>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</si>
  <si>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</si>
  <si>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</si>
  <si>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</si>
  <si>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</si>
  <si>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</si>
  <si>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</si>
  <si>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</si>
  <si>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</si>
  <si>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</si>
  <si>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</si>
  <si>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</si>
  <si>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</si>
  <si>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</si>
  <si>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</si>
  <si>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</si>
  <si>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</si>
  <si>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</si>
  <si>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</si>
  <si>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</si>
  <si>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</si>
  <si>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</si>
  <si>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</si>
  <si>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</si>
  <si>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8</t>
  </si>
  <si>
    <t>704030</t>
  </si>
  <si>
    <t>9</t>
  </si>
  <si>
    <t>704020</t>
  </si>
  <si>
    <t>20</t>
  </si>
  <si>
    <t>21</t>
  </si>
  <si>
    <t>704080</t>
  </si>
  <si>
    <t>704040</t>
  </si>
  <si>
    <t>16</t>
  </si>
  <si>
    <t>4699</t>
  </si>
  <si>
    <t>6</t>
  </si>
  <si>
    <t>14</t>
  </si>
  <si>
    <t>APROPIACIÓN JUNIO</t>
  </si>
  <si>
    <t>Suma de APR. VIGENTE</t>
  </si>
  <si>
    <t>APR. VIGENTE - JUNIO</t>
  </si>
  <si>
    <t>APR.VIGENTE - MAYO</t>
  </si>
  <si>
    <t>Vigencia 2024 - CIERRE JUNIO</t>
  </si>
  <si>
    <t>APR. VIGENTE - JULIO</t>
  </si>
  <si>
    <t>APROPIACIÓN JULIO</t>
  </si>
  <si>
    <t>Total</t>
  </si>
  <si>
    <t>Vigencia 2024 - Cierre Julio</t>
  </si>
  <si>
    <t>APROPIACIÓN AGOSTO</t>
  </si>
  <si>
    <t>APR. VIGENTE - AGOSTO</t>
  </si>
  <si>
    <t>APROPIACIÓN SEPTIEMBRE</t>
  </si>
  <si>
    <t>APR. VIGENTE - SEPTIEMBRE</t>
  </si>
  <si>
    <t>APROPIACIÓN OCTUBRE</t>
  </si>
  <si>
    <t>C-4602-1500-7-704030</t>
  </si>
  <si>
    <t>7</t>
  </si>
  <si>
    <t>APR. VIGENTE - OCTUBRE</t>
  </si>
  <si>
    <t>OCTUBRE</t>
  </si>
  <si>
    <t>APROPIACIÓN NOVIEMBRE</t>
  </si>
  <si>
    <t>APR. VIGENTE - NOVIEMBRE</t>
  </si>
  <si>
    <t>APR. VIGENTE - DICIEMBRE</t>
  </si>
  <si>
    <t>APROPIACIÓN DICIEMBRE</t>
  </si>
  <si>
    <t>Enero-Diciembre</t>
  </si>
  <si>
    <t>A-08-05</t>
  </si>
  <si>
    <t>05</t>
  </si>
  <si>
    <t>MULTAS, SANCIONES E INTERESES DE MORA</t>
  </si>
  <si>
    <t>C-4699-1500-3-53105B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</si>
</sst>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4" fillId="3" borderId="5" xfId="0" applyFont="1" applyFill="1" applyBorder="1"/>
    <xf numFmtId="164" fontId="4" fillId="3" borderId="4" xfId="0" applyNumberFormat="1" applyFont="1" applyFill="1" applyBorder="1"/>
    <xf numFmtId="7" fontId="1" fillId="0" borderId="0" xfId="0" applyNumberFormat="1" applyFont="1"/>
    <xf numFmtId="0" fontId="13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3" fillId="2" borderId="3" xfId="0" applyFont="1" applyFill="1" applyBorder="1" applyAlignment="1">
      <alignment horizontal="center" vertical="center" wrapText="1" readingOrder="1"/>
    </xf>
    <xf numFmtId="0" fontId="12" fillId="4" borderId="1" xfId="0" applyFont="1" applyFill="1" applyBorder="1" applyAlignment="1">
      <alignment horizontal="left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bfgob-my.sharepoint.com/personal/carlos_benitez_icbf_gov_co/Documents/ICBF/2025/EJECUCI&#211;N%20PRESUPUESTAL/TRANSPARENCIA/2024_06_variacion_presupuestal%20-%20copia.xlsx" TargetMode="External"/><Relationship Id="rId1" Type="http://schemas.openxmlformats.org/officeDocument/2006/relationships/externalLinkPath" Target="/personal/carlos_benitez_icbf_gov_co/Documents/ICBF/2025/EJECUCI&#211;N%20PRESUPUESTAL/TRANSPARENCIA/2024_06_variacion_presupuestal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_total"/>
      <sheetName val="Presupuesto_Regional"/>
      <sheetName val="Hoja1"/>
      <sheetName val="Detalle"/>
    </sheetNames>
    <sheetDataSet>
      <sheetData sheetId="0" refreshError="1"/>
      <sheetData sheetId="1" refreshError="1"/>
      <sheetData sheetId="2" refreshError="1"/>
      <sheetData sheetId="3" refreshError="1">
        <row r="1">
          <cell r="P1" t="str">
            <v/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352045486114" createdVersion="8" refreshedVersion="8" minRefreshableVersion="3" recordCount="612" xr:uid="{15FEC953-3B41-4601-A4FC-EDE2C2ACF49C}">
  <cacheSource type="worksheet">
    <worksheetSource ref="A4:AA616" sheet="Detalle"/>
  </cacheSource>
  <cacheFields count="27">
    <cacheField name="UEJ" numFmtId="0">
      <sharedItems count="51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  <s v="46-02-00-101"/>
        <s v="46-02-00-102"/>
        <s v="46-02-00-104"/>
        <s v="46-02-00-106"/>
        <s v="46-02-00-107"/>
        <s v="46-02-00-110"/>
        <s v="46-02-00-112"/>
        <s v="46-02-00-114"/>
        <s v="46-02-00-117"/>
        <s v="46-02-00-119"/>
        <s v="46-02-00-120"/>
        <s v="46-02-00-121"/>
        <s v="46-02-00-122"/>
        <s v="46-02-00-129"/>
        <s v="46-02-00-130"/>
        <s v="46-02-00-133"/>
        <s v="46-02-00-134"/>
      </sharedItems>
    </cacheField>
    <cacheField name="NOMBRE UEJ" numFmtId="0">
      <sharedItems count="51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  <s v="ICBF PROGRAMA PARA DESARROLLAR HABILIDADES DEL SIGLO 21 EN LA ADOLESCENCIA Y LA JUVENTUD COLOMBIANA - CRÉDITO BID."/>
        <s v="PROGRAMA PARA DESARROLLAR HABILIDADES DEL SIGLO 21 EN LA ADOLESCENCIA Y LA JUVENTUD COLOMBIANA - CRÉDITO BID ANTIOQUIA"/>
        <s v="PROGRAMA PARA DESARROLLAR HABILIDADES DEL SIGLO 21 EN LA ADOLESCENCIA Y LA JUVENTUD COLOMBIANA - CRÉDITO BID ATLÁNTICO"/>
        <s v="PROGRAMA PARA DESARROLLAR HABILIDADES DEL SIGLO 21 EN LA ADOLESCENCIA Y LA JUVENTUD COLOMBIANA - CRÉDITO BID BOYACÁ"/>
        <s v="PROGRAMA PARA DESARROLLAR HABILIDADES DEL SIGLO 21 EN LA ADOLESCENCIA Y LA JUVENTUD COLOMBIANA - CRÉDITO BID CALDAS"/>
        <s v="PROGRAMA PARA DESARROLLAR HABILIDADES DEL SIGLO 21 EN LA ADOLESCENCIA Y LA JUVENTUD COLOMBIANA - CRÉDITO BID CAUCA"/>
        <s v="PROGRAMA PARA DESARROLLAR HABILIDADES DEL SIGLO 21 EN LA ADOLESCENCIA Y LA JUVENTUD COLOMBIANA - CRÉDITO BID CHOCÓ "/>
        <s v="PROGRAMA PARA DESARROLLAR HABILIDADES DEL SIGLO 21 EN LA ADOLESCENCIA Y LA JUVENTUD COLOMBIANA - CRÉDITO BID CUNDINAMARCA"/>
        <s v="PROGRAMA PARA DESARROLLAR HABILIDADES DEL SIGLO 21 EN LA ADOLESCENCIA Y LA JUVENTUD COLOMBIANA - CRÉDITO BID HUILA"/>
        <s v="PROGRAMA PARA DESARROLLAR HABILIDADES DEL SIGLO 21 EN LA ADOLESCENCIA Y LA JUVENTUD COLOMBIANA - CRÉDITO BID MAGDALENA"/>
        <s v="PROGRAMA PARA DESARROLLAR HABILIDADES DEL SIGLO 21 EN LA ADOLESCENCIA Y LA JUVENTUD COLOMBIANA - CRÉDITO BID META"/>
        <s v="PROGRAMA PARA DESARROLLAR HABILIDADES DEL SIGLO 21 EN LA ADOLESCENCIA Y LA JUVENTUD COLOMBIANA - CRÉDITO BID NARIÑO"/>
        <s v="PROGRAMA PARA DESARROLLAR HABILIDADES DEL SIGLO 21 EN LA ADOLESCENCIA Y LA JUVENTUD COLOMBIANA - CRÉDITO BID NORTE DE SANTANDER"/>
        <s v="PROGRAMA PARA DESARROLLAR HABILIDADES DEL SIGLO 21 EN LA ADOLESCENCIA Y LA JUVENTUD COLOMBIANA - CRÉDITO BID TOLIMA"/>
        <s v="PROGRAMA PARA DESARROLLAR HABILIDADES DEL SIGLO 21 EN LA ADOLESCENCIA Y LA JUVENTUD COLOMBIANA - CRÉDITO BID VALLE DEL CAUCA"/>
        <s v="PROGRAMA PARA DESARROLLAR HABILIDADES DEL SIGLO 21 EN LA ADOLESCENCIA Y LA JUVENTUD COLOMBIANA - CRÉDITO BID BOGOTÁ"/>
        <s v="PROGRAMA PARA DESARROLLAR HABILIDADES DEL SIGLO 21 EN LA ADOLESCENCIA Y LA JUVENTUD COLOMBIANA - CRÉDITO BID RISARAL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481354000000"/>
    </cacheField>
    <cacheField name="APR. ADICIONADA" numFmtId="164">
      <sharedItems containsSemiMixedTypes="0" containsString="0" containsNumber="1" minValue="0" maxValue="813517068558.10999"/>
    </cacheField>
    <cacheField name="APR. REDUCIDA" numFmtId="164">
      <sharedItems containsSemiMixedTypes="0" containsString="0" containsNumber="1" minValue="0" maxValue="857131143176.10999"/>
    </cacheField>
    <cacheField name="APR. VIGENTE" numFmtId="164">
      <sharedItems containsSemiMixedTypes="0" containsString="0" containsNumber="1" containsInteger="1" minValue="0" maxValue="575204947784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569543022525.54004"/>
    </cacheField>
    <cacheField name="APR. DISPONIBLE" numFmtId="164">
      <sharedItems containsSemiMixedTypes="0" containsString="0" containsNumber="1" minValue="0" maxValue="9301067800"/>
    </cacheField>
    <cacheField name="COMPROMISO" numFmtId="164">
      <sharedItems containsSemiMixedTypes="0" containsString="0" containsNumber="1" minValue="0" maxValue="569543022525.54004"/>
    </cacheField>
    <cacheField name="OBLIGACION" numFmtId="164">
      <sharedItems containsSemiMixedTypes="0" containsString="0" containsNumber="1" minValue="0" maxValue="562266792869"/>
    </cacheField>
    <cacheField name="ORDEN PAGO" numFmtId="164">
      <sharedItems containsSemiMixedTypes="0" containsString="0" containsNumber="1" minValue="0" maxValue="562266792869"/>
    </cacheField>
    <cacheField name="PAGOS" numFmtId="164">
      <sharedItems containsSemiMixedTypes="0" containsString="0" containsNumber="1" minValue="0" maxValue="5622667928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2">
  <r>
    <x v="0"/>
    <x v="0"/>
    <s v="A-01-01-01"/>
    <s v="A"/>
    <s v="01"/>
    <s v="01"/>
    <s v="01"/>
    <m/>
    <m/>
    <m/>
    <m/>
    <m/>
    <s v="Propios"/>
    <s v="27"/>
    <s v="CSF"/>
    <s v="SALARIO"/>
    <n v="481354000000"/>
    <n v="126392701616"/>
    <n v="35600000000"/>
    <n v="572146701616"/>
    <n v="0"/>
    <n v="562845633816"/>
    <n v="9301067800"/>
    <n v="562845633816"/>
    <n v="562266792869"/>
    <n v="562266792869"/>
    <n v="562266792869"/>
  </r>
  <r>
    <x v="0"/>
    <x v="0"/>
    <s v="A-01-01-02"/>
    <s v="A"/>
    <s v="01"/>
    <s v="01"/>
    <s v="02"/>
    <m/>
    <m/>
    <m/>
    <m/>
    <m/>
    <s v="Propios"/>
    <s v="27"/>
    <s v="CSF"/>
    <s v="CONTRIBUCIONES INHERENTES A LA NÓMINA"/>
    <n v="165942000000"/>
    <n v="37663071160"/>
    <n v="11587551933"/>
    <n v="192017519227"/>
    <n v="0"/>
    <n v="192010996255"/>
    <n v="6522972"/>
    <n v="192010996255"/>
    <n v="192010813435"/>
    <n v="191865467895"/>
    <n v="191865467895"/>
  </r>
  <r>
    <x v="0"/>
    <x v="0"/>
    <s v="A-01-01-03"/>
    <s v="A"/>
    <s v="01"/>
    <s v="01"/>
    <s v="03"/>
    <m/>
    <m/>
    <m/>
    <m/>
    <m/>
    <s v="Propios"/>
    <s v="27"/>
    <s v="CSF"/>
    <s v="REMUNERACIONES NO CONSTITUTIVAS DE FACTOR SALARIAL"/>
    <n v="36743000000"/>
    <n v="15677779157"/>
    <n v="3865000000"/>
    <n v="48555779157"/>
    <n v="0"/>
    <n v="43594197889"/>
    <n v="4961581268"/>
    <n v="43594197889"/>
    <n v="43242951807"/>
    <n v="43242951807"/>
    <n v="43242951807"/>
  </r>
  <r>
    <x v="0"/>
    <x v="0"/>
    <s v="A-02"/>
    <s v="A"/>
    <s v="02"/>
    <m/>
    <m/>
    <m/>
    <m/>
    <m/>
    <m/>
    <m/>
    <s v="Propios"/>
    <s v="27"/>
    <s v="CSF"/>
    <s v="ADQUISICIÓN DE BIENES  Y SERVICIOS"/>
    <n v="39923543345"/>
    <n v="7538630563"/>
    <n v="9405442616"/>
    <n v="38056731292"/>
    <n v="0"/>
    <n v="37175840143.160004"/>
    <n v="880891148.84000003"/>
    <n v="37175840143.160004"/>
    <n v="30850982592.610001"/>
    <n v="29479034169.59"/>
    <n v="29479034169.59"/>
  </r>
  <r>
    <x v="0"/>
    <x v="0"/>
    <s v="A-03-03-01-015"/>
    <s v="A"/>
    <s v="03"/>
    <s v="03"/>
    <s v="01"/>
    <s v="015"/>
    <m/>
    <m/>
    <m/>
    <m/>
    <s v="Propios"/>
    <s v="27"/>
    <s v="CSF"/>
    <s v="ADJUDICACIÓN Y LIBERACIÓN JUDICIAL"/>
    <n v="0"/>
    <n v="555725020"/>
    <n v="0"/>
    <n v="555725020"/>
    <n v="0"/>
    <n v="475701525"/>
    <n v="80023495"/>
    <n v="475701525"/>
    <n v="600000"/>
    <n v="600000"/>
    <n v="600000"/>
  </r>
  <r>
    <x v="0"/>
    <x v="0"/>
    <s v="A-03-04-02-001"/>
    <s v="A"/>
    <s v="03"/>
    <s v="04"/>
    <s v="02"/>
    <s v="001"/>
    <m/>
    <m/>
    <m/>
    <m/>
    <s v="Propios"/>
    <s v="27"/>
    <s v="CSF"/>
    <s v="MESADAS PENSIONALES (DE PENSIONES)"/>
    <n v="98333664"/>
    <n v="0"/>
    <n v="0"/>
    <n v="98333664"/>
    <n v="0"/>
    <n v="50700000"/>
    <n v="47633664"/>
    <n v="50700000"/>
    <n v="50700000"/>
    <n v="50700000"/>
    <n v="50700000"/>
  </r>
  <r>
    <x v="0"/>
    <x v="0"/>
    <s v="A-03-04-02-012"/>
    <s v="A"/>
    <s v="03"/>
    <s v="04"/>
    <s v="02"/>
    <s v="012"/>
    <m/>
    <m/>
    <m/>
    <m/>
    <s v="Propios"/>
    <s v="27"/>
    <s v="CSF"/>
    <s v="INCAPACIDADES Y LICENCIAS DE MATERNIDAD Y PATERNIDAD (NO DE PENSIONES)"/>
    <n v="5502000000"/>
    <n v="200000000"/>
    <n v="200000000"/>
    <n v="5502000000"/>
    <n v="0"/>
    <n v="4867354617"/>
    <n v="634645383"/>
    <n v="4867354617"/>
    <n v="4867044087"/>
    <n v="4867044087"/>
    <n v="4867044087"/>
  </r>
  <r>
    <x v="0"/>
    <x v="0"/>
    <s v="A-03-10"/>
    <s v="A"/>
    <s v="03"/>
    <s v="10"/>
    <m/>
    <m/>
    <m/>
    <m/>
    <m/>
    <m/>
    <s v="Propios"/>
    <s v="27"/>
    <s v="CSF"/>
    <s v="SENTENCIAS Y CONCILIACIONES"/>
    <n v="6937250286"/>
    <n v="5412874283"/>
    <n v="446914283"/>
    <n v="11903210286"/>
    <n v="0"/>
    <n v="9354505545.7099991"/>
    <n v="2548704740.29"/>
    <n v="9354505545.7099991"/>
    <n v="7456348214.1499996"/>
    <n v="7456348214.1499996"/>
    <n v="7456348214.1499996"/>
  </r>
  <r>
    <x v="0"/>
    <x v="0"/>
    <s v="A-06-01-04-004"/>
    <s v="A"/>
    <s v="06"/>
    <s v="01"/>
    <s v="04"/>
    <s v="004"/>
    <m/>
    <m/>
    <m/>
    <m/>
    <s v="Propios"/>
    <s v="27"/>
    <s v="CSF"/>
    <s v="PRÉSTAMOS POR CALAMIDAD DOMÉSTICA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s v="IMPUESTOS"/>
    <n v="0"/>
    <n v="1137038574"/>
    <n v="14042808"/>
    <n v="1122995766"/>
    <n v="0"/>
    <n v="1117235286"/>
    <n v="5760480"/>
    <n v="1117235286"/>
    <n v="1117235286"/>
    <n v="1117235286"/>
    <n v="1117235286"/>
  </r>
  <r>
    <x v="0"/>
    <x v="0"/>
    <s v="A-08-04-01"/>
    <s v="A"/>
    <s v="08"/>
    <s v="04"/>
    <s v="01"/>
    <m/>
    <m/>
    <m/>
    <m/>
    <m/>
    <s v="Propios"/>
    <s v="27"/>
    <s v="CSF"/>
    <s v="CUOTA DE FISCALIZACIÓN Y AUDITAJE"/>
    <n v="22565944200"/>
    <n v="0"/>
    <n v="2217818998"/>
    <n v="20348125202"/>
    <n v="0"/>
    <n v="20348125202"/>
    <n v="0"/>
    <n v="20348125202"/>
    <n v="20348125202"/>
    <n v="20348125202"/>
    <n v="20348125202"/>
  </r>
  <r>
    <x v="0"/>
    <x v="0"/>
    <s v="A-08-04-03"/>
    <s v="A"/>
    <s v="08"/>
    <s v="04"/>
    <s v="03"/>
    <m/>
    <m/>
    <m/>
    <m/>
    <m/>
    <s v="Propios"/>
    <s v="27"/>
    <s v="CSF"/>
    <s v="CONTRIBUCIÓN NACIONAL DE VALORIZACIÓN"/>
    <n v="454355200"/>
    <n v="0"/>
    <n v="454355200"/>
    <n v="0"/>
    <n v="0"/>
    <n v="0"/>
    <n v="0"/>
    <n v="0"/>
    <n v="0"/>
    <n v="0"/>
    <n v="0"/>
  </r>
  <r>
    <x v="0"/>
    <x v="0"/>
    <s v="A-08-05"/>
    <s v="A"/>
    <s v="08"/>
    <s v="05"/>
    <m/>
    <m/>
    <m/>
    <m/>
    <m/>
    <m/>
    <s v="Propios"/>
    <s v="27"/>
    <s v="CSF"/>
    <s v="MULTAS, SANCIONES E INTERESES DE MORA"/>
    <n v="0"/>
    <n v="22040000"/>
    <n v="0"/>
    <n v="22040000"/>
    <n v="0"/>
    <n v="22040000"/>
    <n v="0"/>
    <n v="22040000"/>
    <n v="22040000"/>
    <n v="0"/>
    <n v="0"/>
  </r>
  <r>
    <x v="0"/>
    <x v="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269641629"/>
    <n v="1356810271"/>
    <n v="0"/>
    <n v="32626451900"/>
    <n v="0"/>
    <n v="32203244510.669998"/>
    <n v="423207389.32999998"/>
    <n v="32203244510.669998"/>
    <n v="31927649116.419998"/>
    <n v="30882501573.419998"/>
    <n v="30882501573.419998"/>
  </r>
  <r>
    <x v="0"/>
    <x v="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887794988"/>
    <n v="0"/>
    <n v="0"/>
    <n v="7887794988"/>
    <n v="0"/>
    <n v="7887794986.3999996"/>
    <n v="1.6"/>
    <n v="7887794986.3999996"/>
    <n v="7840374665.1700001"/>
    <n v="7840374665.1700001"/>
    <n v="7840374665.1700001"/>
  </r>
  <r>
    <x v="0"/>
    <x v="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827150000"/>
    <n v="7098329944"/>
    <n v="6724410444"/>
    <n v="13201069500"/>
    <n v="0"/>
    <n v="13168888690"/>
    <n v="32180810"/>
    <n v="13168888690"/>
    <n v="7915316647"/>
    <n v="7412518896"/>
    <n v="7412518896"/>
  </r>
  <r>
    <x v="0"/>
    <x v="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39249194587"/>
    <n v="39437727442"/>
    <n v="37452861153"/>
    <n v="241234060876"/>
    <n v="0"/>
    <n v="241170193709"/>
    <n v="63867167"/>
    <n v="241170193709"/>
    <n v="188478488564"/>
    <n v="147674902834"/>
    <n v="147674902834"/>
  </r>
  <r>
    <x v="0"/>
    <x v="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573841959"/>
    <n v="3573841959"/>
    <n v="0"/>
    <n v="0"/>
    <n v="0"/>
    <n v="0"/>
    <n v="0"/>
    <n v="0"/>
    <n v="0"/>
    <n v="0"/>
  </r>
  <r>
    <x v="0"/>
    <x v="0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5267271"/>
    <n v="55267271"/>
    <n v="0"/>
    <n v="0"/>
    <n v="0"/>
    <n v="0"/>
    <n v="0"/>
    <n v="0"/>
    <n v="0"/>
    <n v="0"/>
  </r>
  <r>
    <x v="0"/>
    <x v="0"/>
    <s v="C-4602-1500-7-704030"/>
    <s v="C"/>
    <s v="4602"/>
    <s v="1500"/>
    <s v="7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1700000000"/>
    <n v="850000000"/>
    <n v="850000000"/>
    <n v="0"/>
    <n v="0"/>
    <n v="850000000"/>
    <n v="0"/>
    <n v="0"/>
    <n v="0"/>
    <n v="0"/>
  </r>
  <r>
    <x v="0"/>
    <x v="0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835090852"/>
    <n v="835090852"/>
    <n v="857307882"/>
    <n v="812873822"/>
    <n v="0"/>
    <n v="812873821.75"/>
    <n v="0.25"/>
    <n v="812873821.75"/>
    <n v="630663345.88"/>
    <n v="630663345.88"/>
    <n v="630663345.88"/>
  </r>
  <r>
    <x v="0"/>
    <x v="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86915624560"/>
    <n v="813517068558.10999"/>
    <n v="857131143176.10999"/>
    <n v="143301549942"/>
    <n v="0"/>
    <n v="142824067957.51999"/>
    <n v="477481984.48000002"/>
    <n v="142824067957.51999"/>
    <n v="121156144965.42"/>
    <n v="99221393455.570007"/>
    <n v="99221393455.570007"/>
  </r>
  <r>
    <x v="0"/>
    <x v="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721820480"/>
    <n v="2249438283"/>
    <n v="472382197"/>
    <n v="0"/>
    <n v="113751461"/>
    <n v="358630736"/>
    <n v="113751461"/>
    <n v="112249337"/>
    <n v="40428857"/>
    <n v="40428857"/>
  </r>
  <r>
    <x v="0"/>
    <x v="0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29163288568"/>
    <n v="44626835089"/>
    <n v="84536453479"/>
    <n v="0"/>
    <n v="84536453479"/>
    <n v="0"/>
    <n v="84536453479"/>
    <n v="84536453479"/>
    <n v="75688512000"/>
    <n v="75688512000"/>
  </r>
  <r>
    <x v="0"/>
    <x v="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589679237"/>
    <n v="71120558345"/>
    <n v="44284165209"/>
    <n v="51426072373"/>
    <n v="0"/>
    <n v="49560250174.699997"/>
    <n v="1865822198.3"/>
    <n v="49560250174.699997"/>
    <n v="37077075528.709999"/>
    <n v="34086149270.709999"/>
    <n v="34086149270.709999"/>
  </r>
  <r>
    <x v="0"/>
    <x v="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966024000"/>
    <n v="16667319610"/>
    <n v="16279766367"/>
    <n v="22353577243"/>
    <n v="0"/>
    <n v="22353315103"/>
    <n v="262140"/>
    <n v="22353315103"/>
    <n v="575403497"/>
    <n v="575403497"/>
    <n v="575403497"/>
  </r>
  <r>
    <x v="0"/>
    <x v="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33976000"/>
    <n v="155580511559"/>
    <n v="24386886124"/>
    <n v="135427601435"/>
    <n v="0"/>
    <n v="135159093466.49001"/>
    <n v="268507968.50999999"/>
    <n v="135159093466.49001"/>
    <n v="110063641040.03999"/>
    <n v="104325768084.77"/>
    <n v="104325768084.77"/>
  </r>
  <r>
    <x v="0"/>
    <x v="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23372591"/>
    <n v="33753912335"/>
    <n v="9020445024"/>
    <n v="43256839902"/>
    <n v="0"/>
    <n v="43004205539.010002"/>
    <n v="252634362.99000001"/>
    <n v="43004205539.010002"/>
    <n v="33761323693.009998"/>
    <n v="31636374552.009998"/>
    <n v="31636374552.009998"/>
  </r>
  <r>
    <x v="0"/>
    <x v="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7834277380"/>
    <n v="54984763285"/>
    <n v="57042182807"/>
    <n v="135776857858"/>
    <n v="0"/>
    <n v="130236424604.17"/>
    <n v="5540433253.8299999"/>
    <n v="130236424604.17"/>
    <n v="108937253617.66"/>
    <n v="69120657581.759995"/>
    <n v="69120657581.759995"/>
  </r>
  <r>
    <x v="0"/>
    <x v="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403214447998"/>
    <n v="90141931804"/>
    <n v="150491193814"/>
    <n v="342865185988"/>
    <n v="0"/>
    <n v="337705837557.45001"/>
    <n v="5159348430.5500002"/>
    <n v="337705837557.45001"/>
    <n v="301344664607.29999"/>
    <n v="243747699873.37"/>
    <n v="243747699873.37"/>
  </r>
  <r>
    <x v="0"/>
    <x v="0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37642993943"/>
    <n v="7545790580"/>
    <n v="30097203363"/>
    <n v="0"/>
    <n v="29877392251.25"/>
    <n v="219811111.75"/>
    <n v="29877392251.25"/>
    <n v="21940057724.84"/>
    <n v="0"/>
    <n v="0"/>
  </r>
  <r>
    <x v="1"/>
    <x v="1"/>
    <s v="A-02"/>
    <s v="A"/>
    <s v="02"/>
    <m/>
    <m/>
    <m/>
    <m/>
    <m/>
    <m/>
    <m/>
    <s v="Propios"/>
    <s v="27"/>
    <s v="CSF"/>
    <s v="ADQUISICIÓN DE BIENES  Y SERVICIOS"/>
    <n v="811599089"/>
    <n v="216601670"/>
    <n v="13149590"/>
    <n v="1015051169"/>
    <n v="0"/>
    <n v="1014268649.36"/>
    <n v="782519.64"/>
    <n v="1014268649.36"/>
    <n v="1007225677.36"/>
    <n v="1004897252.36"/>
    <n v="1004897252.36"/>
  </r>
  <r>
    <x v="1"/>
    <x v="1"/>
    <s v="A-03-03-01-015"/>
    <s v="A"/>
    <s v="03"/>
    <s v="03"/>
    <s v="01"/>
    <s v="015"/>
    <m/>
    <m/>
    <m/>
    <m/>
    <s v="Propios"/>
    <s v="27"/>
    <s v="CSF"/>
    <s v="ADJUDICACIÓN Y LIBERACIÓN JUDICIAL"/>
    <n v="0"/>
    <n v="36872239"/>
    <n v="0"/>
    <n v="36872239"/>
    <n v="0"/>
    <n v="36872239"/>
    <n v="0"/>
    <n v="36872239"/>
    <n v="36872239"/>
    <n v="36872239"/>
    <n v="36872239"/>
  </r>
  <r>
    <x v="1"/>
    <x v="1"/>
    <s v="A-08-01"/>
    <s v="A"/>
    <s v="08"/>
    <s v="01"/>
    <m/>
    <m/>
    <m/>
    <m/>
    <m/>
    <m/>
    <s v="Propios"/>
    <s v="27"/>
    <s v="CSF"/>
    <s v="IMPUESTOS"/>
    <n v="0"/>
    <n v="580186829"/>
    <n v="381"/>
    <n v="580186448"/>
    <n v="0"/>
    <n v="566646548.85000002"/>
    <n v="13539899.15"/>
    <n v="566646548.85000002"/>
    <n v="566646548.85000002"/>
    <n v="566646548.85000002"/>
    <n v="566646548.85000002"/>
  </r>
  <r>
    <x v="1"/>
    <x v="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5581750362"/>
    <n v="3410785685"/>
    <n v="1767039911"/>
    <n v="37225496136"/>
    <n v="0"/>
    <n v="37225496136"/>
    <n v="0"/>
    <n v="37225496136"/>
    <n v="37225496136"/>
    <n v="37225496136"/>
    <n v="37225496136"/>
  </r>
  <r>
    <x v="1"/>
    <x v="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53075278"/>
    <n v="3579461682"/>
    <n v="328081724"/>
    <n v="11004455236"/>
    <n v="0"/>
    <n v="11004455236"/>
    <n v="0"/>
    <n v="11004455236"/>
    <n v="11004455236"/>
    <n v="11004455236"/>
    <n v="11004455236"/>
  </r>
  <r>
    <x v="1"/>
    <x v="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089700000"/>
    <n v="91532718"/>
    <n v="112024143"/>
    <n v="1069208575"/>
    <n v="0"/>
    <n v="1067292779.04"/>
    <n v="1915795.96"/>
    <n v="1067292779.04"/>
    <n v="1067292779.04"/>
    <n v="1064707483.04"/>
    <n v="1064707483.04"/>
  </r>
  <r>
    <x v="1"/>
    <x v="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810509"/>
    <n v="17505367522"/>
    <n v="3081947006"/>
    <n v="14437231025"/>
    <n v="0"/>
    <n v="14435146113"/>
    <n v="2084912"/>
    <n v="14435146113"/>
    <n v="14145859948"/>
    <n v="14106140788"/>
    <n v="14106140788"/>
  </r>
  <r>
    <x v="1"/>
    <x v="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1691806884"/>
    <n v="0"/>
    <n v="31691806884"/>
    <n v="0"/>
    <n v="0"/>
    <n v="0"/>
    <n v="0"/>
    <n v="0"/>
    <n v="0"/>
    <n v="0"/>
    <n v="0"/>
  </r>
  <r>
    <x v="1"/>
    <x v="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6283029890"/>
    <n v="128147982889"/>
    <n v="468135047001"/>
    <n v="0"/>
    <n v="467684135250"/>
    <n v="450911751"/>
    <n v="467684135250"/>
    <n v="428613097337"/>
    <n v="428610927425"/>
    <n v="428610927425"/>
  </r>
  <r>
    <x v="1"/>
    <x v="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6000000"/>
    <n v="20877728"/>
    <n v="15122272"/>
    <n v="0"/>
    <n v="15122272"/>
    <n v="0"/>
    <n v="15122272"/>
    <n v="15122272"/>
    <n v="15122272"/>
    <n v="15122272"/>
  </r>
  <r>
    <x v="1"/>
    <x v="1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68014637"/>
    <n v="0"/>
    <n v="168014637"/>
    <n v="0"/>
    <n v="147583154"/>
    <n v="20431483"/>
    <n v="147583154"/>
    <n v="240300"/>
    <n v="240300"/>
    <n v="240300"/>
  </r>
  <r>
    <x v="1"/>
    <x v="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903264292"/>
    <n v="167087628948"/>
    <n v="37541526149"/>
    <n v="161449367091"/>
    <n v="0"/>
    <n v="159313284356.56"/>
    <n v="2136082734.4400001"/>
    <n v="159313284356.56"/>
    <n v="158473523339.56"/>
    <n v="158323133014.56"/>
    <n v="158323133014.56"/>
  </r>
  <r>
    <x v="1"/>
    <x v="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9063392"/>
    <n v="24976660858"/>
    <n v="798632309"/>
    <n v="24457091941"/>
    <n v="0"/>
    <n v="24436063466.310001"/>
    <n v="21028474.690000001"/>
    <n v="24436063466.310001"/>
    <n v="23980537309.73"/>
    <n v="23980537309.73"/>
    <n v="23980537309.73"/>
  </r>
  <r>
    <x v="1"/>
    <x v="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92441125"/>
    <n v="95105729040"/>
    <n v="917172263"/>
    <n v="95080997902"/>
    <n v="0"/>
    <n v="94844255651"/>
    <n v="236742251"/>
    <n v="94844255651"/>
    <n v="92615358342"/>
    <n v="92615358342"/>
    <n v="92615358342"/>
  </r>
  <r>
    <x v="1"/>
    <x v="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540476502"/>
    <n v="8803638930"/>
    <n v="292271667"/>
    <n v="18051843765"/>
    <n v="0"/>
    <n v="17981366782.57"/>
    <n v="70476982.430000007"/>
    <n v="17981366782.57"/>
    <n v="17014771850.57"/>
    <n v="17008237788.57"/>
    <n v="17008237788.57"/>
  </r>
  <r>
    <x v="1"/>
    <x v="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5034595"/>
    <n v="0"/>
    <n v="3965226"/>
    <n v="181069369"/>
    <n v="0"/>
    <n v="181069369"/>
    <n v="0"/>
    <n v="181069369"/>
    <n v="181069369"/>
    <n v="181069369"/>
    <n v="181069369"/>
  </r>
  <r>
    <x v="1"/>
    <x v="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234786993"/>
    <n v="1116309867"/>
    <n v="886696860"/>
    <n v="6464400000"/>
    <n v="0"/>
    <n v="6428169210.8500004"/>
    <n v="36230789.149999999"/>
    <n v="6428169210.8500004"/>
    <n v="6261678302.8500004"/>
    <n v="6244066234.8500004"/>
    <n v="6244066234.8500004"/>
  </r>
  <r>
    <x v="1"/>
    <x v="1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15979962"/>
    <n v="0"/>
    <n v="115979962"/>
    <n v="0"/>
    <n v="110087544"/>
    <n v="5892418"/>
    <n v="110087544"/>
    <n v="110087544"/>
    <n v="0"/>
    <n v="0"/>
  </r>
  <r>
    <x v="2"/>
    <x v="2"/>
    <s v="A-02"/>
    <s v="A"/>
    <s v="02"/>
    <m/>
    <m/>
    <m/>
    <m/>
    <m/>
    <m/>
    <m/>
    <s v="Propios"/>
    <s v="27"/>
    <s v="CSF"/>
    <s v="ADQUISICIÓN DE BIENES  Y SERVICIOS"/>
    <n v="722148106"/>
    <n v="63154387"/>
    <n v="17557381"/>
    <n v="767745112"/>
    <n v="0"/>
    <n v="766070762"/>
    <n v="1674350"/>
    <n v="766070762"/>
    <n v="761745112"/>
    <n v="761745112"/>
    <n v="761745112"/>
  </r>
  <r>
    <x v="2"/>
    <x v="2"/>
    <s v="A-08-01"/>
    <s v="A"/>
    <s v="08"/>
    <s v="01"/>
    <m/>
    <m/>
    <m/>
    <m/>
    <m/>
    <m/>
    <s v="Propios"/>
    <s v="27"/>
    <s v="CSF"/>
    <s v="IMPUESTOS"/>
    <n v="0"/>
    <n v="258553957"/>
    <n v="33404053"/>
    <n v="225149904"/>
    <n v="0"/>
    <n v="220943172"/>
    <n v="4206732"/>
    <n v="220943172"/>
    <n v="220943172"/>
    <n v="220943172"/>
    <n v="220943172"/>
  </r>
  <r>
    <x v="2"/>
    <x v="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518537939"/>
    <n v="0"/>
    <n v="62044118"/>
    <n v="7456493821"/>
    <n v="0"/>
    <n v="7456493819.21"/>
    <n v="1.79"/>
    <n v="7456493819.21"/>
    <n v="7415057475.21"/>
    <n v="7415057475.21"/>
    <n v="7415057475.21"/>
  </r>
  <r>
    <x v="2"/>
    <x v="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34375171"/>
    <n v="0"/>
    <n v="36056124"/>
    <n v="1698319047"/>
    <n v="0"/>
    <n v="1698319047"/>
    <n v="0"/>
    <n v="1698319047"/>
    <n v="1698319047"/>
    <n v="1698319047"/>
    <n v="1698319047"/>
  </r>
  <r>
    <x v="2"/>
    <x v="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7300000"/>
    <n v="20510840"/>
    <n v="85210840"/>
    <n v="262600000"/>
    <n v="0"/>
    <n v="258549832"/>
    <n v="4050168"/>
    <n v="258549832"/>
    <n v="258549832"/>
    <n v="253479832"/>
    <n v="253479832"/>
  </r>
  <r>
    <x v="2"/>
    <x v="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3611085"/>
    <n v="13345792793"/>
    <n v="33330194"/>
    <n v="13406073684"/>
    <n v="0"/>
    <n v="13406073684"/>
    <n v="0"/>
    <n v="13406073684"/>
    <n v="13389972612.959999"/>
    <n v="13388694743.959999"/>
    <n v="13388694743.959999"/>
  </r>
  <r>
    <x v="2"/>
    <x v="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5391274010"/>
    <n v="3595040553"/>
    <n v="135530902"/>
    <n v="38850783661"/>
    <n v="0"/>
    <n v="38850783661"/>
    <n v="0"/>
    <n v="38850783661"/>
    <n v="35160627009"/>
    <n v="35160627009"/>
    <n v="35160627009"/>
  </r>
  <r>
    <x v="2"/>
    <x v="2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5267271"/>
    <n v="0"/>
    <n v="55267271"/>
    <n v="0"/>
    <n v="46805466"/>
    <n v="8461805"/>
    <n v="46805466"/>
    <n v="0"/>
    <n v="0"/>
    <n v="0"/>
  </r>
  <r>
    <x v="2"/>
    <x v="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61610990849"/>
    <n v="92578846466"/>
    <n v="269032144383"/>
    <n v="0"/>
    <n v="268865622241"/>
    <n v="166522142"/>
    <n v="268865622241"/>
    <n v="236663448071.29001"/>
    <n v="236663448071.29001"/>
    <n v="236663448071.29001"/>
  </r>
  <r>
    <x v="2"/>
    <x v="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"/>
    <x v="2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443021572"/>
    <n v="0"/>
    <n v="1443021572"/>
    <n v="0"/>
    <n v="737914632"/>
    <n v="705106940"/>
    <n v="737914632"/>
    <n v="6033478"/>
    <n v="6033478"/>
    <n v="6033478"/>
  </r>
  <r>
    <x v="2"/>
    <x v="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068498413"/>
    <n v="100368730593"/>
    <n v="8147246170"/>
    <n v="95289982836"/>
    <n v="0"/>
    <n v="95166333214.300003"/>
    <n v="123649621.7"/>
    <n v="95166333214.300003"/>
    <n v="89648689418.639999"/>
    <n v="89640448790.639999"/>
    <n v="89640448790.639999"/>
  </r>
  <r>
    <x v="2"/>
    <x v="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003644200"/>
    <n v="85032727"/>
    <n v="4918611473"/>
    <n v="0"/>
    <n v="4909316929"/>
    <n v="9294544"/>
    <n v="4909316929"/>
    <n v="4825258100"/>
    <n v="4825258100"/>
    <n v="4825258100"/>
  </r>
  <r>
    <x v="2"/>
    <x v="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66103603"/>
    <n v="23935580171"/>
    <n v="229406642"/>
    <n v="24072277132"/>
    <n v="0"/>
    <n v="23578923776"/>
    <n v="493353356"/>
    <n v="23578923776"/>
    <n v="23079495655"/>
    <n v="23027221865"/>
    <n v="23027221865"/>
  </r>
  <r>
    <x v="2"/>
    <x v="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80035960"/>
    <n v="539317160"/>
    <n v="237051469"/>
    <n v="2882301651"/>
    <n v="0"/>
    <n v="2852322970"/>
    <n v="29978681"/>
    <n v="2852322970"/>
    <n v="2813238371"/>
    <n v="2808018049"/>
    <n v="2808018049"/>
  </r>
  <r>
    <x v="2"/>
    <x v="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3184119"/>
    <n v="0"/>
    <n v="8163278"/>
    <n v="175020841"/>
    <n v="0"/>
    <n v="175020841"/>
    <n v="0"/>
    <n v="175020841"/>
    <n v="175020841"/>
    <n v="175020841"/>
    <n v="175020841"/>
  </r>
  <r>
    <x v="2"/>
    <x v="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73441823"/>
    <n v="1036943397"/>
    <n v="182998079"/>
    <n v="3427387141"/>
    <n v="0"/>
    <n v="3419694523.1599998"/>
    <n v="7692617.8399999999"/>
    <n v="3419694523.1599998"/>
    <n v="3153004423.1300001"/>
    <n v="3089930384.1300001"/>
    <n v="3089930384.1300001"/>
  </r>
  <r>
    <x v="2"/>
    <x v="2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4887096"/>
    <n v="0"/>
    <n v="24887096"/>
    <n v="0"/>
    <n v="1943970"/>
    <n v="22943126"/>
    <n v="1943970"/>
    <n v="0"/>
    <n v="0"/>
    <n v="0"/>
  </r>
  <r>
    <x v="3"/>
    <x v="3"/>
    <s v="A-02"/>
    <s v="A"/>
    <s v="02"/>
    <m/>
    <m/>
    <m/>
    <m/>
    <m/>
    <m/>
    <m/>
    <s v="Propios"/>
    <s v="27"/>
    <s v="CSF"/>
    <s v="ADQUISICIÓN DE BIENES  Y SERVICIOS"/>
    <n v="2315445786"/>
    <n v="326379570"/>
    <n v="112016388"/>
    <n v="2529808968"/>
    <n v="0"/>
    <n v="2528378082.8800001"/>
    <n v="1430885.12"/>
    <n v="2528378082.8800001"/>
    <n v="2413058209.8800001"/>
    <n v="2413058209.8800001"/>
    <n v="2413058209.8800001"/>
  </r>
  <r>
    <x v="3"/>
    <x v="3"/>
    <s v="A-03-03-01-015"/>
    <s v="A"/>
    <s v="03"/>
    <s v="03"/>
    <s v="01"/>
    <s v="015"/>
    <m/>
    <m/>
    <m/>
    <m/>
    <s v="Propios"/>
    <s v="27"/>
    <s v="CSF"/>
    <s v="ADJUDICACIÓN Y LIBERACIÓN JUDICIAL"/>
    <n v="0"/>
    <n v="86506265"/>
    <n v="698550"/>
    <n v="85807715"/>
    <n v="0"/>
    <n v="85807714.5"/>
    <n v="0.5"/>
    <n v="85807714.5"/>
    <n v="85807714.5"/>
    <n v="85807714.5"/>
    <n v="85807714.5"/>
  </r>
  <r>
    <x v="3"/>
    <x v="3"/>
    <s v="A-08-01"/>
    <s v="A"/>
    <s v="08"/>
    <s v="01"/>
    <m/>
    <m/>
    <m/>
    <m/>
    <m/>
    <m/>
    <s v="Propios"/>
    <s v="27"/>
    <s v="CSF"/>
    <s v="IMPUESTOS"/>
    <n v="0"/>
    <n v="542042572"/>
    <n v="16349172"/>
    <n v="525693400"/>
    <n v="0"/>
    <n v="525693400"/>
    <n v="0"/>
    <n v="525693400"/>
    <n v="525693400"/>
    <n v="525693400"/>
    <n v="525693400"/>
  </r>
  <r>
    <x v="3"/>
    <x v="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505986621"/>
    <n v="0"/>
    <n v="2772359116"/>
    <n v="33733627505"/>
    <n v="0"/>
    <n v="33733627505"/>
    <n v="0"/>
    <n v="33733627505"/>
    <n v="33733627505"/>
    <n v="33733627505"/>
    <n v="33733627505"/>
  </r>
  <r>
    <x v="3"/>
    <x v="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442546450"/>
    <n v="0"/>
    <n v="796154843"/>
    <n v="4646391607"/>
    <n v="0"/>
    <n v="4646391607"/>
    <n v="0"/>
    <n v="4646391607"/>
    <n v="4646391607"/>
    <n v="4646391607"/>
    <n v="4646391607"/>
  </r>
  <r>
    <x v="3"/>
    <x v="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0050000"/>
    <n v="4142500"/>
    <n v="1000000"/>
    <n v="173192500"/>
    <n v="0"/>
    <n v="173192500"/>
    <n v="0"/>
    <n v="173192500"/>
    <n v="173192500"/>
    <n v="173192500"/>
    <n v="173192500"/>
  </r>
  <r>
    <x v="3"/>
    <x v="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0282474"/>
    <n v="10645497031"/>
    <n v="2190000724"/>
    <n v="8535778781"/>
    <n v="0"/>
    <n v="8535778781"/>
    <n v="0"/>
    <n v="8535778781"/>
    <n v="8535778781"/>
    <n v="8535778781"/>
    <n v="8535778781"/>
  </r>
  <r>
    <x v="3"/>
    <x v="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158004835"/>
    <n v="2092648666.6900001"/>
    <n v="4639524498.6899996"/>
    <n v="27611129003"/>
    <n v="0"/>
    <n v="27611129002.310001"/>
    <n v="0.69"/>
    <n v="27611129002.310001"/>
    <n v="27611129002.310001"/>
    <n v="27611129002.310001"/>
    <n v="27611129002.310001"/>
  </r>
  <r>
    <x v="3"/>
    <x v="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72964397695"/>
    <n v="74793850918"/>
    <n v="298170546777"/>
    <n v="0"/>
    <n v="298096019470.31"/>
    <n v="74527306.689999998"/>
    <n v="298096019470.31"/>
    <n v="297560185970.31"/>
    <n v="297560185970.31"/>
    <n v="297560185970.31"/>
  </r>
  <r>
    <x v="3"/>
    <x v="3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698000000"/>
    <n v="0"/>
    <n v="698000000"/>
    <n v="0"/>
    <n v="698000000"/>
    <n v="0"/>
    <n v="698000000"/>
    <n v="0"/>
    <n v="0"/>
    <n v="0"/>
  </r>
  <r>
    <x v="3"/>
    <x v="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3447488353"/>
    <n v="22749471437"/>
    <n v="7808965594"/>
    <n v="78387994196"/>
    <n v="0"/>
    <n v="78314202783"/>
    <n v="73791413"/>
    <n v="78314202783"/>
    <n v="73743684948"/>
    <n v="73709433278"/>
    <n v="73709433278"/>
  </r>
  <r>
    <x v="3"/>
    <x v="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942891646"/>
    <n v="1506319105"/>
    <n v="19436572541"/>
    <n v="0"/>
    <n v="19392349520"/>
    <n v="44223021"/>
    <n v="19392349520"/>
    <n v="18921213791.860001"/>
    <n v="18921213791.860001"/>
    <n v="18921213791.860001"/>
  </r>
  <r>
    <x v="3"/>
    <x v="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243830140"/>
    <n v="20461053466"/>
    <n v="2791703782"/>
    <n v="18913179824"/>
    <n v="0"/>
    <n v="18819840586"/>
    <n v="93339238"/>
    <n v="18819840586"/>
    <n v="18063249680"/>
    <n v="18059857745"/>
    <n v="18059857745"/>
  </r>
  <r>
    <x v="3"/>
    <x v="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3938642783"/>
    <n v="102259227281"/>
    <n v="2266610715"/>
    <n v="113931259349"/>
    <n v="0"/>
    <n v="113806140166.94"/>
    <n v="125119182.06"/>
    <n v="113806140166.94"/>
    <n v="113270239590.94"/>
    <n v="113264083169.94"/>
    <n v="113264083169.94"/>
  </r>
  <r>
    <x v="3"/>
    <x v="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73294341"/>
    <n v="0"/>
    <n v="9543341"/>
    <n v="263751000"/>
    <n v="0"/>
    <n v="263751000"/>
    <n v="0"/>
    <n v="263751000"/>
    <n v="263751000"/>
    <n v="263751000"/>
    <n v="263751000"/>
  </r>
  <r>
    <x v="3"/>
    <x v="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1167347434"/>
    <n v="3790361727"/>
    <n v="1180039402"/>
    <n v="13777669759"/>
    <n v="0"/>
    <n v="13703993158.4"/>
    <n v="73676600.599999994"/>
    <n v="13703993158.4"/>
    <n v="12054372724.23"/>
    <n v="11844737222.23"/>
    <n v="11844737222.23"/>
  </r>
  <r>
    <x v="3"/>
    <x v="3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57803439"/>
    <n v="0"/>
    <n v="257803439"/>
    <n v="0"/>
    <n v="257803438.96000001"/>
    <n v="0.04"/>
    <n v="257803438.96000001"/>
    <n v="0"/>
    <n v="0"/>
    <n v="0"/>
  </r>
  <r>
    <x v="4"/>
    <x v="4"/>
    <s v="A-02"/>
    <s v="A"/>
    <s v="02"/>
    <m/>
    <m/>
    <m/>
    <m/>
    <m/>
    <m/>
    <m/>
    <s v="Propios"/>
    <s v="27"/>
    <s v="CSF"/>
    <s v="ADQUISICIÓN DE BIENES  Y SERVICIOS"/>
    <n v="11150059"/>
    <n v="137553824"/>
    <n v="19770825"/>
    <n v="128933058"/>
    <n v="0"/>
    <n v="128933058"/>
    <n v="0"/>
    <n v="128933058"/>
    <n v="74539854"/>
    <n v="74539854"/>
    <n v="74539854"/>
  </r>
  <r>
    <x v="4"/>
    <x v="4"/>
    <s v="A-08-01"/>
    <s v="A"/>
    <s v="08"/>
    <s v="01"/>
    <m/>
    <m/>
    <m/>
    <m/>
    <m/>
    <m/>
    <s v="Propios"/>
    <s v="27"/>
    <s v="CSF"/>
    <s v="IMPUESTOS"/>
    <n v="0"/>
    <n v="186306901"/>
    <n v="833699"/>
    <n v="185473202"/>
    <n v="0"/>
    <n v="185473202"/>
    <n v="0"/>
    <n v="185473202"/>
    <n v="185473202"/>
    <n v="185473202"/>
    <n v="185473202"/>
  </r>
  <r>
    <x v="4"/>
    <x v="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934444767"/>
    <n v="1780731781"/>
    <n v="83199336"/>
    <n v="8631977212"/>
    <n v="0"/>
    <n v="8630559671"/>
    <n v="1417541"/>
    <n v="8630559671"/>
    <n v="8322627835"/>
    <n v="8233907728"/>
    <n v="8233907728"/>
  </r>
  <r>
    <x v="4"/>
    <x v="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51107589"/>
    <n v="0"/>
    <n v="0"/>
    <n v="1251107589"/>
    <n v="0"/>
    <n v="1251107589"/>
    <n v="0"/>
    <n v="1251107589"/>
    <n v="1102835283.49"/>
    <n v="1102835283.49"/>
    <n v="1102835283.49"/>
  </r>
  <r>
    <x v="4"/>
    <x v="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10250000"/>
    <n v="68057889"/>
    <n v="42806666"/>
    <n v="535501223"/>
    <n v="0"/>
    <n v="527341384"/>
    <n v="8159839"/>
    <n v="527341384"/>
    <n v="506654748"/>
    <n v="487154750"/>
    <n v="487154750"/>
  </r>
  <r>
    <x v="4"/>
    <x v="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42776151"/>
    <n v="22666895369"/>
    <n v="7589382008"/>
    <n v="15320289512"/>
    <n v="0"/>
    <n v="15314867083"/>
    <n v="5422429"/>
    <n v="15314867083"/>
    <n v="13539941054"/>
    <n v="13534140721"/>
    <n v="13534140721"/>
  </r>
  <r>
    <x v="4"/>
    <x v="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2442160963"/>
    <n v="9893952"/>
    <n v="0"/>
    <n v="32452054915"/>
    <n v="0"/>
    <n v="32452054915"/>
    <n v="0"/>
    <n v="32452054915"/>
    <n v="32451801393"/>
    <n v="32451801393"/>
    <n v="32451801393"/>
  </r>
  <r>
    <x v="4"/>
    <x v="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90165762964"/>
    <n v="42650221370"/>
    <n v="347515541594"/>
    <n v="0"/>
    <n v="347497482664"/>
    <n v="18058930"/>
    <n v="347497482664"/>
    <n v="330620188244.15002"/>
    <n v="330620188244.15002"/>
    <n v="330620188244.15002"/>
  </r>
  <r>
    <x v="4"/>
    <x v="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35847587"/>
    <n v="16540002"/>
    <n v="119307585"/>
    <n v="0"/>
    <n v="119307585"/>
    <n v="0"/>
    <n v="119307585"/>
    <n v="64549678"/>
    <n v="64549678"/>
    <n v="64549678"/>
  </r>
  <r>
    <x v="4"/>
    <x v="4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160997191"/>
    <n v="0"/>
    <n v="1160997191"/>
    <n v="0"/>
    <n v="419599434"/>
    <n v="741397757"/>
    <n v="419599434"/>
    <n v="0"/>
    <n v="0"/>
    <n v="0"/>
  </r>
  <r>
    <x v="4"/>
    <x v="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734592513"/>
    <n v="46984012502"/>
    <n v="4675264524"/>
    <n v="45043340491"/>
    <n v="0"/>
    <n v="44687946032"/>
    <n v="355394459"/>
    <n v="44687946032"/>
    <n v="39095261530.230003"/>
    <n v="38847434801.230003"/>
    <n v="38847434801.230003"/>
  </r>
  <r>
    <x v="4"/>
    <x v="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543562442"/>
    <n v="505864789"/>
    <n v="4037697653"/>
    <n v="0"/>
    <n v="4036355375"/>
    <n v="1342278"/>
    <n v="4036355375"/>
    <n v="3831532546.7800002"/>
    <n v="3831532546.7800002"/>
    <n v="3831532546.7800002"/>
  </r>
  <r>
    <x v="4"/>
    <x v="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7409566"/>
    <n v="3434152356"/>
    <n v="664082305"/>
    <n v="2877479617"/>
    <n v="0"/>
    <n v="2705270619.9000001"/>
    <n v="172208997.09999999"/>
    <n v="2705270619.9000001"/>
    <n v="2410954636.4000001"/>
    <n v="2216168672.9000001"/>
    <n v="2216168672.9000001"/>
  </r>
  <r>
    <x v="4"/>
    <x v="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3135397863"/>
    <n v="18819814272"/>
    <n v="225089199"/>
    <n v="21730122936"/>
    <n v="0"/>
    <n v="21723284661.900002"/>
    <n v="6838274.0999999996"/>
    <n v="21723284661.900002"/>
    <n v="21362050813.400002"/>
    <n v="21295146253.900002"/>
    <n v="21295146253.900002"/>
  </r>
  <r>
    <x v="4"/>
    <x v="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487099"/>
    <n v="0"/>
    <n v="724287"/>
    <n v="126762812"/>
    <n v="0"/>
    <n v="126137612"/>
    <n v="625200"/>
    <n v="126137612"/>
    <n v="126137612"/>
    <n v="122576124"/>
    <n v="122576124"/>
  </r>
  <r>
    <x v="4"/>
    <x v="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03671642"/>
    <n v="2505497749"/>
    <n v="338695746"/>
    <n v="4670473645"/>
    <n v="0"/>
    <n v="4627195576.3299999"/>
    <n v="43278068.670000002"/>
    <n v="4627195576.3299999"/>
    <n v="3775676363.0100002"/>
    <n v="3735233738.0100002"/>
    <n v="3735233738.0100002"/>
  </r>
  <r>
    <x v="4"/>
    <x v="4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34871116"/>
    <n v="0"/>
    <n v="34871116"/>
    <n v="0"/>
    <n v="34871116"/>
    <n v="0"/>
    <n v="34871116"/>
    <n v="0"/>
    <n v="0"/>
    <n v="0"/>
  </r>
  <r>
    <x v="5"/>
    <x v="5"/>
    <s v="A-02"/>
    <s v="A"/>
    <s v="02"/>
    <m/>
    <m/>
    <m/>
    <m/>
    <m/>
    <m/>
    <m/>
    <s v="Propios"/>
    <s v="27"/>
    <s v="CSF"/>
    <s v="ADQUISICIÓN DE BIENES  Y SERVICIOS"/>
    <n v="17840094"/>
    <n v="75563654"/>
    <n v="30552978"/>
    <n v="62850770"/>
    <n v="0"/>
    <n v="60964770"/>
    <n v="1886000"/>
    <n v="60964770"/>
    <n v="60964770"/>
    <n v="60964770"/>
    <n v="60964770"/>
  </r>
  <r>
    <x v="5"/>
    <x v="5"/>
    <s v="A-03-03-01-015"/>
    <s v="A"/>
    <s v="03"/>
    <s v="03"/>
    <s v="01"/>
    <s v="015"/>
    <m/>
    <m/>
    <m/>
    <m/>
    <s v="Propios"/>
    <s v="27"/>
    <s v="CSF"/>
    <s v="ADJUDICACIÓN Y LIBERACIÓN JUDICIAL"/>
    <n v="0"/>
    <n v="5872140"/>
    <n v="0"/>
    <n v="5872140"/>
    <n v="0"/>
    <n v="5872140"/>
    <n v="0"/>
    <n v="5872140"/>
    <n v="5872140"/>
    <n v="5872140"/>
    <n v="5872140"/>
  </r>
  <r>
    <x v="5"/>
    <x v="5"/>
    <s v="A-08-01"/>
    <s v="A"/>
    <s v="08"/>
    <s v="01"/>
    <m/>
    <m/>
    <m/>
    <m/>
    <m/>
    <m/>
    <s v="Propios"/>
    <s v="27"/>
    <s v="CSF"/>
    <s v="IMPUESTOS"/>
    <n v="0"/>
    <n v="121221138"/>
    <n v="8885790"/>
    <n v="112335348"/>
    <n v="0"/>
    <n v="112335347.70999999"/>
    <n v="0.28999999999999998"/>
    <n v="112335347.70999999"/>
    <n v="112335347.70999999"/>
    <n v="112335347.70999999"/>
    <n v="112335347.70999999"/>
  </r>
  <r>
    <x v="5"/>
    <x v="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56005077"/>
    <n v="0"/>
    <n v="515061131"/>
    <n v="4640943946"/>
    <n v="0"/>
    <n v="4640943946"/>
    <n v="0"/>
    <n v="4640943946"/>
    <n v="4640943946"/>
    <n v="4640943946"/>
    <n v="4640943946"/>
  </r>
  <r>
    <x v="5"/>
    <x v="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19688392"/>
    <n v="0"/>
    <n v="0"/>
    <n v="1119688392"/>
    <n v="0"/>
    <n v="1119688392"/>
    <n v="0"/>
    <n v="1119688392"/>
    <n v="1119688392"/>
    <n v="1119688392"/>
    <n v="1119688392"/>
  </r>
  <r>
    <x v="5"/>
    <x v="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833550000"/>
    <n v="58940942"/>
    <n v="99763774"/>
    <n v="792727168"/>
    <n v="0"/>
    <n v="792456170.13"/>
    <n v="270997.87"/>
    <n v="792456170.13"/>
    <n v="792456170.13"/>
    <n v="792456170.13"/>
    <n v="792456170.13"/>
  </r>
  <r>
    <x v="5"/>
    <x v="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53582260"/>
    <n v="3067342761"/>
    <n v="1717736688"/>
    <n v="1603188333"/>
    <n v="0"/>
    <n v="1603168959.8800001"/>
    <n v="19373.12"/>
    <n v="1603168959.8800001"/>
    <n v="1603168959.8800001"/>
    <n v="1603168959.8800001"/>
    <n v="1603168959.8800001"/>
  </r>
  <r>
    <x v="5"/>
    <x v="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4214016839"/>
    <n v="6966683969.71"/>
    <n v="871704141.71000004"/>
    <n v="20308996667"/>
    <n v="0"/>
    <n v="20308996666.290001"/>
    <n v="0.71"/>
    <n v="20308996666.290001"/>
    <n v="20308996666.290001"/>
    <n v="20308996666.290001"/>
    <n v="20308996666.290001"/>
  </r>
  <r>
    <x v="5"/>
    <x v="5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221266660"/>
    <n v="0"/>
    <n v="221266660"/>
    <n v="0"/>
    <n v="221266660"/>
    <n v="0"/>
    <n v="221266660"/>
    <n v="221266660"/>
    <n v="221266660"/>
    <n v="221266660"/>
  </r>
  <r>
    <x v="5"/>
    <x v="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44420198689.34"/>
    <n v="27929189711.34"/>
    <n v="116491008978"/>
    <n v="0"/>
    <n v="116479001665.89"/>
    <n v="12007312.109999999"/>
    <n v="116479001665.89"/>
    <n v="114929440536.89"/>
    <n v="114929440536.89"/>
    <n v="114929440536.89"/>
  </r>
  <r>
    <x v="5"/>
    <x v="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2839269"/>
    <n v="15754269"/>
    <n v="37085000"/>
    <n v="0"/>
    <n v="37085000"/>
    <n v="0"/>
    <n v="37085000"/>
    <n v="37085000"/>
    <n v="37085000"/>
    <n v="37085000"/>
  </r>
  <r>
    <x v="5"/>
    <x v="5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368934320"/>
    <n v="0"/>
    <n v="368934320"/>
    <n v="0"/>
    <n v="250551206"/>
    <n v="118383114"/>
    <n v="250551206"/>
    <n v="250551206"/>
    <n v="0"/>
    <n v="0"/>
  </r>
  <r>
    <x v="5"/>
    <x v="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97463115"/>
    <n v="12641575205"/>
    <n v="3719733083"/>
    <n v="11419305237"/>
    <n v="0"/>
    <n v="11416732500.469999"/>
    <n v="2572736.5299999998"/>
    <n v="11416732500.469999"/>
    <n v="11416732500.469999"/>
    <n v="9289059876.4699993"/>
    <n v="9289059876.4699993"/>
  </r>
  <r>
    <x v="5"/>
    <x v="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516165572"/>
    <n v="4678823"/>
    <n v="3511486749"/>
    <n v="0"/>
    <n v="3509375860"/>
    <n v="2110889"/>
    <n v="3509375860"/>
    <n v="3480748441"/>
    <n v="3480748441"/>
    <n v="3480748441"/>
  </r>
  <r>
    <x v="5"/>
    <x v="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12686751"/>
    <n v="2935980264"/>
    <n v="681779031"/>
    <n v="2666887984"/>
    <n v="0"/>
    <n v="2657859235"/>
    <n v="9028749"/>
    <n v="2657859235"/>
    <n v="2345169597"/>
    <n v="2345169597"/>
    <n v="2345169597"/>
  </r>
  <r>
    <x v="5"/>
    <x v="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34102017"/>
    <n v="14686845131"/>
    <n v="695792811"/>
    <n v="16425154337"/>
    <n v="0"/>
    <n v="16395412539.83"/>
    <n v="29741797.170000002"/>
    <n v="16395412539.83"/>
    <n v="15965269411.83"/>
    <n v="15964643890.83"/>
    <n v="15964643890.83"/>
  </r>
  <r>
    <x v="5"/>
    <x v="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631628"/>
    <n v="3288070"/>
    <n v="7569812"/>
    <n v="127349886"/>
    <n v="0"/>
    <n v="127347024.62"/>
    <n v="2861.38"/>
    <n v="127347024.62"/>
    <n v="127347024.62"/>
    <n v="127347024.62"/>
    <n v="127347024.62"/>
  </r>
  <r>
    <x v="5"/>
    <x v="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246311927"/>
    <n v="1436513817"/>
    <n v="1300430021"/>
    <n v="2382395723"/>
    <n v="0"/>
    <n v="2344281215.9099998"/>
    <n v="38114507.090000004"/>
    <n v="2344281215.9099998"/>
    <n v="2332093787.9099998"/>
    <n v="2250761635.9099998"/>
    <n v="2250761635.9099998"/>
  </r>
  <r>
    <x v="5"/>
    <x v="5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39324679"/>
    <n v="0"/>
    <n v="39324679"/>
    <n v="0"/>
    <n v="32842110"/>
    <n v="6482569"/>
    <n v="32842110"/>
    <n v="0"/>
    <n v="0"/>
    <n v="0"/>
  </r>
  <r>
    <x v="6"/>
    <x v="6"/>
    <s v="A-02"/>
    <s v="A"/>
    <s v="02"/>
    <m/>
    <m/>
    <m/>
    <m/>
    <m/>
    <m/>
    <m/>
    <s v="Propios"/>
    <s v="27"/>
    <s v="CSF"/>
    <s v="ADQUISICIÓN DE BIENES  Y SERVICIOS"/>
    <n v="15495077"/>
    <n v="102806368"/>
    <n v="44544838"/>
    <n v="73756607"/>
    <n v="0"/>
    <n v="71163857"/>
    <n v="2592750"/>
    <n v="71163857"/>
    <n v="64467905"/>
    <n v="62734145"/>
    <n v="62734145"/>
  </r>
  <r>
    <x v="6"/>
    <x v="6"/>
    <s v="A-03-03-01-015"/>
    <s v="A"/>
    <s v="03"/>
    <s v="03"/>
    <s v="01"/>
    <s v="015"/>
    <m/>
    <m/>
    <m/>
    <m/>
    <s v="Propios"/>
    <s v="27"/>
    <s v="CSF"/>
    <s v="ADJUDICACIÓN Y LIBERACIÓN JUDICIAL"/>
    <n v="0"/>
    <n v="2441524"/>
    <n v="0"/>
    <n v="2441524"/>
    <n v="0"/>
    <n v="1776144"/>
    <n v="665380"/>
    <n v="1776144"/>
    <n v="1776144"/>
    <n v="1776144"/>
    <n v="1776144"/>
  </r>
  <r>
    <x v="6"/>
    <x v="6"/>
    <s v="A-08-01"/>
    <s v="A"/>
    <s v="08"/>
    <s v="01"/>
    <m/>
    <m/>
    <m/>
    <m/>
    <m/>
    <m/>
    <s v="Propios"/>
    <s v="27"/>
    <s v="CSF"/>
    <s v="IMPUESTOS"/>
    <n v="0"/>
    <n v="100182883"/>
    <n v="2586205"/>
    <n v="97596678"/>
    <n v="0"/>
    <n v="97382632"/>
    <n v="214046"/>
    <n v="97382632"/>
    <n v="97382632"/>
    <n v="97382632"/>
    <n v="97382632"/>
  </r>
  <r>
    <x v="6"/>
    <x v="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979875305"/>
    <n v="31980614"/>
    <n v="11592531"/>
    <n v="14000263388"/>
    <n v="0"/>
    <n v="14000190202"/>
    <n v="73186"/>
    <n v="14000190202"/>
    <n v="13960403096"/>
    <n v="13960403096"/>
    <n v="13960403096"/>
  </r>
  <r>
    <x v="6"/>
    <x v="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76042055"/>
    <n v="399921543"/>
    <n v="10958921"/>
    <n v="2365004677"/>
    <n v="0"/>
    <n v="2365004677"/>
    <n v="0"/>
    <n v="2365004677"/>
    <n v="2365004677"/>
    <n v="2365004677"/>
    <n v="2365004677"/>
  </r>
  <r>
    <x v="6"/>
    <x v="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41661580"/>
    <n v="20573138"/>
    <n v="407138442"/>
    <n v="0"/>
    <n v="406078979"/>
    <n v="1059463"/>
    <n v="406078979"/>
    <n v="406078979"/>
    <n v="406078979"/>
    <n v="406078979"/>
  </r>
  <r>
    <x v="6"/>
    <x v="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4361060"/>
    <n v="2671066736"/>
    <n v="63890634"/>
    <n v="2711537162"/>
    <n v="0"/>
    <n v="2708706006"/>
    <n v="2831156"/>
    <n v="2708706006"/>
    <n v="2416498806"/>
    <n v="2416498806"/>
    <n v="2416498806"/>
  </r>
  <r>
    <x v="6"/>
    <x v="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89142402"/>
    <n v="568658981"/>
    <n v="116554899"/>
    <n v="2141246484"/>
    <n v="0"/>
    <n v="2068824165"/>
    <n v="72422319"/>
    <n v="2068824165"/>
    <n v="1994842740.51"/>
    <n v="1994842740.51"/>
    <n v="1994842740.51"/>
  </r>
  <r>
    <x v="6"/>
    <x v="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337336581"/>
    <n v="775220952"/>
    <n v="4562115629"/>
    <n v="0"/>
    <n v="4562115629"/>
    <n v="0"/>
    <n v="4562115629"/>
    <n v="4562115629"/>
    <n v="4562115629"/>
    <n v="4562115629"/>
  </r>
  <r>
    <x v="6"/>
    <x v="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11735632388"/>
    <n v="20386930101"/>
    <n v="91348702287"/>
    <n v="0"/>
    <n v="91139964695"/>
    <n v="208737592"/>
    <n v="91139964695"/>
    <n v="89442890044.330002"/>
    <n v="89442890043.789993"/>
    <n v="89442890043.789993"/>
  </r>
  <r>
    <x v="6"/>
    <x v="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6"/>
    <x v="6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28285448"/>
    <n v="0"/>
    <n v="28285448"/>
    <n v="0"/>
    <n v="26953499"/>
    <n v="1331949"/>
    <n v="26953499"/>
    <n v="0"/>
    <n v="0"/>
    <n v="0"/>
  </r>
  <r>
    <x v="6"/>
    <x v="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6287543063"/>
    <n v="3137408010"/>
    <n v="4520683143"/>
    <n v="0"/>
    <n v="4350161528"/>
    <n v="170521615"/>
    <n v="4350161528"/>
    <n v="4304329920"/>
    <n v="4284651420"/>
    <n v="4284651420"/>
  </r>
  <r>
    <x v="6"/>
    <x v="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710934715"/>
    <n v="30907362"/>
    <n v="5680027353"/>
    <n v="0"/>
    <n v="5680027353"/>
    <n v="0"/>
    <n v="5680027353"/>
    <n v="5488372582"/>
    <n v="5488372582"/>
    <n v="5488372582"/>
  </r>
  <r>
    <x v="6"/>
    <x v="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5384399"/>
    <n v="40724585619"/>
    <n v="289492213"/>
    <n v="41020477805"/>
    <n v="0"/>
    <n v="41016683445"/>
    <n v="3794360"/>
    <n v="41016683445"/>
    <n v="40049758912"/>
    <n v="40046758912"/>
    <n v="40046758912"/>
  </r>
  <r>
    <x v="6"/>
    <x v="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660825929"/>
    <n v="1110122516"/>
    <n v="43913127"/>
    <n v="3727035318"/>
    <n v="0"/>
    <n v="3716932621"/>
    <n v="10102697"/>
    <n v="3716932621"/>
    <n v="3472000239"/>
    <n v="3464584112"/>
    <n v="3464584112"/>
  </r>
  <r>
    <x v="6"/>
    <x v="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536664"/>
    <n v="5612728"/>
    <n v="6982667"/>
    <n v="132166725"/>
    <n v="0"/>
    <n v="132164731"/>
    <n v="1994"/>
    <n v="132164731"/>
    <n v="132164731"/>
    <n v="132164731"/>
    <n v="132164731"/>
  </r>
  <r>
    <x v="6"/>
    <x v="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47695931"/>
    <n v="713224957"/>
    <n v="269590000"/>
    <n v="2291330888"/>
    <n v="0"/>
    <n v="2169772729.1900001"/>
    <n v="121558158.81"/>
    <n v="2169772729.1900001"/>
    <n v="1924270129.9200001"/>
    <n v="1924270129.9200001"/>
    <n v="1924270129.9200001"/>
  </r>
  <r>
    <x v="6"/>
    <x v="6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8614407"/>
    <n v="0"/>
    <n v="28614407"/>
    <n v="0"/>
    <n v="6024085"/>
    <n v="22590322"/>
    <n v="6024085"/>
    <n v="0"/>
    <n v="0"/>
    <n v="0"/>
  </r>
  <r>
    <x v="7"/>
    <x v="7"/>
    <s v="A-02"/>
    <s v="A"/>
    <s v="02"/>
    <m/>
    <m/>
    <m/>
    <m/>
    <m/>
    <m/>
    <m/>
    <s v="Propios"/>
    <s v="27"/>
    <s v="CSF"/>
    <s v="ADQUISICIÓN DE BIENES  Y SERVICIOS"/>
    <n v="13380071"/>
    <n v="29907448"/>
    <n v="3671343"/>
    <n v="39616176"/>
    <n v="0"/>
    <n v="39606964"/>
    <n v="9212"/>
    <n v="39606964"/>
    <n v="13214641"/>
    <n v="13214641"/>
    <n v="13214641"/>
  </r>
  <r>
    <x v="7"/>
    <x v="7"/>
    <s v="A-08-01"/>
    <s v="A"/>
    <s v="08"/>
    <s v="01"/>
    <m/>
    <m/>
    <m/>
    <m/>
    <m/>
    <m/>
    <s v="Propios"/>
    <s v="27"/>
    <s v="CSF"/>
    <s v="IMPUESTOS"/>
    <n v="0"/>
    <n v="45641410"/>
    <n v="0"/>
    <n v="45641410"/>
    <n v="0"/>
    <n v="45641410"/>
    <n v="0"/>
    <n v="45641410"/>
    <n v="45641410"/>
    <n v="45641410"/>
    <n v="45641410"/>
  </r>
  <r>
    <x v="7"/>
    <x v="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29527270"/>
    <n v="0"/>
    <n v="240728324"/>
    <n v="1488798946"/>
    <n v="0"/>
    <n v="1488798945.98"/>
    <n v="0.02"/>
    <n v="1488798945.98"/>
    <n v="1488798945.98"/>
    <n v="1488798945.98"/>
    <n v="1488798945.98"/>
  </r>
  <r>
    <x v="7"/>
    <x v="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0562315"/>
    <n v="0"/>
    <n v="23677099"/>
    <n v="176885216"/>
    <n v="0"/>
    <n v="176885216"/>
    <n v="0"/>
    <n v="176885216"/>
    <n v="176885216"/>
    <n v="176885216"/>
    <n v="176885216"/>
  </r>
  <r>
    <x v="7"/>
    <x v="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1550000"/>
    <n v="28651947"/>
    <n v="16381810"/>
    <n v="293820137"/>
    <n v="0"/>
    <n v="293445273.12"/>
    <n v="374863.88"/>
    <n v="293445273.12"/>
    <n v="293274350.12"/>
    <n v="292923488.12"/>
    <n v="292923488.12"/>
  </r>
  <r>
    <x v="7"/>
    <x v="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057189"/>
    <n v="2952010495"/>
    <n v="825176463"/>
    <n v="2258891221"/>
    <n v="0"/>
    <n v="2258882744.4099998"/>
    <n v="8476.59"/>
    <n v="2258882744.4099998"/>
    <n v="2258882744.4099998"/>
    <n v="2258882744.4099998"/>
    <n v="2258882744.4099998"/>
  </r>
  <r>
    <x v="7"/>
    <x v="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979165683"/>
    <n v="646654764"/>
    <n v="41328411"/>
    <n v="1584492036"/>
    <n v="0"/>
    <n v="1584492036"/>
    <n v="0"/>
    <n v="1584492036"/>
    <n v="1584492036"/>
    <n v="1584492036"/>
    <n v="1584492036"/>
  </r>
  <r>
    <x v="7"/>
    <x v="7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4511166314"/>
    <n v="34348118"/>
    <n v="4476818196"/>
    <n v="0"/>
    <n v="4476818196"/>
    <n v="0"/>
    <n v="4476818196"/>
    <n v="4476818196"/>
    <n v="4476818196"/>
    <n v="4476818196"/>
  </r>
  <r>
    <x v="7"/>
    <x v="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86920688972"/>
    <n v="7348029392"/>
    <n v="79572659580"/>
    <n v="0"/>
    <n v="79529232348.279999"/>
    <n v="43427231.719999999"/>
    <n v="79529232348.279999"/>
    <n v="78723154948.279999"/>
    <n v="78723154948.279999"/>
    <n v="78723154948.279999"/>
  </r>
  <r>
    <x v="7"/>
    <x v="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1020339"/>
    <n v="31020339"/>
    <n v="0"/>
    <n v="0"/>
    <n v="0"/>
    <n v="0"/>
    <n v="0"/>
    <n v="0"/>
    <n v="0"/>
    <n v="0"/>
  </r>
  <r>
    <x v="7"/>
    <x v="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018536626"/>
    <n v="5619067691"/>
    <n v="2863732730"/>
    <n v="3773871587"/>
    <n v="0"/>
    <n v="3742942728.4000001"/>
    <n v="30928858.600000001"/>
    <n v="3742942728.4000001"/>
    <n v="3674652557.4000001"/>
    <n v="3674652557.4000001"/>
    <n v="3674652557.4000001"/>
  </r>
  <r>
    <x v="7"/>
    <x v="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99304024"/>
    <n v="215503195"/>
    <n v="583800829"/>
    <n v="0"/>
    <n v="583010829"/>
    <n v="790000"/>
    <n v="583010829"/>
    <n v="557643061"/>
    <n v="557643061"/>
    <n v="557643061"/>
  </r>
  <r>
    <x v="7"/>
    <x v="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003643"/>
    <n v="5650950190"/>
    <n v="239843657"/>
    <n v="5453110176"/>
    <n v="0"/>
    <n v="5449276787"/>
    <n v="3833389"/>
    <n v="5449276787"/>
    <n v="5390716299"/>
    <n v="5390716299"/>
    <n v="5390716299"/>
  </r>
  <r>
    <x v="7"/>
    <x v="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12095192"/>
    <n v="202300984"/>
    <n v="30240437"/>
    <n v="1884155739"/>
    <n v="0"/>
    <n v="1863517095.79"/>
    <n v="20638643.210000001"/>
    <n v="1863517095.79"/>
    <n v="1863517095.79"/>
    <n v="1863517095.79"/>
    <n v="1863517095.79"/>
  </r>
  <r>
    <x v="7"/>
    <x v="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2656892"/>
    <n v="11000"/>
    <n v="4953191"/>
    <n v="127714701"/>
    <n v="0"/>
    <n v="127713793.76000001"/>
    <n v="907.24"/>
    <n v="127713793.76000001"/>
    <n v="127713793.76000001"/>
    <n v="127713793.76000001"/>
    <n v="127713793.76000001"/>
  </r>
  <r>
    <x v="7"/>
    <x v="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34703178"/>
    <n v="423977993"/>
    <n v="379365129"/>
    <n v="1079316042"/>
    <n v="0"/>
    <n v="925700840.03999996"/>
    <n v="153615201.96000001"/>
    <n v="925700840.03999996"/>
    <n v="747587105.03999996"/>
    <n v="741005150.03999996"/>
    <n v="741005150.03999996"/>
  </r>
  <r>
    <x v="8"/>
    <x v="8"/>
    <s v="A-02"/>
    <s v="A"/>
    <s v="02"/>
    <m/>
    <m/>
    <m/>
    <m/>
    <m/>
    <m/>
    <m/>
    <s v="Propios"/>
    <s v="27"/>
    <s v="CSF"/>
    <s v="ADQUISICIÓN DE BIENES  Y SERVICIOS"/>
    <n v="27875148"/>
    <n v="90514372"/>
    <n v="3437039"/>
    <n v="114952481"/>
    <n v="0"/>
    <n v="113814831"/>
    <n v="1137650"/>
    <n v="113814831"/>
    <n v="113814831"/>
    <n v="107430481"/>
    <n v="107430481"/>
  </r>
  <r>
    <x v="8"/>
    <x v="8"/>
    <s v="A-08-01"/>
    <s v="A"/>
    <s v="08"/>
    <s v="01"/>
    <m/>
    <m/>
    <m/>
    <m/>
    <m/>
    <m/>
    <s v="Propios"/>
    <s v="27"/>
    <s v="CSF"/>
    <s v="IMPUESTOS"/>
    <n v="0"/>
    <n v="73167583"/>
    <n v="4324801"/>
    <n v="68842782"/>
    <n v="0"/>
    <n v="68842782"/>
    <n v="0"/>
    <n v="68842782"/>
    <n v="68842782"/>
    <n v="68842782"/>
    <n v="68842782"/>
  </r>
  <r>
    <x v="8"/>
    <x v="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836227471"/>
    <n v="0"/>
    <n v="63888397"/>
    <n v="5772339074"/>
    <n v="0"/>
    <n v="5772339074"/>
    <n v="0"/>
    <n v="5772339074"/>
    <n v="5497812982"/>
    <n v="5497812982"/>
    <n v="5497812982"/>
  </r>
  <r>
    <x v="8"/>
    <x v="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4936246"/>
    <n v="0"/>
    <n v="189762065"/>
    <n v="1905174181"/>
    <n v="0"/>
    <n v="1905174181"/>
    <n v="0"/>
    <n v="1905174181"/>
    <n v="1905174181"/>
    <n v="1905174181"/>
    <n v="1905174181"/>
  </r>
  <r>
    <x v="8"/>
    <x v="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28450000"/>
    <n v="98219767"/>
    <n v="69461641"/>
    <n v="457208126"/>
    <n v="0"/>
    <n v="457208126"/>
    <n v="0"/>
    <n v="457208126"/>
    <n v="457208126"/>
    <n v="457208126"/>
    <n v="457208126"/>
  </r>
  <r>
    <x v="8"/>
    <x v="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95332182"/>
    <n v="4890285746"/>
    <n v="1428364125"/>
    <n v="3657253803"/>
    <n v="0"/>
    <n v="3626825307"/>
    <n v="30428496"/>
    <n v="3626825307"/>
    <n v="3615177607"/>
    <n v="3615177607"/>
    <n v="3615177607"/>
  </r>
  <r>
    <x v="8"/>
    <x v="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1214269233"/>
    <n v="20482252128"/>
    <n v="263671352"/>
    <n v="41432850009"/>
    <n v="0"/>
    <n v="41432850009"/>
    <n v="0"/>
    <n v="41432850009"/>
    <n v="41338950258"/>
    <n v="41338950258"/>
    <n v="41338950258"/>
  </r>
  <r>
    <x v="8"/>
    <x v="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29249932976"/>
    <n v="93287288671"/>
    <n v="235962644305"/>
    <n v="0"/>
    <n v="234564823927.75"/>
    <n v="1397820377.25"/>
    <n v="234564823927.75"/>
    <n v="228053930346.41"/>
    <n v="228053930346.41"/>
    <n v="228053930346.41"/>
  </r>
  <r>
    <x v="8"/>
    <x v="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4330033"/>
    <n v="1669967"/>
    <n v="0"/>
    <n v="1669967"/>
    <n v="0"/>
    <n v="1669967"/>
    <n v="1669967"/>
    <n v="1669967"/>
    <n v="1669967"/>
  </r>
  <r>
    <x v="8"/>
    <x v="8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976741474"/>
    <n v="21018073"/>
    <n v="955723401"/>
    <n v="0"/>
    <n v="942882565"/>
    <n v="12840836"/>
    <n v="942882565"/>
    <n v="797068850"/>
    <n v="797068850"/>
    <n v="797068850"/>
  </r>
  <r>
    <x v="8"/>
    <x v="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85207543"/>
    <n v="21390397552"/>
    <n v="8784236729"/>
    <n v="15791368366"/>
    <n v="0"/>
    <n v="15791368366"/>
    <n v="0"/>
    <n v="15791368366"/>
    <n v="13189942085"/>
    <n v="13071186767"/>
    <n v="13071186767"/>
  </r>
  <r>
    <x v="8"/>
    <x v="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695656574"/>
    <n v="0"/>
    <n v="6695656574"/>
    <n v="0"/>
    <n v="6616293759"/>
    <n v="79362815"/>
    <n v="6616293759"/>
    <n v="6255550120"/>
    <n v="6255550120"/>
    <n v="6255550120"/>
  </r>
  <r>
    <x v="8"/>
    <x v="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04690531"/>
    <n v="2111384323"/>
    <n v="135022216"/>
    <n v="2181052638"/>
    <n v="0"/>
    <n v="2175995698"/>
    <n v="5056940"/>
    <n v="2175995698"/>
    <n v="2031875698"/>
    <n v="2031875698"/>
    <n v="2031875698"/>
  </r>
  <r>
    <x v="8"/>
    <x v="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934524203"/>
    <n v="17008669756"/>
    <n v="160736934"/>
    <n v="19782457025"/>
    <n v="0"/>
    <n v="19742692550"/>
    <n v="39764475"/>
    <n v="19742692550"/>
    <n v="19699935849"/>
    <n v="19699935849"/>
    <n v="19699935849"/>
  </r>
  <r>
    <x v="8"/>
    <x v="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99187663"/>
    <n v="3971241"/>
    <n v="30190"/>
    <n v="203128714"/>
    <n v="0"/>
    <n v="203128714"/>
    <n v="0"/>
    <n v="203128714"/>
    <n v="203128714"/>
    <n v="203128714"/>
    <n v="203128714"/>
  </r>
  <r>
    <x v="8"/>
    <x v="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39179185"/>
    <n v="859554486"/>
    <n v="115908749"/>
    <n v="2282824922"/>
    <n v="0"/>
    <n v="2268424723.8499999"/>
    <n v="14400198.15"/>
    <n v="2268424723.8499999"/>
    <n v="1577379514.8399999"/>
    <n v="1577379514.8399999"/>
    <n v="1577379514.8399999"/>
  </r>
  <r>
    <x v="8"/>
    <x v="8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406028"/>
    <n v="0"/>
    <n v="406028"/>
    <n v="0"/>
    <n v="0"/>
    <n v="406028"/>
    <n v="0"/>
    <n v="0"/>
    <n v="0"/>
    <n v="0"/>
  </r>
  <r>
    <x v="9"/>
    <x v="9"/>
    <s v="A-02"/>
    <s v="A"/>
    <s v="02"/>
    <m/>
    <m/>
    <m/>
    <m/>
    <m/>
    <m/>
    <m/>
    <s v="Propios"/>
    <s v="27"/>
    <s v="CSF"/>
    <s v="ADQUISICIÓN DE BIENES  Y SERVICIOS"/>
    <n v="27875148"/>
    <n v="34211450"/>
    <n v="11539473"/>
    <n v="50547125"/>
    <n v="0"/>
    <n v="50547125"/>
    <n v="0"/>
    <n v="50547125"/>
    <n v="43152325"/>
    <n v="43152325"/>
    <n v="43152325"/>
  </r>
  <r>
    <x v="9"/>
    <x v="9"/>
    <s v="A-08-01"/>
    <s v="A"/>
    <s v="08"/>
    <s v="01"/>
    <m/>
    <m/>
    <m/>
    <m/>
    <m/>
    <m/>
    <s v="Propios"/>
    <s v="27"/>
    <s v="CSF"/>
    <s v="IMPUESTOS"/>
    <n v="0"/>
    <n v="123961527"/>
    <n v="4300000"/>
    <n v="119661527"/>
    <n v="0"/>
    <n v="119449020.56"/>
    <n v="212506.44"/>
    <n v="119449020.56"/>
    <n v="119449020.56"/>
    <n v="119449020.56"/>
    <n v="119449020.56"/>
  </r>
  <r>
    <x v="9"/>
    <x v="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093881965"/>
    <n v="0"/>
    <n v="370966155"/>
    <n v="4722915810"/>
    <n v="0"/>
    <n v="4722915810"/>
    <n v="0"/>
    <n v="4722915810"/>
    <n v="4721177286"/>
    <n v="4721177286"/>
    <n v="4721177286"/>
  </r>
  <r>
    <x v="9"/>
    <x v="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27607762"/>
    <n v="0"/>
    <n v="5224168"/>
    <n v="522383594"/>
    <n v="0"/>
    <n v="522383594"/>
    <n v="0"/>
    <n v="522383594"/>
    <n v="481859260"/>
    <n v="481859260"/>
    <n v="481859260"/>
  </r>
  <r>
    <x v="9"/>
    <x v="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16950000"/>
    <n v="73195335"/>
    <n v="82019016"/>
    <n v="308126319"/>
    <n v="0"/>
    <n v="308126319"/>
    <n v="0"/>
    <n v="308126319"/>
    <n v="308126319"/>
    <n v="307592019"/>
    <n v="307592019"/>
  </r>
  <r>
    <x v="9"/>
    <x v="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692300854"/>
    <n v="13201989813"/>
    <n v="522584200"/>
    <n v="13371706467"/>
    <n v="0"/>
    <n v="13371706467"/>
    <n v="0"/>
    <n v="13371706467"/>
    <n v="9651804481"/>
    <n v="9651804481"/>
    <n v="9651804481"/>
  </r>
  <r>
    <x v="9"/>
    <x v="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686836352"/>
    <n v="11634254723"/>
    <n v="25419089"/>
    <n v="28295671986"/>
    <n v="0"/>
    <n v="28295068990"/>
    <n v="602996"/>
    <n v="28295068990"/>
    <n v="28247858355"/>
    <n v="28247858355"/>
    <n v="28247858355"/>
  </r>
  <r>
    <x v="9"/>
    <x v="9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31284895"/>
    <n v="22620566"/>
    <n v="8664329"/>
    <n v="0"/>
    <n v="8664329"/>
    <n v="0"/>
    <n v="8664329"/>
    <n v="8664329"/>
    <n v="8664329"/>
    <n v="8664329"/>
  </r>
  <r>
    <x v="9"/>
    <x v="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5131432856"/>
    <n v="37792719560"/>
    <n v="237338713296"/>
    <n v="0"/>
    <n v="237299507525"/>
    <n v="39205771"/>
    <n v="237299507525"/>
    <n v="228632240826"/>
    <n v="228632240826"/>
    <n v="228632240826"/>
  </r>
  <r>
    <x v="9"/>
    <x v="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78034672"/>
    <n v="19316675"/>
    <n v="58717997"/>
    <n v="0"/>
    <n v="58331337"/>
    <n v="386660"/>
    <n v="58331337"/>
    <n v="56811019"/>
    <n v="11390177"/>
    <n v="11390177"/>
  </r>
  <r>
    <x v="9"/>
    <x v="9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217304319"/>
    <n v="0"/>
    <n v="217304319"/>
    <n v="0"/>
    <n v="216502704"/>
    <n v="801615"/>
    <n v="216502704"/>
    <n v="0"/>
    <n v="0"/>
    <n v="0"/>
  </r>
  <r>
    <x v="9"/>
    <x v="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94257252"/>
    <n v="12283003419"/>
    <n v="2285529961"/>
    <n v="11991730710"/>
    <n v="0"/>
    <n v="11933817767"/>
    <n v="57912943"/>
    <n v="11933817767"/>
    <n v="9253433937"/>
    <n v="9243885602"/>
    <n v="9243885602"/>
  </r>
  <r>
    <x v="9"/>
    <x v="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0100000"/>
    <n v="1681797848"/>
    <n v="82679997"/>
    <n v="1809217851"/>
    <n v="0"/>
    <n v="1735774278"/>
    <n v="73443573"/>
    <n v="1735774278"/>
    <n v="1572377541"/>
    <n v="1572377541"/>
    <n v="1572377541"/>
  </r>
  <r>
    <x v="9"/>
    <x v="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31142852"/>
    <n v="17699079107"/>
    <n v="360657803"/>
    <n v="17469564156"/>
    <n v="0"/>
    <n v="17288687203"/>
    <n v="180876953"/>
    <n v="17288687203"/>
    <n v="17145410509"/>
    <n v="16985649324"/>
    <n v="16985649324"/>
  </r>
  <r>
    <x v="9"/>
    <x v="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97041671"/>
    <n v="598883922"/>
    <n v="42300067"/>
    <n v="2353625526"/>
    <n v="0"/>
    <n v="2258452302"/>
    <n v="95173224"/>
    <n v="2258452302"/>
    <n v="2251818206"/>
    <n v="2245012302"/>
    <n v="2245012302"/>
  </r>
  <r>
    <x v="9"/>
    <x v="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8200520"/>
    <n v="232351341"/>
    <n v="3414118"/>
    <n v="297137743"/>
    <n v="0"/>
    <n v="297137743"/>
    <n v="0"/>
    <n v="297137743"/>
    <n v="64786402"/>
    <n v="64786402"/>
    <n v="64786402"/>
  </r>
  <r>
    <x v="9"/>
    <x v="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88454816"/>
    <n v="2149589002"/>
    <n v="237175064"/>
    <n v="3500868754"/>
    <n v="0"/>
    <n v="3493173989.5500002"/>
    <n v="7694764.4500000002"/>
    <n v="3493173989.5500002"/>
    <n v="2777251480.3099999"/>
    <n v="2777251480.3099999"/>
    <n v="2777251480.3099999"/>
  </r>
  <r>
    <x v="9"/>
    <x v="9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3363667"/>
    <n v="0"/>
    <n v="23363667"/>
    <n v="0"/>
    <n v="4918667"/>
    <n v="18445000"/>
    <n v="4918667"/>
    <n v="0"/>
    <n v="0"/>
    <n v="0"/>
  </r>
  <r>
    <x v="10"/>
    <x v="10"/>
    <s v="A-02"/>
    <s v="A"/>
    <s v="02"/>
    <m/>
    <m/>
    <m/>
    <m/>
    <m/>
    <m/>
    <m/>
    <s v="Propios"/>
    <s v="27"/>
    <s v="CSF"/>
    <s v="ADQUISICIÓN DE BIENES  Y SERVICIOS"/>
    <n v="28990153"/>
    <n v="54312125"/>
    <n v="8430000"/>
    <n v="74872278"/>
    <n v="0"/>
    <n v="72725525"/>
    <n v="2146753"/>
    <n v="72725525"/>
    <n v="67938984"/>
    <n v="61246417"/>
    <n v="61246417"/>
  </r>
  <r>
    <x v="10"/>
    <x v="10"/>
    <s v="A-08-01"/>
    <s v="A"/>
    <s v="08"/>
    <s v="01"/>
    <m/>
    <m/>
    <m/>
    <m/>
    <m/>
    <m/>
    <s v="Propios"/>
    <s v="27"/>
    <s v="CSF"/>
    <s v="IMPUESTOS"/>
    <n v="0"/>
    <n v="68550683"/>
    <n v="0"/>
    <n v="68550683"/>
    <n v="0"/>
    <n v="62949584"/>
    <n v="5601099"/>
    <n v="62949584"/>
    <n v="62949584"/>
    <n v="62949584"/>
    <n v="62949584"/>
  </r>
  <r>
    <x v="10"/>
    <x v="1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02027547"/>
    <n v="0"/>
    <n v="29691029"/>
    <n v="5072336518"/>
    <n v="0"/>
    <n v="5044175798"/>
    <n v="28160720"/>
    <n v="5044175798"/>
    <n v="5032425167"/>
    <n v="5032425167"/>
    <n v="5032425167"/>
  </r>
  <r>
    <x v="10"/>
    <x v="1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92062606"/>
    <n v="0"/>
    <n v="0"/>
    <n v="592062606"/>
    <n v="0"/>
    <n v="592062606"/>
    <n v="0"/>
    <n v="592062606"/>
    <n v="543094297"/>
    <n v="543094297"/>
    <n v="543094297"/>
  </r>
  <r>
    <x v="10"/>
    <x v="1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19000000"/>
    <n v="41025543"/>
    <n v="113082018"/>
    <n v="346943525"/>
    <n v="0"/>
    <n v="346933525"/>
    <n v="10000"/>
    <n v="346933525"/>
    <n v="345949787"/>
    <n v="338916018"/>
    <n v="338916018"/>
  </r>
  <r>
    <x v="10"/>
    <x v="1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89702091"/>
    <n v="14270459178"/>
    <n v="10170933965"/>
    <n v="4489227304"/>
    <n v="0"/>
    <n v="4489227304"/>
    <n v="0"/>
    <n v="4489227304"/>
    <n v="4296884794"/>
    <n v="4296884794"/>
    <n v="4296884794"/>
  </r>
  <r>
    <x v="10"/>
    <x v="1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756851801"/>
    <n v="9550163349"/>
    <n v="400148752"/>
    <n v="43906866398"/>
    <n v="0"/>
    <n v="43898660777.849998"/>
    <n v="8205620.1500000004"/>
    <n v="43898660777.849998"/>
    <n v="43028928249.349998"/>
    <n v="43028928249.349998"/>
    <n v="43028928249.349998"/>
  </r>
  <r>
    <x v="10"/>
    <x v="1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15962689388"/>
    <n v="35771392213"/>
    <n v="280191297175"/>
    <n v="0"/>
    <n v="278093273041"/>
    <n v="2098024134"/>
    <n v="278093273041"/>
    <n v="270632419994.39999"/>
    <n v="270632419994.39999"/>
    <n v="270632419994.39999"/>
  </r>
  <r>
    <x v="10"/>
    <x v="1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5772376"/>
    <n v="227624"/>
    <n v="0"/>
    <n v="227624"/>
    <n v="0"/>
    <n v="227624"/>
    <n v="227624"/>
    <n v="227624"/>
    <n v="227624"/>
  </r>
  <r>
    <x v="10"/>
    <x v="10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6600000"/>
    <n v="0"/>
    <n v="6600000"/>
    <n v="0"/>
    <n v="0"/>
    <n v="6600000"/>
    <n v="0"/>
    <n v="0"/>
    <n v="0"/>
    <n v="0"/>
  </r>
  <r>
    <x v="10"/>
    <x v="1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520891348"/>
    <n v="43240017599"/>
    <n v="6164016520"/>
    <n v="39596892427"/>
    <n v="0"/>
    <n v="39247707073"/>
    <n v="349185354"/>
    <n v="39247707073"/>
    <n v="37365807320"/>
    <n v="37054041958"/>
    <n v="37054041958"/>
  </r>
  <r>
    <x v="10"/>
    <x v="1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75096785"/>
    <n v="7168366"/>
    <n v="2067928419"/>
    <n v="0"/>
    <n v="2015244457"/>
    <n v="52683962"/>
    <n v="2015244457"/>
    <n v="1706848338.99"/>
    <n v="1706848338.99"/>
    <n v="1706848338.99"/>
  </r>
  <r>
    <x v="10"/>
    <x v="1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3291431"/>
    <n v="3885738365"/>
    <n v="555401470"/>
    <n v="3393628326"/>
    <n v="0"/>
    <n v="3376390307"/>
    <n v="17238019"/>
    <n v="3376390307"/>
    <n v="3234810535"/>
    <n v="3234810535"/>
    <n v="3234810535"/>
  </r>
  <r>
    <x v="10"/>
    <x v="1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039836189"/>
    <n v="14438818804"/>
    <n v="289491682"/>
    <n v="16189163311"/>
    <n v="0"/>
    <n v="15491333718"/>
    <n v="697829593"/>
    <n v="15491333718"/>
    <n v="15077948988"/>
    <n v="15062373451"/>
    <n v="15062373451"/>
  </r>
  <r>
    <x v="10"/>
    <x v="1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4996618"/>
    <n v="0"/>
    <n v="3075043"/>
    <n v="121921575"/>
    <n v="0"/>
    <n v="121912540"/>
    <n v="9035"/>
    <n v="121912540"/>
    <n v="121912540"/>
    <n v="121912540"/>
    <n v="121912540"/>
  </r>
  <r>
    <x v="10"/>
    <x v="1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327978482"/>
    <n v="1364452298"/>
    <n v="171036238"/>
    <n v="3521394542"/>
    <n v="0"/>
    <n v="3319932602.8800001"/>
    <n v="201461939.12"/>
    <n v="3319932602.8800001"/>
    <n v="2926793965.8800001"/>
    <n v="2802466286.8800001"/>
    <n v="2802466286.8800001"/>
  </r>
  <r>
    <x v="10"/>
    <x v="10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32044805"/>
    <n v="0"/>
    <n v="32044805"/>
    <n v="0"/>
    <n v="32044805"/>
    <n v="0"/>
    <n v="32044805"/>
    <n v="6668194"/>
    <n v="0"/>
    <n v="0"/>
  </r>
  <r>
    <x v="11"/>
    <x v="11"/>
    <s v="A-02"/>
    <s v="A"/>
    <s v="02"/>
    <m/>
    <m/>
    <m/>
    <m/>
    <m/>
    <m/>
    <m/>
    <s v="Propios"/>
    <s v="27"/>
    <s v="CSF"/>
    <s v="ADQUISICIÓN DE BIENES  Y SERVICIOS"/>
    <n v="232668116"/>
    <n v="163958333"/>
    <n v="16600710"/>
    <n v="380025739"/>
    <n v="0"/>
    <n v="373329771"/>
    <n v="6695968"/>
    <n v="373329771"/>
    <n v="251634791"/>
    <n v="241819372.96000001"/>
    <n v="241819372.96000001"/>
  </r>
  <r>
    <x v="11"/>
    <x v="11"/>
    <s v="A-03-03-01-015"/>
    <s v="A"/>
    <s v="03"/>
    <s v="03"/>
    <s v="01"/>
    <s v="015"/>
    <m/>
    <m/>
    <m/>
    <m/>
    <s v="Propios"/>
    <s v="27"/>
    <s v="CSF"/>
    <s v="ADJUDICACIÓN Y LIBERACIÓN JUDICIAL"/>
    <n v="0"/>
    <n v="6878521"/>
    <n v="0"/>
    <n v="6878521"/>
    <n v="0"/>
    <n v="6878521"/>
    <n v="0"/>
    <n v="6878521"/>
    <n v="6878521"/>
    <n v="6878521"/>
    <n v="6878521"/>
  </r>
  <r>
    <x v="11"/>
    <x v="11"/>
    <s v="A-08-01"/>
    <s v="A"/>
    <s v="08"/>
    <s v="01"/>
    <m/>
    <m/>
    <m/>
    <m/>
    <m/>
    <m/>
    <s v="Propios"/>
    <s v="27"/>
    <s v="CSF"/>
    <s v="IMPUESTOS"/>
    <n v="0"/>
    <n v="73352796"/>
    <n v="14211972"/>
    <n v="59140824"/>
    <n v="0"/>
    <n v="59048912"/>
    <n v="91912"/>
    <n v="59048912"/>
    <n v="59048912"/>
    <n v="59048912"/>
    <n v="59048912"/>
  </r>
  <r>
    <x v="11"/>
    <x v="1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291595239"/>
    <n v="3992367842"/>
    <n v="1512614552"/>
    <n v="21771348529"/>
    <n v="0"/>
    <n v="21752184334"/>
    <n v="19164195"/>
    <n v="21752184334"/>
    <n v="20493904496"/>
    <n v="20493904496"/>
    <n v="20493904496"/>
  </r>
  <r>
    <x v="11"/>
    <x v="1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2321170"/>
    <n v="748874524"/>
    <n v="526064574"/>
    <n v="2315131120"/>
    <n v="0"/>
    <n v="2315131120"/>
    <n v="0"/>
    <n v="2315131120"/>
    <n v="1983476071"/>
    <n v="1983476071"/>
    <n v="1983476071"/>
  </r>
  <r>
    <x v="11"/>
    <x v="1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56600000"/>
    <n v="120270257"/>
    <n v="47143016"/>
    <n v="729727241"/>
    <n v="0"/>
    <n v="727289724"/>
    <n v="2437517"/>
    <n v="727289724"/>
    <n v="726280919"/>
    <n v="698680919"/>
    <n v="698680919"/>
  </r>
  <r>
    <x v="11"/>
    <x v="1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9809699"/>
    <n v="6327430705"/>
    <n v="2759276530"/>
    <n v="3617963874"/>
    <n v="0"/>
    <n v="3616028593"/>
    <n v="1935281"/>
    <n v="3616028593"/>
    <n v="3616028593"/>
    <n v="3616028593"/>
    <n v="3616028593"/>
  </r>
  <r>
    <x v="11"/>
    <x v="1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831400880"/>
    <n v="1275645110"/>
    <n v="450961566"/>
    <n v="9656084424"/>
    <n v="0"/>
    <n v="9656084424"/>
    <n v="0"/>
    <n v="9656084424"/>
    <n v="9463588031"/>
    <n v="9463588031"/>
    <n v="9463588031"/>
  </r>
  <r>
    <x v="11"/>
    <x v="1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2419936819"/>
    <n v="44142608445"/>
    <n v="178277328374"/>
    <n v="0"/>
    <n v="178092808495.51001"/>
    <n v="184519878.49000001"/>
    <n v="178092808495.51001"/>
    <n v="168561938825.54999"/>
    <n v="168559788825.54999"/>
    <n v="168559788825.54999"/>
  </r>
  <r>
    <x v="11"/>
    <x v="1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1"/>
    <x v="11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4998846236"/>
    <n v="73546410"/>
    <n v="4925299826"/>
    <n v="0"/>
    <n v="4925260591"/>
    <n v="39235"/>
    <n v="4925260591"/>
    <n v="4397128902"/>
    <n v="4397128902"/>
    <n v="4397128902"/>
  </r>
  <r>
    <x v="11"/>
    <x v="1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954599678"/>
    <n v="8629012489"/>
    <n v="5480143601"/>
    <n v="6103468566"/>
    <n v="0"/>
    <n v="5999320866.8400002"/>
    <n v="104147699.16"/>
    <n v="5999320866.8400002"/>
    <n v="4662801498.8400002"/>
    <n v="4207578787.8400002"/>
    <n v="4207578787.8400002"/>
  </r>
  <r>
    <x v="11"/>
    <x v="1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615473651"/>
    <n v="767140854"/>
    <n v="6848332797"/>
    <n v="0"/>
    <n v="6844522428"/>
    <n v="3810369"/>
    <n v="6844522428"/>
    <n v="6207792732"/>
    <n v="6207792732"/>
    <n v="6207792732"/>
  </r>
  <r>
    <x v="11"/>
    <x v="1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4244915"/>
    <n v="5004566317"/>
    <n v="766990571"/>
    <n v="4821820661"/>
    <n v="0"/>
    <n v="4758289243"/>
    <n v="63531418"/>
    <n v="4758289243"/>
    <n v="4097968943"/>
    <n v="4023826700"/>
    <n v="4023826700"/>
  </r>
  <r>
    <x v="11"/>
    <x v="1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971286958"/>
    <n v="51947105339"/>
    <n v="841232663"/>
    <n v="57077159634"/>
    <n v="0"/>
    <n v="56969655954.050003"/>
    <n v="107503679.95"/>
    <n v="56969655954.050003"/>
    <n v="56229942794.050003"/>
    <n v="56013813913.050003"/>
    <n v="56013813913.050003"/>
  </r>
  <r>
    <x v="11"/>
    <x v="1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884930"/>
    <n v="4000000"/>
    <n v="13564359"/>
    <n v="118320571"/>
    <n v="0"/>
    <n v="118190441"/>
    <n v="130130"/>
    <n v="118190441"/>
    <n v="118190441"/>
    <n v="118190441"/>
    <n v="118190441"/>
  </r>
  <r>
    <x v="11"/>
    <x v="1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518393523"/>
    <n v="1102395615"/>
    <n v="452567915"/>
    <n v="7168221223"/>
    <n v="0"/>
    <n v="6897357777.5200005"/>
    <n v="270863445.48000002"/>
    <n v="6897357777.5200005"/>
    <n v="6871106985.5200005"/>
    <n v="6858868955.4099998"/>
    <n v="6858868955.4099998"/>
  </r>
  <r>
    <x v="11"/>
    <x v="11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45159972"/>
    <n v="0"/>
    <n v="245159972"/>
    <n v="0"/>
    <n v="245159972"/>
    <n v="0"/>
    <n v="245159972"/>
    <n v="0"/>
    <n v="0"/>
    <n v="0"/>
  </r>
  <r>
    <x v="12"/>
    <x v="12"/>
    <s v="A-02"/>
    <s v="A"/>
    <s v="02"/>
    <m/>
    <m/>
    <m/>
    <m/>
    <m/>
    <m/>
    <m/>
    <s v="Propios"/>
    <s v="27"/>
    <s v="CSF"/>
    <s v="ADQUISICIÓN DE BIENES  Y SERVICIOS"/>
    <n v="15610083"/>
    <n v="39791398"/>
    <n v="5143435"/>
    <n v="50258046"/>
    <n v="0"/>
    <n v="50258046"/>
    <n v="0"/>
    <n v="50258046"/>
    <n v="24020341"/>
    <n v="24020341"/>
    <n v="24020341"/>
  </r>
  <r>
    <x v="12"/>
    <x v="12"/>
    <s v="A-08-01"/>
    <s v="A"/>
    <s v="08"/>
    <s v="01"/>
    <m/>
    <m/>
    <m/>
    <m/>
    <m/>
    <m/>
    <s v="Propios"/>
    <s v="27"/>
    <s v="CSF"/>
    <s v="IMPUESTOS"/>
    <n v="0"/>
    <n v="57541550"/>
    <n v="7433915"/>
    <n v="50107635"/>
    <n v="0"/>
    <n v="50107635"/>
    <n v="0"/>
    <n v="50107635"/>
    <n v="50107635"/>
    <n v="50107635"/>
    <n v="50107635"/>
  </r>
  <r>
    <x v="12"/>
    <x v="1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87011187"/>
    <n v="0"/>
    <n v="42828940"/>
    <n v="1044182247"/>
    <n v="0"/>
    <n v="1044182246"/>
    <n v="1"/>
    <n v="1044182246"/>
    <n v="997624619"/>
    <n v="997624619"/>
    <n v="997624619"/>
  </r>
  <r>
    <x v="12"/>
    <x v="1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18358961"/>
    <n v="0"/>
    <n v="50"/>
    <n v="718358911"/>
    <n v="0"/>
    <n v="651675067"/>
    <n v="66683844"/>
    <n v="651675067"/>
    <n v="632501636"/>
    <n v="632501636"/>
    <n v="632501636"/>
  </r>
  <r>
    <x v="12"/>
    <x v="1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5850000"/>
    <n v="143925699"/>
    <n v="111913042"/>
    <n v="497862657"/>
    <n v="0"/>
    <n v="492244013"/>
    <n v="5618644"/>
    <n v="492244013"/>
    <n v="483806087"/>
    <n v="449855657"/>
    <n v="449855657"/>
  </r>
  <r>
    <x v="12"/>
    <x v="1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161481267"/>
    <n v="15366563651"/>
    <n v="2022887265"/>
    <n v="14505157653"/>
    <n v="0"/>
    <n v="14497127738"/>
    <n v="8029915"/>
    <n v="14497127738"/>
    <n v="4338110882"/>
    <n v="4294384793"/>
    <n v="4294384793"/>
  </r>
  <r>
    <x v="12"/>
    <x v="1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573895699"/>
    <n v="17068214921"/>
    <n v="25831319"/>
    <n v="25616279301"/>
    <n v="0"/>
    <n v="25616279301"/>
    <n v="0"/>
    <n v="25616279301"/>
    <n v="25613614689"/>
    <n v="25558542929"/>
    <n v="25558542929"/>
  </r>
  <r>
    <x v="12"/>
    <x v="1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19872745682"/>
    <n v="22643064268"/>
    <n v="197229681414"/>
    <n v="0"/>
    <n v="196805172091"/>
    <n v="424509323"/>
    <n v="196805172091"/>
    <n v="190813910124"/>
    <n v="190464383539"/>
    <n v="190464383539"/>
  </r>
  <r>
    <x v="12"/>
    <x v="1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5956800"/>
    <n v="6000000"/>
    <n v="49956800"/>
    <n v="0"/>
    <n v="49956800"/>
    <n v="0"/>
    <n v="49956800"/>
    <n v="49956800"/>
    <n v="49956800"/>
    <n v="49956800"/>
  </r>
  <r>
    <x v="12"/>
    <x v="12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440520476"/>
    <n v="0"/>
    <n v="1440520476"/>
    <n v="0"/>
    <n v="1440520476"/>
    <n v="0"/>
    <n v="1440520476"/>
    <n v="1426019755"/>
    <n v="1155768539"/>
    <n v="1155768539"/>
  </r>
  <r>
    <x v="12"/>
    <x v="1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964688"/>
    <n v="13170663716"/>
    <n v="3367250080"/>
    <n v="11446378324"/>
    <n v="0"/>
    <n v="11274630338"/>
    <n v="171747986"/>
    <n v="11274630338"/>
    <n v="10305603439"/>
    <n v="8830437345"/>
    <n v="8830437345"/>
  </r>
  <r>
    <x v="12"/>
    <x v="1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0600000"/>
    <n v="3166482166"/>
    <n v="104502933"/>
    <n v="3332579233"/>
    <n v="0"/>
    <n v="3170421298.8099999"/>
    <n v="162157934.19"/>
    <n v="3170421298.8099999"/>
    <n v="1876020291"/>
    <n v="1876020291"/>
    <n v="1876020291"/>
  </r>
  <r>
    <x v="12"/>
    <x v="1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214468"/>
    <n v="780129986"/>
    <n v="47383077"/>
    <n v="738961377"/>
    <n v="0"/>
    <n v="732948536.26999998"/>
    <n v="6012840.7300000004"/>
    <n v="732948536.26999998"/>
    <n v="553862550.26999998"/>
    <n v="430876947"/>
    <n v="430876947"/>
  </r>
  <r>
    <x v="12"/>
    <x v="1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90012537"/>
    <n v="6463389926"/>
    <n v="1610698340"/>
    <n v="6542704123"/>
    <n v="0"/>
    <n v="6456743515.5"/>
    <n v="85960607.5"/>
    <n v="6456743515.5"/>
    <n v="6026501322.5"/>
    <n v="5938989339"/>
    <n v="5938989339"/>
  </r>
  <r>
    <x v="12"/>
    <x v="1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6435693"/>
    <n v="0"/>
    <n v="5837629"/>
    <n v="120598064"/>
    <n v="0"/>
    <n v="120058284"/>
    <n v="539780"/>
    <n v="120058284"/>
    <n v="120058284"/>
    <n v="119932089"/>
    <n v="119932089"/>
  </r>
  <r>
    <x v="12"/>
    <x v="1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01708980"/>
    <n v="1799020683"/>
    <n v="504531741"/>
    <n v="3096197922"/>
    <n v="0"/>
    <n v="3077317096.1500001"/>
    <n v="18880825.850000001"/>
    <n v="3077317096.1500001"/>
    <n v="1993850949.22"/>
    <n v="1952978585.22"/>
    <n v="1952978585.22"/>
  </r>
  <r>
    <x v="12"/>
    <x v="12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4088135"/>
    <n v="0"/>
    <n v="14088135"/>
    <n v="0"/>
    <n v="3707404"/>
    <n v="10380731"/>
    <n v="3707404"/>
    <n v="0"/>
    <n v="0"/>
    <n v="0"/>
  </r>
  <r>
    <x v="13"/>
    <x v="13"/>
    <s v="A-02"/>
    <s v="A"/>
    <s v="02"/>
    <m/>
    <m/>
    <m/>
    <m/>
    <m/>
    <m/>
    <m/>
    <s v="Propios"/>
    <s v="27"/>
    <s v="CSF"/>
    <s v="ADQUISICIÓN DE BIENES  Y SERVICIOS"/>
    <n v="315481383"/>
    <n v="113049426"/>
    <n v="7962600"/>
    <n v="420568209"/>
    <n v="0"/>
    <n v="419556913"/>
    <n v="1011296"/>
    <n v="419556913"/>
    <n v="376501401"/>
    <n v="375870426"/>
    <n v="375870426"/>
  </r>
  <r>
    <x v="13"/>
    <x v="13"/>
    <s v="A-08-01"/>
    <s v="A"/>
    <s v="08"/>
    <s v="01"/>
    <m/>
    <m/>
    <m/>
    <m/>
    <m/>
    <m/>
    <s v="Propios"/>
    <s v="27"/>
    <s v="CSF"/>
    <s v="IMPUESTOS"/>
    <n v="0"/>
    <n v="94875700"/>
    <n v="0"/>
    <n v="94875700"/>
    <n v="0"/>
    <n v="94875700"/>
    <n v="0"/>
    <n v="94875700"/>
    <n v="94875700"/>
    <n v="94875700"/>
    <n v="94875700"/>
  </r>
  <r>
    <x v="13"/>
    <x v="1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91250771"/>
    <n v="8676210"/>
    <n v="424464594"/>
    <n v="2475462387"/>
    <n v="0"/>
    <n v="2475462387"/>
    <n v="0"/>
    <n v="2475462387"/>
    <n v="2475462387"/>
    <n v="2475462387"/>
    <n v="2475462387"/>
  </r>
  <r>
    <x v="13"/>
    <x v="1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42258573"/>
    <n v="0"/>
    <n v="113324522"/>
    <n v="1128934051"/>
    <n v="0"/>
    <n v="1128934051"/>
    <n v="0"/>
    <n v="1128934051"/>
    <n v="1128934051"/>
    <n v="1128934051"/>
    <n v="1128934051"/>
  </r>
  <r>
    <x v="13"/>
    <x v="1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75700000"/>
    <n v="58760357"/>
    <n v="23300746"/>
    <n v="411159611"/>
    <n v="0"/>
    <n v="411159611"/>
    <n v="0"/>
    <n v="411159611"/>
    <n v="408396667"/>
    <n v="408396667"/>
    <n v="408396667"/>
  </r>
  <r>
    <x v="13"/>
    <x v="1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5729724"/>
    <n v="2992384855"/>
    <n v="1466939323"/>
    <n v="1621175256"/>
    <n v="0"/>
    <n v="1621175256"/>
    <n v="0"/>
    <n v="1621175256"/>
    <n v="1621175256"/>
    <n v="1621175256"/>
    <n v="1621175256"/>
  </r>
  <r>
    <x v="13"/>
    <x v="1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3276920238"/>
    <n v="319075956"/>
    <n v="0"/>
    <n v="13595996194"/>
    <n v="0"/>
    <n v="13595996194"/>
    <n v="0"/>
    <n v="13595996194"/>
    <n v="13595996194"/>
    <n v="13595996194"/>
    <n v="13595996194"/>
  </r>
  <r>
    <x v="13"/>
    <x v="13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79783445"/>
    <n v="31296369"/>
    <n v="548487076"/>
    <n v="0"/>
    <n v="548487076"/>
    <n v="0"/>
    <n v="548487076"/>
    <n v="548487076"/>
    <n v="548487076"/>
    <n v="548487076"/>
  </r>
  <r>
    <x v="13"/>
    <x v="1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5397623447.62"/>
    <n v="28244358091.619999"/>
    <n v="147153265356"/>
    <n v="0"/>
    <n v="145436440287.17999"/>
    <n v="1716825068.8199999"/>
    <n v="145436440287.17999"/>
    <n v="143038081337"/>
    <n v="143032874782"/>
    <n v="143032874782"/>
  </r>
  <r>
    <x v="13"/>
    <x v="1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087706896"/>
    <n v="256691097"/>
    <n v="1831015799"/>
    <n v="0"/>
    <n v="1831015799"/>
    <n v="0"/>
    <n v="1831015799"/>
    <n v="1831015799"/>
    <n v="1831015799"/>
    <n v="1831015799"/>
  </r>
  <r>
    <x v="13"/>
    <x v="13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90086831"/>
    <n v="0"/>
    <n v="190086831"/>
    <n v="0"/>
    <n v="147797899"/>
    <n v="42288932"/>
    <n v="147797899"/>
    <n v="139628899"/>
    <n v="0"/>
    <n v="0"/>
  </r>
  <r>
    <x v="13"/>
    <x v="1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857148653"/>
    <n v="17261398929"/>
    <n v="2304264089"/>
    <n v="16814283493"/>
    <n v="0"/>
    <n v="16235411783"/>
    <n v="578871710"/>
    <n v="16235411783"/>
    <n v="15581591139"/>
    <n v="14360613187"/>
    <n v="14360613187"/>
  </r>
  <r>
    <x v="13"/>
    <x v="1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116340201"/>
    <n v="541340286"/>
    <n v="4574999915"/>
    <n v="0"/>
    <n v="4570157858"/>
    <n v="4842057"/>
    <n v="4570157858"/>
    <n v="4124614980"/>
    <n v="4124614980"/>
    <n v="4124614980"/>
  </r>
  <r>
    <x v="13"/>
    <x v="1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69512238"/>
    <n v="10499193128"/>
    <n v="859529831"/>
    <n v="9809175535"/>
    <n v="0"/>
    <n v="9808073353"/>
    <n v="1102182"/>
    <n v="9808073353"/>
    <n v="9694372503"/>
    <n v="9673054790"/>
    <n v="9673054790"/>
  </r>
  <r>
    <x v="13"/>
    <x v="1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7702714"/>
    <n v="387236157"/>
    <n v="44541625"/>
    <n v="2200397246"/>
    <n v="0"/>
    <n v="2188368981"/>
    <n v="12028265"/>
    <n v="2188368981"/>
    <n v="2175528504"/>
    <n v="2169760636"/>
    <n v="2169760636"/>
  </r>
  <r>
    <x v="13"/>
    <x v="1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53413409"/>
    <n v="1920466"/>
    <n v="1920466"/>
    <n v="53413409"/>
    <n v="0"/>
    <n v="53413409"/>
    <n v="0"/>
    <n v="53413409"/>
    <n v="53413409"/>
    <n v="53413409"/>
    <n v="53413409"/>
  </r>
  <r>
    <x v="13"/>
    <x v="1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86330235"/>
    <n v="1950842158"/>
    <n v="89097853"/>
    <n v="3848074540"/>
    <n v="0"/>
    <n v="3839029224.6399999"/>
    <n v="9045315.3599999994"/>
    <n v="3839029224.6399999"/>
    <n v="2674470438.1700001"/>
    <n v="2668872886.1700001"/>
    <n v="2668872886.1700001"/>
  </r>
  <r>
    <x v="13"/>
    <x v="13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6100549"/>
    <n v="0"/>
    <n v="26100549"/>
    <n v="0"/>
    <n v="5494852"/>
    <n v="20605697"/>
    <n v="5494852"/>
    <n v="0"/>
    <n v="0"/>
    <n v="0"/>
  </r>
  <r>
    <x v="14"/>
    <x v="14"/>
    <s v="A-02"/>
    <s v="A"/>
    <s v="02"/>
    <m/>
    <m/>
    <m/>
    <m/>
    <m/>
    <m/>
    <m/>
    <s v="Propios"/>
    <s v="27"/>
    <s v="CSF"/>
    <s v="ADQUISICIÓN DE BIENES  Y SERVICIOS"/>
    <n v="14495077"/>
    <n v="50798175"/>
    <n v="1210219"/>
    <n v="64083033"/>
    <n v="0"/>
    <n v="63165679"/>
    <n v="917354"/>
    <n v="63165679"/>
    <n v="50635679"/>
    <n v="50635679"/>
    <n v="50635679"/>
  </r>
  <r>
    <x v="14"/>
    <x v="14"/>
    <s v="A-08-01"/>
    <s v="A"/>
    <s v="08"/>
    <s v="01"/>
    <m/>
    <m/>
    <m/>
    <m/>
    <m/>
    <m/>
    <s v="Propios"/>
    <s v="27"/>
    <s v="CSF"/>
    <s v="IMPUESTOS"/>
    <n v="0"/>
    <n v="86643167"/>
    <n v="5137519"/>
    <n v="81505648"/>
    <n v="0"/>
    <n v="81505648"/>
    <n v="0"/>
    <n v="81505648"/>
    <n v="81505648"/>
    <n v="81505648"/>
    <n v="81505648"/>
  </r>
  <r>
    <x v="14"/>
    <x v="1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85061683"/>
    <n v="0"/>
    <n v="73030215"/>
    <n v="1712031468"/>
    <n v="0"/>
    <n v="1683119115"/>
    <n v="28912353"/>
    <n v="1683119115"/>
    <n v="1465933765"/>
    <n v="1465933765"/>
    <n v="1465933765"/>
  </r>
  <r>
    <x v="14"/>
    <x v="1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7225851"/>
    <n v="0"/>
    <n v="88184834"/>
    <n v="339041017"/>
    <n v="0"/>
    <n v="339041017"/>
    <n v="0"/>
    <n v="339041017"/>
    <n v="308443326"/>
    <n v="308443326"/>
    <n v="308443326"/>
  </r>
  <r>
    <x v="14"/>
    <x v="1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40147981"/>
    <n v="180671800"/>
    <n v="245526181"/>
    <n v="0"/>
    <n v="244514019"/>
    <n v="1012162"/>
    <n v="244514019"/>
    <n v="238400894"/>
    <n v="208333284"/>
    <n v="208333284"/>
  </r>
  <r>
    <x v="14"/>
    <x v="1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6928668296"/>
    <n v="54730022396"/>
    <n v="3981799059"/>
    <n v="67676891633"/>
    <n v="0"/>
    <n v="67671675659.599998"/>
    <n v="5215973.4000000004"/>
    <n v="67671675659.599998"/>
    <n v="63168258746.040001"/>
    <n v="61766661158.959999"/>
    <n v="61766661158.959999"/>
  </r>
  <r>
    <x v="14"/>
    <x v="1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43338804827"/>
    <n v="3862916290"/>
    <n v="26898903046"/>
    <n v="20302818071"/>
    <n v="0"/>
    <n v="19790708588"/>
    <n v="512109483"/>
    <n v="19790708588"/>
    <n v="19355664065"/>
    <n v="19355664065"/>
    <n v="19355664065"/>
  </r>
  <r>
    <x v="14"/>
    <x v="14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1530504"/>
    <n v="0"/>
    <n v="1530504"/>
    <n v="0"/>
    <n v="1530504"/>
    <n v="0"/>
    <n v="1530504"/>
    <n v="0"/>
    <n v="0"/>
    <n v="0"/>
  </r>
  <r>
    <x v="14"/>
    <x v="1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99300229624.69995"/>
    <n v="124095281840.7"/>
    <n v="575204947784"/>
    <n v="0"/>
    <n v="569543022525.54004"/>
    <n v="5661925258.46"/>
    <n v="569543022525.54004"/>
    <n v="446356856768.40002"/>
    <n v="442351110607.64001"/>
    <n v="442351110607.64001"/>
  </r>
  <r>
    <x v="14"/>
    <x v="1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4"/>
    <x v="14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2188991898"/>
    <n v="515890426"/>
    <n v="11673101472"/>
    <n v="0"/>
    <n v="10300747071.33"/>
    <n v="1372354400.6700001"/>
    <n v="10300747071.33"/>
    <n v="4273424993.27"/>
    <n v="3944592396.8000002"/>
    <n v="3944592396.8000002"/>
  </r>
  <r>
    <x v="14"/>
    <x v="1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29416817"/>
    <n v="95376434426"/>
    <n v="7464122547"/>
    <n v="90341728696"/>
    <n v="0"/>
    <n v="88377798454.309998"/>
    <n v="1963930241.6900001"/>
    <n v="88377798454.309998"/>
    <n v="78341341392.75"/>
    <n v="74485205658.330002"/>
    <n v="74485205658.330002"/>
  </r>
  <r>
    <x v="14"/>
    <x v="1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66764792"/>
    <n v="109875802"/>
    <n v="1656888990"/>
    <n v="0"/>
    <n v="1645045945"/>
    <n v="11843045"/>
    <n v="1645045945"/>
    <n v="1316081688.5"/>
    <n v="1312103653.5"/>
    <n v="1312103653.5"/>
  </r>
  <r>
    <x v="14"/>
    <x v="1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592"/>
    <n v="1477295790"/>
    <n v="631890952"/>
    <n v="846060430"/>
    <n v="0"/>
    <n v="816988597"/>
    <n v="29071833"/>
    <n v="816988597"/>
    <n v="365783585"/>
    <n v="292946269"/>
    <n v="292946269"/>
  </r>
  <r>
    <x v="14"/>
    <x v="1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82442369"/>
    <n v="5298915244"/>
    <n v="281718620"/>
    <n v="6699638993"/>
    <n v="0"/>
    <n v="6597943127"/>
    <n v="101695866"/>
    <n v="6597943127"/>
    <n v="5604808953"/>
    <n v="5252399216"/>
    <n v="5252399216"/>
  </r>
  <r>
    <x v="14"/>
    <x v="1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491246"/>
    <n v="0"/>
    <n v="10300772"/>
    <n v="57190474"/>
    <n v="0"/>
    <n v="54052770"/>
    <n v="3137704"/>
    <n v="54052770"/>
    <n v="53866575"/>
    <n v="53866575"/>
    <n v="53866575"/>
  </r>
  <r>
    <x v="14"/>
    <x v="1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757400863"/>
    <n v="1256357491"/>
    <n v="148330672"/>
    <n v="2865427682"/>
    <n v="0"/>
    <n v="2783454537.6900001"/>
    <n v="81973144.310000002"/>
    <n v="2783454537.6900001"/>
    <n v="2418338473.6900001"/>
    <n v="2336696146.6900001"/>
    <n v="2336696146.6900001"/>
  </r>
  <r>
    <x v="14"/>
    <x v="14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5450980"/>
    <n v="0"/>
    <n v="5450980"/>
    <n v="0"/>
    <n v="0"/>
    <n v="5450980"/>
    <n v="0"/>
    <n v="0"/>
    <n v="0"/>
    <n v="0"/>
  </r>
  <r>
    <x v="15"/>
    <x v="15"/>
    <s v="A-02"/>
    <s v="A"/>
    <s v="02"/>
    <m/>
    <m/>
    <m/>
    <m/>
    <m/>
    <m/>
    <m/>
    <s v="Propios"/>
    <s v="27"/>
    <s v="CSF"/>
    <s v="ADQUISICIÓN DE BIENES  Y SERVICIOS"/>
    <n v="14495077"/>
    <n v="58125533"/>
    <n v="5187106"/>
    <n v="67433504"/>
    <n v="0"/>
    <n v="67433504"/>
    <n v="0"/>
    <n v="67433504"/>
    <n v="65677467.530000001"/>
    <n v="65677467.530000001"/>
    <n v="65677467.530000001"/>
  </r>
  <r>
    <x v="15"/>
    <x v="15"/>
    <s v="A-08-01"/>
    <s v="A"/>
    <s v="08"/>
    <s v="01"/>
    <m/>
    <m/>
    <m/>
    <m/>
    <m/>
    <m/>
    <s v="Propios"/>
    <s v="27"/>
    <s v="CSF"/>
    <s v="IMPUESTOS"/>
    <n v="0"/>
    <n v="72344653"/>
    <n v="129809"/>
    <n v="72214844"/>
    <n v="0"/>
    <n v="72214844"/>
    <n v="0"/>
    <n v="72214844"/>
    <n v="72214844"/>
    <n v="72214844"/>
    <n v="72214844"/>
  </r>
  <r>
    <x v="15"/>
    <x v="1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019040886"/>
    <n v="7692218"/>
    <n v="168453146"/>
    <n v="2858279958"/>
    <n v="0"/>
    <n v="2837266846"/>
    <n v="21013112"/>
    <n v="2837266846"/>
    <n v="2837266846"/>
    <n v="2837266846"/>
    <n v="2837266846"/>
  </r>
  <r>
    <x v="15"/>
    <x v="1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61859480"/>
    <n v="0"/>
    <n v="0"/>
    <n v="461859480"/>
    <n v="0"/>
    <n v="461859480"/>
    <n v="0"/>
    <n v="461859480"/>
    <n v="461859480"/>
    <n v="461859480"/>
    <n v="461859480"/>
  </r>
  <r>
    <x v="15"/>
    <x v="1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3850000"/>
    <n v="34087559"/>
    <n v="66384227"/>
    <n v="431553332"/>
    <n v="0"/>
    <n v="431427136"/>
    <n v="126196"/>
    <n v="431427136"/>
    <n v="431427136"/>
    <n v="428208318"/>
    <n v="428208318"/>
  </r>
  <r>
    <x v="15"/>
    <x v="1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2338232"/>
    <n v="6046465505"/>
    <n v="3547347459"/>
    <n v="2591456278"/>
    <n v="0"/>
    <n v="2591456278"/>
    <n v="0"/>
    <n v="2591456278"/>
    <n v="2208388193"/>
    <n v="2208388193"/>
    <n v="2208388193"/>
  </r>
  <r>
    <x v="15"/>
    <x v="1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6362955381"/>
    <n v="517802"/>
    <n v="8713928"/>
    <n v="26354759255"/>
    <n v="0"/>
    <n v="26354759255"/>
    <n v="0"/>
    <n v="26354759255"/>
    <n v="26354759255"/>
    <n v="26354759255"/>
    <n v="26354759255"/>
  </r>
  <r>
    <x v="15"/>
    <x v="1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8800704592.35999"/>
    <n v="36559970420.360001"/>
    <n v="242240734172"/>
    <n v="0"/>
    <n v="242081978966.64001"/>
    <n v="158755205.36000001"/>
    <n v="242081978966.64001"/>
    <n v="238505984699.64001"/>
    <n v="238505984699.64001"/>
    <n v="238505984699.64001"/>
  </r>
  <r>
    <x v="15"/>
    <x v="1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5"/>
    <x v="15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2319783129"/>
    <n v="13474085"/>
    <n v="2306309044"/>
    <n v="0"/>
    <n v="2076776036"/>
    <n v="229533008"/>
    <n v="2076776036"/>
    <n v="1884523471"/>
    <n v="1884404275"/>
    <n v="1884404275"/>
  </r>
  <r>
    <x v="15"/>
    <x v="1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00074583"/>
    <n v="28440595272"/>
    <n v="3138807025"/>
    <n v="27601862830"/>
    <n v="0"/>
    <n v="25142668473.5"/>
    <n v="2459194356.5"/>
    <n v="25142668473.5"/>
    <n v="23834232834.5"/>
    <n v="23805243607.5"/>
    <n v="23805243607.5"/>
  </r>
  <r>
    <x v="15"/>
    <x v="1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686399824"/>
    <n v="71591048"/>
    <n v="1614808776"/>
    <n v="0"/>
    <n v="1614318064"/>
    <n v="490712"/>
    <n v="1614318064"/>
    <n v="1577671084"/>
    <n v="1577671084"/>
    <n v="1577671084"/>
  </r>
  <r>
    <x v="15"/>
    <x v="1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98211"/>
    <n v="1294093153"/>
    <n v="215472881"/>
    <n v="1144218483"/>
    <n v="0"/>
    <n v="1107901766"/>
    <n v="36316717"/>
    <n v="1107901766"/>
    <n v="958814796"/>
    <n v="957464796"/>
    <n v="957464796"/>
  </r>
  <r>
    <x v="15"/>
    <x v="1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01180077"/>
    <n v="8433339632"/>
    <n v="123932276"/>
    <n v="10110587433"/>
    <n v="0"/>
    <n v="10104856242"/>
    <n v="5731191"/>
    <n v="10104856242"/>
    <n v="10001776520"/>
    <n v="10000604131"/>
    <n v="10000604131"/>
  </r>
  <r>
    <x v="15"/>
    <x v="1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18881002"/>
    <n v="157304820"/>
    <n v="165361355"/>
    <n v="110824467"/>
    <n v="0"/>
    <n v="110824467"/>
    <n v="0"/>
    <n v="110824467"/>
    <n v="109951787"/>
    <n v="109951787"/>
    <n v="109951787"/>
  </r>
  <r>
    <x v="15"/>
    <x v="1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93769072"/>
    <n v="940826903"/>
    <n v="665434346"/>
    <n v="2969161629"/>
    <n v="0"/>
    <n v="2958626561.48"/>
    <n v="10535067.52"/>
    <n v="2958626561.48"/>
    <n v="2958473213.8800001"/>
    <n v="2958284992.8800001"/>
    <n v="2958284992.8800001"/>
  </r>
  <r>
    <x v="15"/>
    <x v="15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6584267"/>
    <n v="0"/>
    <n v="26584267"/>
    <n v="0"/>
    <n v="5596687.8700000001"/>
    <n v="20987579.129999999"/>
    <n v="5596687.8700000001"/>
    <n v="3047221.2"/>
    <n v="0"/>
    <n v="0"/>
  </r>
  <r>
    <x v="16"/>
    <x v="16"/>
    <s v="A-02"/>
    <s v="A"/>
    <s v="02"/>
    <m/>
    <m/>
    <m/>
    <m/>
    <m/>
    <m/>
    <m/>
    <s v="Propios"/>
    <s v="27"/>
    <s v="CSF"/>
    <s v="ADQUISICIÓN DE BIENES  Y SERVICIOS"/>
    <n v="22800118"/>
    <n v="62361889"/>
    <n v="18795290"/>
    <n v="66366717"/>
    <n v="0"/>
    <n v="65593883.469999999"/>
    <n v="772833.53"/>
    <n v="65593883.469999999"/>
    <n v="65593883.469999999"/>
    <n v="60161533.469999999"/>
    <n v="60161533.469999999"/>
  </r>
  <r>
    <x v="16"/>
    <x v="16"/>
    <s v="A-08-01"/>
    <s v="A"/>
    <s v="08"/>
    <s v="01"/>
    <m/>
    <m/>
    <m/>
    <m/>
    <m/>
    <m/>
    <s v="Propios"/>
    <s v="27"/>
    <s v="CSF"/>
    <s v="IMPUESTOS"/>
    <n v="0"/>
    <n v="42066302"/>
    <n v="0"/>
    <n v="42066302"/>
    <n v="0"/>
    <n v="40896366"/>
    <n v="1169936"/>
    <n v="40896366"/>
    <n v="40896366"/>
    <n v="40896366"/>
    <n v="40896366"/>
  </r>
  <r>
    <x v="16"/>
    <x v="1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563429911"/>
    <n v="1004947029"/>
    <n v="1123410473"/>
    <n v="8444966467"/>
    <n v="0"/>
    <n v="8444966467"/>
    <n v="0"/>
    <n v="8444966467"/>
    <n v="8444966467"/>
    <n v="8444966467"/>
    <n v="8444966467"/>
  </r>
  <r>
    <x v="16"/>
    <x v="1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36634328"/>
    <n v="262816350"/>
    <n v="102752575"/>
    <n v="1496698103"/>
    <n v="0"/>
    <n v="1496698103"/>
    <n v="0"/>
    <n v="1496698103"/>
    <n v="1496698103"/>
    <n v="1496698103"/>
    <n v="1496698103"/>
  </r>
  <r>
    <x v="16"/>
    <x v="1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1950000"/>
    <n v="49989946"/>
    <n v="22742508"/>
    <n v="349197438"/>
    <n v="0"/>
    <n v="347764188"/>
    <n v="1433250"/>
    <n v="347764188"/>
    <n v="347764188"/>
    <n v="347367320"/>
    <n v="347367320"/>
  </r>
  <r>
    <x v="16"/>
    <x v="1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7297886"/>
    <n v="6095170894"/>
    <n v="1827339861"/>
    <n v="4535128919"/>
    <n v="0"/>
    <n v="4534925023"/>
    <n v="203896"/>
    <n v="4534925023"/>
    <n v="2889153171"/>
    <n v="2888983275"/>
    <n v="2888983275"/>
  </r>
  <r>
    <x v="16"/>
    <x v="1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6563463060"/>
    <n v="2086608"/>
    <n v="0"/>
    <n v="6565549668"/>
    <n v="0"/>
    <n v="6565549668"/>
    <n v="0"/>
    <n v="6565549668"/>
    <n v="6565549668"/>
    <n v="6565549668"/>
    <n v="6565549668"/>
  </r>
  <r>
    <x v="16"/>
    <x v="1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64035969"/>
    <n v="16846450"/>
    <n v="5247189519"/>
    <n v="0"/>
    <n v="5247189519"/>
    <n v="0"/>
    <n v="5247189519"/>
    <n v="5247189519"/>
    <n v="5247189519"/>
    <n v="5247189519"/>
  </r>
  <r>
    <x v="16"/>
    <x v="1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10956613133"/>
    <n v="16849979747"/>
    <n v="94106633386"/>
    <n v="0"/>
    <n v="93595871532"/>
    <n v="510761854"/>
    <n v="93595871532"/>
    <n v="92269585901"/>
    <n v="92269585901"/>
    <n v="92269585901"/>
  </r>
  <r>
    <x v="16"/>
    <x v="1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2941310"/>
    <n v="52941310"/>
    <n v="0"/>
    <n v="0"/>
    <n v="0"/>
    <n v="0"/>
    <n v="0"/>
    <n v="0"/>
    <n v="0"/>
    <n v="0"/>
  </r>
  <r>
    <x v="16"/>
    <x v="16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70900000"/>
    <n v="0"/>
    <n v="70900000"/>
    <n v="0"/>
    <n v="70900000"/>
    <n v="0"/>
    <n v="70900000"/>
    <n v="70900000"/>
    <n v="0"/>
    <n v="0"/>
  </r>
  <r>
    <x v="16"/>
    <x v="1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5712708041"/>
    <n v="3362696203"/>
    <n v="3720559928"/>
    <n v="0"/>
    <n v="3684257246"/>
    <n v="36302682"/>
    <n v="3684257246"/>
    <n v="3684257246"/>
    <n v="2843107410"/>
    <n v="2843107410"/>
  </r>
  <r>
    <x v="16"/>
    <x v="1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483749946"/>
    <n v="360140559"/>
    <n v="4123609387"/>
    <n v="0"/>
    <n v="4114240314"/>
    <n v="9369073"/>
    <n v="4114240314"/>
    <n v="3847954302"/>
    <n v="3847954302"/>
    <n v="3847954302"/>
  </r>
  <r>
    <x v="16"/>
    <x v="1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32104984"/>
    <n v="2678196167"/>
    <n v="392912858"/>
    <n v="2617388293"/>
    <n v="0"/>
    <n v="2616199639"/>
    <n v="1188654"/>
    <n v="2616199639"/>
    <n v="2375625864"/>
    <n v="2375625864"/>
    <n v="2375625864"/>
  </r>
  <r>
    <x v="16"/>
    <x v="1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45611037"/>
    <n v="24057680168"/>
    <n v="977937710"/>
    <n v="25525353495"/>
    <n v="0"/>
    <n v="25477945979.220001"/>
    <n v="47407515.780000001"/>
    <n v="25477945979.220001"/>
    <n v="24925146236.560001"/>
    <n v="24920021647.560001"/>
    <n v="24920021647.560001"/>
  </r>
  <r>
    <x v="16"/>
    <x v="1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03389569"/>
    <n v="751596"/>
    <n v="2266481"/>
    <n v="101874684"/>
    <n v="0"/>
    <n v="101874684"/>
    <n v="0"/>
    <n v="101874684"/>
    <n v="101874684"/>
    <n v="101874684"/>
    <n v="101874684"/>
  </r>
  <r>
    <x v="16"/>
    <x v="1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489683470"/>
    <n v="2016374275"/>
    <n v="152678163"/>
    <n v="4353379582"/>
    <n v="0"/>
    <n v="4261182260.5100002"/>
    <n v="92197321.489999995"/>
    <n v="4261182260.5100002"/>
    <n v="3871187795.71"/>
    <n v="3867124876.71"/>
    <n v="3867124876.71"/>
  </r>
  <r>
    <x v="16"/>
    <x v="16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54781424"/>
    <n v="0"/>
    <n v="54781424"/>
    <n v="0"/>
    <n v="54578850"/>
    <n v="202574"/>
    <n v="54578850"/>
    <n v="13650719"/>
    <n v="0"/>
    <n v="0"/>
  </r>
  <r>
    <x v="17"/>
    <x v="17"/>
    <s v="A-02"/>
    <s v="A"/>
    <s v="02"/>
    <m/>
    <m/>
    <m/>
    <m/>
    <m/>
    <m/>
    <m/>
    <s v="Propios"/>
    <s v="27"/>
    <s v="CSF"/>
    <s v="ADQUISICIÓN DE BIENES  Y SERVICIOS"/>
    <n v="22300118"/>
    <n v="101983372"/>
    <n v="39739155"/>
    <n v="84544335"/>
    <n v="0"/>
    <n v="83689219"/>
    <n v="855116"/>
    <n v="83689219"/>
    <n v="83689219"/>
    <n v="71589219"/>
    <n v="71589219"/>
  </r>
  <r>
    <x v="17"/>
    <x v="17"/>
    <s v="A-08-01"/>
    <s v="A"/>
    <s v="08"/>
    <s v="01"/>
    <m/>
    <m/>
    <m/>
    <m/>
    <m/>
    <m/>
    <s v="Propios"/>
    <s v="27"/>
    <s v="CSF"/>
    <s v="IMPUESTOS"/>
    <n v="0"/>
    <n v="17370908"/>
    <n v="875370"/>
    <n v="16495538"/>
    <n v="0"/>
    <n v="16495538"/>
    <n v="0"/>
    <n v="16495538"/>
    <n v="16495538"/>
    <n v="16495538"/>
    <n v="16495538"/>
  </r>
  <r>
    <x v="17"/>
    <x v="1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626492149"/>
    <n v="0"/>
    <n v="71103063"/>
    <n v="11555389086"/>
    <n v="0"/>
    <n v="11548748527"/>
    <n v="6640559"/>
    <n v="11548748527"/>
    <n v="11548748527"/>
    <n v="11548748527"/>
    <n v="11548748527"/>
  </r>
  <r>
    <x v="17"/>
    <x v="1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34594965"/>
    <n v="160231977"/>
    <n v="282813627"/>
    <n v="1112013315"/>
    <n v="0"/>
    <n v="1112013315"/>
    <n v="0"/>
    <n v="1112013315"/>
    <n v="1112013315"/>
    <n v="1112013315"/>
    <n v="1112013315"/>
  </r>
  <r>
    <x v="17"/>
    <x v="1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706900000"/>
    <n v="101397827"/>
    <n v="284631274"/>
    <n v="523666553"/>
    <n v="0"/>
    <n v="522101168"/>
    <n v="1565385"/>
    <n v="522101168"/>
    <n v="522101168"/>
    <n v="517857027"/>
    <n v="517857027"/>
  </r>
  <r>
    <x v="17"/>
    <x v="1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88580242"/>
    <n v="12825952505"/>
    <n v="5621831357"/>
    <n v="7792701390"/>
    <n v="0"/>
    <n v="7792701390"/>
    <n v="0"/>
    <n v="7792701390"/>
    <n v="6317847716"/>
    <n v="4539757585"/>
    <n v="4539757585"/>
  </r>
  <r>
    <x v="17"/>
    <x v="1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2030871469"/>
    <n v="15488470899"/>
    <n v="0"/>
    <n v="37519342368"/>
    <n v="0"/>
    <n v="37519342368"/>
    <n v="0"/>
    <n v="37519342368"/>
    <n v="37484040542"/>
    <n v="37484040542"/>
    <n v="37484040542"/>
  </r>
  <r>
    <x v="17"/>
    <x v="1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52627478326"/>
    <n v="39610892630"/>
    <n v="213016585696"/>
    <n v="0"/>
    <n v="212555435808"/>
    <n v="461149888"/>
    <n v="212555435808"/>
    <n v="202815479770.81"/>
    <n v="202815479770.81"/>
    <n v="202815479770.81"/>
  </r>
  <r>
    <x v="17"/>
    <x v="1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9184325"/>
    <n v="12000000"/>
    <n v="7184325"/>
    <n v="0"/>
    <n v="7184325"/>
    <n v="0"/>
    <n v="7184325"/>
    <n v="6000000"/>
    <n v="6000000"/>
    <n v="6000000"/>
  </r>
  <r>
    <x v="17"/>
    <x v="17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0505998081"/>
    <n v="0"/>
    <n v="10505998081"/>
    <n v="0"/>
    <n v="10406333725"/>
    <n v="99664356"/>
    <n v="10406333725"/>
    <n v="10009269748"/>
    <n v="10009269748"/>
    <n v="10009269748"/>
  </r>
  <r>
    <x v="17"/>
    <x v="1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833196079"/>
    <n v="31274906511"/>
    <n v="3853800241"/>
    <n v="30254302349"/>
    <n v="0"/>
    <n v="29198848453"/>
    <n v="1055453896"/>
    <n v="29198848453"/>
    <n v="25750368709"/>
    <n v="24721153544"/>
    <n v="24721153544"/>
  </r>
  <r>
    <x v="17"/>
    <x v="1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552500000"/>
    <n v="6710183604"/>
    <n v="893239677"/>
    <n v="6369443927"/>
    <n v="0"/>
    <n v="6349365983"/>
    <n v="20077944"/>
    <n v="6349365983"/>
    <n v="4992092537"/>
    <n v="4992092537"/>
    <n v="4992092537"/>
  </r>
  <r>
    <x v="17"/>
    <x v="1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01838654"/>
    <n v="35915384382"/>
    <n v="221472478"/>
    <n v="36095750558"/>
    <n v="0"/>
    <n v="35922724362"/>
    <n v="173026196"/>
    <n v="35922724362"/>
    <n v="35313743975"/>
    <n v="35309589448"/>
    <n v="35309589448"/>
  </r>
  <r>
    <x v="17"/>
    <x v="1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34008283"/>
    <n v="1355450783"/>
    <n v="342237677"/>
    <n v="5447221389"/>
    <n v="0"/>
    <n v="5420661321"/>
    <n v="26560068"/>
    <n v="5420661321"/>
    <n v="5361500244"/>
    <n v="5337155608"/>
    <n v="5337155608"/>
  </r>
  <r>
    <x v="17"/>
    <x v="1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416178"/>
    <n v="41112596"/>
    <n v="49950185"/>
    <n v="124578589"/>
    <n v="0"/>
    <n v="124337993"/>
    <n v="240596"/>
    <n v="124337993"/>
    <n v="124337993"/>
    <n v="121645148"/>
    <n v="121645148"/>
  </r>
  <r>
    <x v="17"/>
    <x v="1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42183170"/>
    <n v="834641332"/>
    <n v="649009117"/>
    <n v="2827815385"/>
    <n v="0"/>
    <n v="2793769776.1900001"/>
    <n v="34045608.810000002"/>
    <n v="2793769776.1900001"/>
    <n v="2630074032.1900001"/>
    <n v="2621169866.1900001"/>
    <n v="2621169866.1900001"/>
  </r>
  <r>
    <x v="17"/>
    <x v="17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42654949"/>
    <n v="0"/>
    <n v="42654949"/>
    <n v="0"/>
    <n v="42652711"/>
    <n v="2238"/>
    <n v="42652711"/>
    <n v="0"/>
    <n v="0"/>
    <n v="0"/>
  </r>
  <r>
    <x v="18"/>
    <x v="18"/>
    <s v="A-02"/>
    <s v="A"/>
    <s v="02"/>
    <m/>
    <m/>
    <m/>
    <m/>
    <m/>
    <m/>
    <m/>
    <s v="Propios"/>
    <s v="27"/>
    <s v="CSF"/>
    <s v="ADQUISICIÓN DE BIENES  Y SERVICIOS"/>
    <n v="16725089"/>
    <n v="59971521"/>
    <n v="1479978"/>
    <n v="75216632"/>
    <n v="0"/>
    <n v="75216632"/>
    <n v="0"/>
    <n v="75216632"/>
    <n v="75216632"/>
    <n v="75216632"/>
    <n v="75216632"/>
  </r>
  <r>
    <x v="18"/>
    <x v="18"/>
    <s v="A-08-01"/>
    <s v="A"/>
    <s v="08"/>
    <s v="01"/>
    <m/>
    <m/>
    <m/>
    <m/>
    <m/>
    <m/>
    <s v="Propios"/>
    <s v="27"/>
    <s v="CSF"/>
    <s v="IMPUESTOS"/>
    <n v="0"/>
    <n v="174677176"/>
    <n v="13778645"/>
    <n v="160898531"/>
    <n v="0"/>
    <n v="160898531"/>
    <n v="0"/>
    <n v="160898531"/>
    <n v="160898531"/>
    <n v="160898531"/>
    <n v="160898531"/>
  </r>
  <r>
    <x v="18"/>
    <x v="18"/>
    <s v="A-08-04-03"/>
    <s v="A"/>
    <s v="08"/>
    <s v="04"/>
    <s v="03"/>
    <m/>
    <m/>
    <m/>
    <m/>
    <m/>
    <s v="Propios"/>
    <s v="27"/>
    <s v="CSF"/>
    <s v="CONTRIBUCIÓN NACIONAL DE VALORIZACIÓN"/>
    <n v="0"/>
    <n v="36673108"/>
    <n v="0"/>
    <n v="36673108"/>
    <n v="0"/>
    <n v="36673108"/>
    <n v="0"/>
    <n v="36673108"/>
    <n v="36673108"/>
    <n v="36673108"/>
    <n v="36673108"/>
  </r>
  <r>
    <x v="18"/>
    <x v="1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44964372"/>
    <n v="11436000"/>
    <n v="176871516"/>
    <n v="4079528856"/>
    <n v="0"/>
    <n v="4027395994"/>
    <n v="52132862"/>
    <n v="4027395994"/>
    <n v="4027395994"/>
    <n v="4027395994"/>
    <n v="4027395994"/>
  </r>
  <r>
    <x v="18"/>
    <x v="1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33045357"/>
    <n v="0"/>
    <n v="92345427"/>
    <n v="1740699930"/>
    <n v="0"/>
    <n v="1716185525"/>
    <n v="24514405"/>
    <n v="1716185525"/>
    <n v="1716185525"/>
    <n v="1716185525"/>
    <n v="1716185525"/>
  </r>
  <r>
    <x v="18"/>
    <x v="1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8050000"/>
    <n v="105494662"/>
    <n v="26064008"/>
    <n v="467480654"/>
    <n v="0"/>
    <n v="467062069"/>
    <n v="418585"/>
    <n v="467062069"/>
    <n v="463947812"/>
    <n v="463947812"/>
    <n v="463947812"/>
  </r>
  <r>
    <x v="18"/>
    <x v="1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00231842"/>
    <n v="5439262314"/>
    <n v="1304565723"/>
    <n v="4534928433"/>
    <n v="0"/>
    <n v="4534928433"/>
    <n v="0"/>
    <n v="4534928433"/>
    <n v="4417590179"/>
    <n v="4417590179"/>
    <n v="4417590179"/>
  </r>
  <r>
    <x v="18"/>
    <x v="1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5043452013"/>
    <n v="10200683046"/>
    <n v="365351381"/>
    <n v="24878783678"/>
    <n v="0"/>
    <n v="24878783678"/>
    <n v="0"/>
    <n v="24878783678"/>
    <n v="24878783678"/>
    <n v="24878783678"/>
    <n v="24878783678"/>
  </r>
  <r>
    <x v="18"/>
    <x v="1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93888154575"/>
    <n v="21788933925"/>
    <n v="172099220650"/>
    <n v="0"/>
    <n v="171855666735"/>
    <n v="243553915"/>
    <n v="171855666735"/>
    <n v="168994520051"/>
    <n v="168994520051"/>
    <n v="168994520051"/>
  </r>
  <r>
    <x v="18"/>
    <x v="1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8"/>
    <x v="18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393359525"/>
    <n v="0"/>
    <n v="393359525"/>
    <n v="0"/>
    <n v="393359525"/>
    <n v="0"/>
    <n v="393359525"/>
    <n v="0"/>
    <n v="0"/>
    <n v="0"/>
  </r>
  <r>
    <x v="18"/>
    <x v="1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86568152"/>
    <n v="9724204108"/>
    <n v="5019207545"/>
    <n v="6691564715"/>
    <n v="0"/>
    <n v="6642344467.0299997"/>
    <n v="49220247.969999999"/>
    <n v="6642344467.0299997"/>
    <n v="4624512788.2799997"/>
    <n v="4591179455.2799997"/>
    <n v="4591179455.2799997"/>
  </r>
  <r>
    <x v="18"/>
    <x v="1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134319388"/>
    <n v="97150346"/>
    <n v="5037169042"/>
    <n v="0"/>
    <n v="5017554028"/>
    <n v="19615014"/>
    <n v="5017554028"/>
    <n v="4975129111"/>
    <n v="4975129111"/>
    <n v="4975129111"/>
  </r>
  <r>
    <x v="18"/>
    <x v="1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17886069"/>
    <n v="3598432986"/>
    <n v="808580544"/>
    <n v="3607738511"/>
    <n v="0"/>
    <n v="3590677092"/>
    <n v="17061419"/>
    <n v="3590677092"/>
    <n v="3494538873"/>
    <n v="3494538873"/>
    <n v="3494538873"/>
  </r>
  <r>
    <x v="18"/>
    <x v="1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00073899"/>
    <n v="13217447348"/>
    <n v="96739781"/>
    <n v="15620781466"/>
    <n v="0"/>
    <n v="15577707253"/>
    <n v="43074213"/>
    <n v="15577707253"/>
    <n v="15572839888"/>
    <n v="15572839888"/>
    <n v="15572839888"/>
  </r>
  <r>
    <x v="18"/>
    <x v="1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8460078"/>
    <n v="5145"/>
    <n v="7350791"/>
    <n v="121114432"/>
    <n v="0"/>
    <n v="121114432"/>
    <n v="0"/>
    <n v="121114432"/>
    <n v="121114432"/>
    <n v="121114432"/>
    <n v="121114432"/>
  </r>
  <r>
    <x v="18"/>
    <x v="1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83547323"/>
    <n v="809423159"/>
    <n v="121720143"/>
    <n v="2171250339"/>
    <n v="0"/>
    <n v="2168196154"/>
    <n v="3054185"/>
    <n v="2168196154"/>
    <n v="2152591314"/>
    <n v="2065630554.1900001"/>
    <n v="2065630554.1900001"/>
  </r>
  <r>
    <x v="18"/>
    <x v="18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7600000"/>
    <n v="0"/>
    <n v="7600000"/>
    <n v="0"/>
    <n v="7600000"/>
    <n v="0"/>
    <n v="7600000"/>
    <n v="0"/>
    <n v="0"/>
    <n v="0"/>
  </r>
  <r>
    <x v="19"/>
    <x v="19"/>
    <s v="A-02"/>
    <s v="A"/>
    <s v="02"/>
    <m/>
    <m/>
    <m/>
    <m/>
    <m/>
    <m/>
    <m/>
    <s v="Propios"/>
    <s v="27"/>
    <s v="CSF"/>
    <s v="ADQUISICIÓN DE BIENES  Y SERVICIOS"/>
    <n v="8920047"/>
    <n v="23299253"/>
    <n v="7989539"/>
    <n v="24229761"/>
    <n v="0"/>
    <n v="24229761"/>
    <n v="0"/>
    <n v="24229761"/>
    <n v="23629761"/>
    <n v="5299458"/>
    <n v="5299458"/>
  </r>
  <r>
    <x v="19"/>
    <x v="19"/>
    <s v="A-08-01"/>
    <s v="A"/>
    <s v="08"/>
    <s v="01"/>
    <m/>
    <m/>
    <m/>
    <m/>
    <m/>
    <m/>
    <s v="Propios"/>
    <s v="27"/>
    <s v="CSF"/>
    <s v="IMPUESTOS"/>
    <n v="0"/>
    <n v="62282056"/>
    <n v="3832799"/>
    <n v="58449257"/>
    <n v="0"/>
    <n v="58449257"/>
    <n v="0"/>
    <n v="58449257"/>
    <n v="58449257"/>
    <n v="58449257"/>
    <n v="58449257"/>
  </r>
  <r>
    <x v="19"/>
    <x v="1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774491227"/>
    <n v="14160000"/>
    <n v="762277512"/>
    <n v="5026373715"/>
    <n v="0"/>
    <n v="5026373715"/>
    <n v="0"/>
    <n v="5026373715"/>
    <n v="5026373715"/>
    <n v="5026373715"/>
    <n v="5026373715"/>
  </r>
  <r>
    <x v="19"/>
    <x v="1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0809817"/>
    <n v="0"/>
    <n v="169869704"/>
    <n v="1270940113"/>
    <n v="0"/>
    <n v="1270940113"/>
    <n v="0"/>
    <n v="1270940113"/>
    <n v="1270940113"/>
    <n v="1270940113"/>
    <n v="1270940113"/>
  </r>
  <r>
    <x v="19"/>
    <x v="1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5516320"/>
    <n v="1432879"/>
    <n v="227883441"/>
    <n v="0"/>
    <n v="227883441"/>
    <n v="0"/>
    <n v="227883441"/>
    <n v="227883441"/>
    <n v="218683441"/>
    <n v="218683441"/>
  </r>
  <r>
    <x v="19"/>
    <x v="1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255478"/>
    <n v="1004226336"/>
    <n v="3767606"/>
    <n v="1132714208"/>
    <n v="0"/>
    <n v="1132714208"/>
    <n v="0"/>
    <n v="1132714208"/>
    <n v="1132714208"/>
    <n v="1125608208"/>
    <n v="1125608208"/>
  </r>
  <r>
    <x v="19"/>
    <x v="1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317458062"/>
    <n v="33294092"/>
    <n v="0"/>
    <n v="2350752154"/>
    <n v="0"/>
    <n v="2350752154"/>
    <n v="0"/>
    <n v="2350752154"/>
    <n v="2350752154"/>
    <n v="2350752154"/>
    <n v="2350752154"/>
  </r>
  <r>
    <x v="19"/>
    <x v="1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2694153889"/>
    <n v="8333163033"/>
    <n v="44360990856"/>
    <n v="0"/>
    <n v="44360990856"/>
    <n v="0"/>
    <n v="44360990856"/>
    <n v="42786332397"/>
    <n v="42786332397"/>
    <n v="42786332397"/>
  </r>
  <r>
    <x v="19"/>
    <x v="1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5069385"/>
    <n v="6000000"/>
    <n v="9069385"/>
    <n v="0"/>
    <n v="9069385"/>
    <n v="0"/>
    <n v="9069385"/>
    <n v="9069385"/>
    <n v="9069385"/>
    <n v="9069385"/>
  </r>
  <r>
    <x v="19"/>
    <x v="19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84734791"/>
    <n v="13474085"/>
    <n v="71260706"/>
    <n v="0"/>
    <n v="71260706"/>
    <n v="0"/>
    <n v="71260706"/>
    <n v="163000"/>
    <n v="163000"/>
    <n v="163000"/>
  </r>
  <r>
    <x v="19"/>
    <x v="1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2223461"/>
    <n v="4347060754"/>
    <n v="1030655062"/>
    <n v="4108629153"/>
    <n v="0"/>
    <n v="4099520998"/>
    <n v="9108155"/>
    <n v="4099520998"/>
    <n v="3809018374"/>
    <n v="3663300377"/>
    <n v="3663300377"/>
  </r>
  <r>
    <x v="19"/>
    <x v="1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901404281"/>
    <n v="189495322"/>
    <n v="4711908959"/>
    <n v="0"/>
    <n v="4711908959"/>
    <n v="0"/>
    <n v="4711908959"/>
    <n v="4566619763"/>
    <n v="4566619763"/>
    <n v="4566619763"/>
  </r>
  <r>
    <x v="19"/>
    <x v="1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40982360"/>
    <n v="1486750815"/>
    <n v="93485007"/>
    <n v="1734248168"/>
    <n v="0"/>
    <n v="1705548166"/>
    <n v="28700002"/>
    <n v="1705548166"/>
    <n v="1578654150"/>
    <n v="1496184318"/>
    <n v="1496184318"/>
  </r>
  <r>
    <x v="19"/>
    <x v="1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292751294"/>
    <n v="17008183421"/>
    <n v="327582061"/>
    <n v="18973352654"/>
    <n v="0"/>
    <n v="18960966018"/>
    <n v="12386636"/>
    <n v="18960966018"/>
    <n v="18895477564"/>
    <n v="18826341183"/>
    <n v="18826341183"/>
  </r>
  <r>
    <x v="19"/>
    <x v="1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1187750"/>
    <n v="0"/>
    <n v="3640494"/>
    <n v="117547256"/>
    <n v="0"/>
    <n v="117547256"/>
    <n v="0"/>
    <n v="117547256"/>
    <n v="117547256"/>
    <n v="117547256"/>
    <n v="117547256"/>
  </r>
  <r>
    <x v="19"/>
    <x v="1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25830833"/>
    <n v="670476490"/>
    <n v="54619433"/>
    <n v="2041687890"/>
    <n v="0"/>
    <n v="1996472811.5599999"/>
    <n v="45215078.439999998"/>
    <n v="1996472811.5599999"/>
    <n v="1579848248.8800001"/>
    <n v="1500945557.8900001"/>
    <n v="1500945557.8900001"/>
  </r>
  <r>
    <x v="19"/>
    <x v="19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2166667"/>
    <n v="0"/>
    <n v="22166667"/>
    <n v="0"/>
    <n v="22166667"/>
    <n v="0"/>
    <n v="22166667"/>
    <n v="0"/>
    <n v="0"/>
    <n v="0"/>
  </r>
  <r>
    <x v="20"/>
    <x v="20"/>
    <s v="A-02"/>
    <s v="A"/>
    <s v="02"/>
    <m/>
    <m/>
    <m/>
    <m/>
    <m/>
    <m/>
    <m/>
    <s v="Propios"/>
    <s v="27"/>
    <s v="CSF"/>
    <s v="ADQUISICIÓN DE BIENES  Y SERVICIOS"/>
    <n v="13380071"/>
    <n v="47315229"/>
    <n v="2005758"/>
    <n v="58689542"/>
    <n v="0"/>
    <n v="58583542"/>
    <n v="106000"/>
    <n v="58583542"/>
    <n v="58583542"/>
    <n v="58583542"/>
    <n v="58583542"/>
  </r>
  <r>
    <x v="20"/>
    <x v="20"/>
    <s v="A-08-01"/>
    <s v="A"/>
    <s v="08"/>
    <s v="01"/>
    <m/>
    <m/>
    <m/>
    <m/>
    <m/>
    <m/>
    <s v="Propios"/>
    <s v="27"/>
    <s v="CSF"/>
    <s v="IMPUESTOS"/>
    <n v="0"/>
    <n v="98807381"/>
    <n v="9037948"/>
    <n v="89769433"/>
    <n v="0"/>
    <n v="89769433"/>
    <n v="0"/>
    <n v="89769433"/>
    <n v="89769433"/>
    <n v="89769433"/>
    <n v="89769433"/>
  </r>
  <r>
    <x v="20"/>
    <x v="2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489697956"/>
    <n v="1286876485"/>
    <n v="123564631"/>
    <n v="7653009810"/>
    <n v="0"/>
    <n v="7421438244"/>
    <n v="231571566"/>
    <n v="7421438244"/>
    <n v="7421438244"/>
    <n v="7421438244"/>
    <n v="7421438244"/>
  </r>
  <r>
    <x v="20"/>
    <x v="2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3781659"/>
    <n v="758008208"/>
    <n v="0"/>
    <n v="2261789867"/>
    <n v="0"/>
    <n v="2206675341"/>
    <n v="55114526"/>
    <n v="2206675341"/>
    <n v="2206675341"/>
    <n v="2206675341"/>
    <n v="2206675341"/>
  </r>
  <r>
    <x v="20"/>
    <x v="2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18385994"/>
    <n v="10524202"/>
    <n v="231661792"/>
    <n v="0"/>
    <n v="231661792"/>
    <n v="0"/>
    <n v="231661792"/>
    <n v="231661792"/>
    <n v="231661792"/>
    <n v="231661792"/>
  </r>
  <r>
    <x v="20"/>
    <x v="2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82852290"/>
    <n v="2248948137"/>
    <n v="601018333"/>
    <n v="1930782094"/>
    <n v="0"/>
    <n v="1930782094"/>
    <n v="0"/>
    <n v="1930782094"/>
    <n v="1697855887"/>
    <n v="1697855887"/>
    <n v="1697855887"/>
  </r>
  <r>
    <x v="20"/>
    <x v="2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539204335"/>
    <n v="57400572"/>
    <n v="77122678"/>
    <n v="5519482229"/>
    <n v="0"/>
    <n v="5519482229"/>
    <n v="0"/>
    <n v="5519482229"/>
    <n v="5519482229"/>
    <n v="5519482229"/>
    <n v="5519482229"/>
  </r>
  <r>
    <x v="20"/>
    <x v="20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89264970"/>
    <n v="23876786"/>
    <n v="5265388184"/>
    <n v="0"/>
    <n v="5188432958"/>
    <n v="76955226"/>
    <n v="5188432958"/>
    <n v="5188432958"/>
    <n v="5188432958"/>
    <n v="5188432958"/>
  </r>
  <r>
    <x v="20"/>
    <x v="2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2916254961"/>
    <n v="18069043674"/>
    <n v="84847211287"/>
    <n v="0"/>
    <n v="84507085828.449997"/>
    <n v="340125458.55000001"/>
    <n v="84507085828.449997"/>
    <n v="83370291389"/>
    <n v="83370291389"/>
    <n v="83370291389"/>
  </r>
  <r>
    <x v="20"/>
    <x v="2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0"/>
    <x v="20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06113354"/>
    <n v="0"/>
    <n v="106113354"/>
    <n v="0"/>
    <n v="53944827"/>
    <n v="52168527"/>
    <n v="53944827"/>
    <n v="53944827"/>
    <n v="1091155"/>
    <n v="1091155"/>
  </r>
  <r>
    <x v="20"/>
    <x v="2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106539492"/>
    <n v="6922547067"/>
    <n v="2189067079"/>
    <n v="5840019480"/>
    <n v="0"/>
    <n v="5750133408"/>
    <n v="89886072"/>
    <n v="5750133408"/>
    <n v="5637981635"/>
    <n v="5566012188"/>
    <n v="5566012188"/>
  </r>
  <r>
    <x v="20"/>
    <x v="2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130264275"/>
    <n v="855509998"/>
    <n v="3274754277"/>
    <n v="0"/>
    <n v="3274754277"/>
    <n v="0"/>
    <n v="3274754277"/>
    <n v="3211519914"/>
    <n v="3211519914"/>
    <n v="3211519914"/>
  </r>
  <r>
    <x v="20"/>
    <x v="2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74823915"/>
    <n v="1823287689"/>
    <n v="327049021"/>
    <n v="2171062583"/>
    <n v="0"/>
    <n v="2167198056"/>
    <n v="3864527"/>
    <n v="2167198056"/>
    <n v="2078630538"/>
    <n v="2078630538"/>
    <n v="2078630538"/>
  </r>
  <r>
    <x v="20"/>
    <x v="2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178628975"/>
    <n v="18398466791"/>
    <n v="125336793"/>
    <n v="20451758973"/>
    <n v="0"/>
    <n v="20429411538"/>
    <n v="22347435"/>
    <n v="20429411538"/>
    <n v="20362398992"/>
    <n v="20362398992"/>
    <n v="20362398992"/>
  </r>
  <r>
    <x v="20"/>
    <x v="2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680610"/>
    <n v="1000000"/>
    <n v="5013840"/>
    <n v="123666770"/>
    <n v="0"/>
    <n v="123666770"/>
    <n v="0"/>
    <n v="123666770"/>
    <n v="123666770"/>
    <n v="123666770"/>
    <n v="123666770"/>
  </r>
  <r>
    <x v="20"/>
    <x v="2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35716792"/>
    <n v="784551658"/>
    <n v="262836254"/>
    <n v="2457432196"/>
    <n v="0"/>
    <n v="2440679801.8400002"/>
    <n v="16752394.16"/>
    <n v="2440679801.8400002"/>
    <n v="2104072700.8399999"/>
    <n v="2104072700.8399999"/>
    <n v="2104072700.8399999"/>
  </r>
  <r>
    <x v="20"/>
    <x v="20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49586962"/>
    <n v="0"/>
    <n v="49586962"/>
    <n v="0"/>
    <n v="10439360"/>
    <n v="39147602"/>
    <n v="10439360"/>
    <n v="10439360"/>
    <n v="0"/>
    <n v="0"/>
  </r>
  <r>
    <x v="21"/>
    <x v="21"/>
    <s v="A-02"/>
    <s v="A"/>
    <s v="02"/>
    <m/>
    <m/>
    <m/>
    <m/>
    <m/>
    <m/>
    <m/>
    <s v="Propios"/>
    <s v="27"/>
    <s v="CSF"/>
    <s v="ADQUISICIÓN DE BIENES  Y SERVICIOS"/>
    <n v="276133608"/>
    <n v="69437065"/>
    <n v="13354680"/>
    <n v="332215993"/>
    <n v="0"/>
    <n v="311406676"/>
    <n v="20809317"/>
    <n v="311406676"/>
    <n v="215307876"/>
    <n v="169454085"/>
    <n v="169454085"/>
  </r>
  <r>
    <x v="21"/>
    <x v="21"/>
    <s v="A-03-03-01-015"/>
    <s v="A"/>
    <s v="03"/>
    <s v="03"/>
    <s v="01"/>
    <s v="015"/>
    <m/>
    <m/>
    <m/>
    <m/>
    <s v="Propios"/>
    <s v="27"/>
    <s v="CSF"/>
    <s v="ADJUDICACIÓN Y LIBERACIÓN JUDICIAL"/>
    <n v="0"/>
    <n v="8966178"/>
    <n v="0"/>
    <n v="8966178"/>
    <n v="0"/>
    <n v="8966178"/>
    <n v="0"/>
    <n v="8966178"/>
    <n v="8966178"/>
    <n v="8966178"/>
    <n v="8966178"/>
  </r>
  <r>
    <x v="21"/>
    <x v="21"/>
    <s v="A-08-01"/>
    <s v="A"/>
    <s v="08"/>
    <s v="01"/>
    <m/>
    <m/>
    <m/>
    <m/>
    <m/>
    <m/>
    <s v="Propios"/>
    <s v="27"/>
    <s v="CSF"/>
    <s v="IMPUESTOS"/>
    <n v="0"/>
    <n v="148879701"/>
    <n v="917"/>
    <n v="148878784"/>
    <n v="0"/>
    <n v="142457522"/>
    <n v="6421262"/>
    <n v="142457522"/>
    <n v="142457522"/>
    <n v="142457522"/>
    <n v="142457522"/>
  </r>
  <r>
    <x v="21"/>
    <x v="2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682011439"/>
    <n v="0"/>
    <n v="297722129"/>
    <n v="8384289310"/>
    <n v="0"/>
    <n v="8341781038"/>
    <n v="42508272"/>
    <n v="8341781038"/>
    <n v="8305679335"/>
    <n v="8305679335"/>
    <n v="8305679335"/>
  </r>
  <r>
    <x v="21"/>
    <x v="2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291821532"/>
    <n v="269517488"/>
    <n v="70322753"/>
    <n v="3491016267"/>
    <n v="0"/>
    <n v="3480724541"/>
    <n v="10291726"/>
    <n v="3480724541"/>
    <n v="3470206455"/>
    <n v="3470206455"/>
    <n v="3470206455"/>
  </r>
  <r>
    <x v="21"/>
    <x v="2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4150000"/>
    <n v="50605853"/>
    <n v="192930853"/>
    <n v="451825000"/>
    <n v="0"/>
    <n v="448443851"/>
    <n v="3381149"/>
    <n v="448443851"/>
    <n v="445563102"/>
    <n v="435869714"/>
    <n v="435869714"/>
  </r>
  <r>
    <x v="21"/>
    <x v="2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59151328"/>
    <n v="3706918567"/>
    <n v="1357787111"/>
    <n v="2508282784"/>
    <n v="0"/>
    <n v="2503425464"/>
    <n v="4857320"/>
    <n v="2503425464"/>
    <n v="1522247942"/>
    <n v="1518610812"/>
    <n v="1518610812"/>
  </r>
  <r>
    <x v="21"/>
    <x v="2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987818586"/>
    <n v="12539175940"/>
    <n v="14003776174"/>
    <n v="15523218352"/>
    <n v="0"/>
    <n v="15515778648"/>
    <n v="7439704"/>
    <n v="15515778648"/>
    <n v="15515778628"/>
    <n v="15515778628"/>
    <n v="15515778628"/>
  </r>
  <r>
    <x v="21"/>
    <x v="21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39272632"/>
    <n v="0"/>
    <n v="39272632"/>
    <n v="0"/>
    <n v="39272632"/>
    <n v="0"/>
    <n v="39272632"/>
    <n v="13203772"/>
    <n v="13203772"/>
    <n v="13203772"/>
  </r>
  <r>
    <x v="21"/>
    <x v="2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8164681572"/>
    <n v="47290412846"/>
    <n v="180874268726"/>
    <n v="0"/>
    <n v="180008081978.98001"/>
    <n v="866186747.01999998"/>
    <n v="180008081978.98001"/>
    <n v="166833228240.81"/>
    <n v="166820796746.81"/>
    <n v="166820796746.81"/>
  </r>
  <r>
    <x v="21"/>
    <x v="2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617929795"/>
    <n v="65958713"/>
    <n v="5551971082"/>
    <n v="0"/>
    <n v="5551802111"/>
    <n v="168971"/>
    <n v="5551802111"/>
    <n v="5331850289"/>
    <n v="5331050289"/>
    <n v="5331050289"/>
  </r>
  <r>
    <x v="21"/>
    <x v="21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699471"/>
    <n v="0"/>
    <n v="699471"/>
    <n v="0"/>
    <n v="658640"/>
    <n v="40831"/>
    <n v="658640"/>
    <n v="65000"/>
    <n v="0"/>
    <n v="0"/>
  </r>
  <r>
    <x v="21"/>
    <x v="2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55404750"/>
    <n v="16880219422"/>
    <n v="7349879964"/>
    <n v="11885744208"/>
    <n v="0"/>
    <n v="11707741846"/>
    <n v="178002362"/>
    <n v="11707741846"/>
    <n v="9119275408"/>
    <n v="8561883869"/>
    <n v="8561883869"/>
  </r>
  <r>
    <x v="21"/>
    <x v="2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193579494"/>
    <n v="306244283"/>
    <n v="5887335211"/>
    <n v="0"/>
    <n v="5884794182"/>
    <n v="2541029"/>
    <n v="5884794182"/>
    <n v="5345064475"/>
    <n v="5067895607"/>
    <n v="5067895607"/>
  </r>
  <r>
    <x v="21"/>
    <x v="2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752448485"/>
    <n v="20817042890"/>
    <n v="477966821"/>
    <n v="21091524554"/>
    <n v="0"/>
    <n v="21015983838"/>
    <n v="75540716"/>
    <n v="21015983838"/>
    <n v="20113092031.5"/>
    <n v="19696621113.5"/>
    <n v="19696621113.5"/>
  </r>
  <r>
    <x v="21"/>
    <x v="2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96868257"/>
    <n v="12196682061"/>
    <n v="360801018"/>
    <n v="16332749300"/>
    <n v="0"/>
    <n v="16233752333"/>
    <n v="98996967"/>
    <n v="16233752333"/>
    <n v="15921144100"/>
    <n v="15829039519"/>
    <n v="15829039519"/>
  </r>
  <r>
    <x v="21"/>
    <x v="2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537113"/>
    <n v="0"/>
    <n v="8560226"/>
    <n v="118976887"/>
    <n v="0"/>
    <n v="118615082"/>
    <n v="361805"/>
    <n v="118615082"/>
    <n v="118615082"/>
    <n v="118615082"/>
    <n v="118615082"/>
  </r>
  <r>
    <x v="21"/>
    <x v="2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715336738"/>
    <n v="2905221010"/>
    <n v="992209512"/>
    <n v="4628348236"/>
    <n v="0"/>
    <n v="4428968931.6000004"/>
    <n v="199379304.40000001"/>
    <n v="4428968931.6000004"/>
    <n v="2571754055.5599999"/>
    <n v="2493603142.9099998"/>
    <n v="2493603142.9099998"/>
  </r>
  <r>
    <x v="21"/>
    <x v="21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6076650"/>
    <n v="0"/>
    <n v="26076650"/>
    <n v="0"/>
    <n v="17254265"/>
    <n v="8822385"/>
    <n v="17254265"/>
    <n v="0"/>
    <n v="0"/>
    <n v="0"/>
  </r>
  <r>
    <x v="22"/>
    <x v="22"/>
    <s v="A-02"/>
    <s v="A"/>
    <s v="02"/>
    <m/>
    <m/>
    <m/>
    <m/>
    <m/>
    <m/>
    <m/>
    <s v="Propios"/>
    <s v="27"/>
    <s v="CSF"/>
    <s v="ADQUISICIÓN DE BIENES  Y SERVICIOS"/>
    <n v="21185112"/>
    <n v="36545610"/>
    <n v="2801249"/>
    <n v="54929473"/>
    <n v="0"/>
    <n v="49882867.5"/>
    <n v="5046605.5"/>
    <n v="49882867.5"/>
    <n v="49882867.5"/>
    <n v="49882867.5"/>
    <n v="49882867.5"/>
  </r>
  <r>
    <x v="22"/>
    <x v="22"/>
    <s v="A-08-01"/>
    <s v="A"/>
    <s v="08"/>
    <s v="01"/>
    <m/>
    <m/>
    <m/>
    <m/>
    <m/>
    <m/>
    <s v="Propios"/>
    <s v="27"/>
    <s v="CSF"/>
    <s v="IMPUESTOS"/>
    <n v="0"/>
    <n v="64162552"/>
    <n v="8627922"/>
    <n v="55534630"/>
    <n v="0"/>
    <n v="55534630"/>
    <n v="0"/>
    <n v="55534630"/>
    <n v="55534630"/>
    <n v="55534630"/>
    <n v="55534630"/>
  </r>
  <r>
    <x v="22"/>
    <x v="2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70466086"/>
    <n v="0"/>
    <n v="205959991"/>
    <n v="664506095"/>
    <n v="0"/>
    <n v="664506095"/>
    <n v="0"/>
    <n v="664506095"/>
    <n v="664506095"/>
    <n v="664506095"/>
    <n v="664506095"/>
  </r>
  <r>
    <x v="22"/>
    <x v="2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956595"/>
    <n v="0"/>
    <n v="3922634"/>
    <n v="147033961"/>
    <n v="0"/>
    <n v="147033961"/>
    <n v="0"/>
    <n v="147033961"/>
    <n v="147033961"/>
    <n v="147033961"/>
    <n v="147033961"/>
  </r>
  <r>
    <x v="22"/>
    <x v="2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17000000"/>
    <n v="66751573"/>
    <n v="59605824"/>
    <n v="224145749"/>
    <n v="0"/>
    <n v="221902007"/>
    <n v="2243742"/>
    <n v="221902007"/>
    <n v="221902007"/>
    <n v="221636007"/>
    <n v="221636007"/>
  </r>
  <r>
    <x v="22"/>
    <x v="2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46459494"/>
    <n v="4646043892"/>
    <n v="3308851137"/>
    <n v="1483652249"/>
    <n v="0"/>
    <n v="1482082924"/>
    <n v="1569325"/>
    <n v="1482082924"/>
    <n v="1482082924"/>
    <n v="1480947549"/>
    <n v="1480947549"/>
  </r>
  <r>
    <x v="22"/>
    <x v="2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9669558784"/>
    <n v="249650536"/>
    <n v="499301072"/>
    <n v="19419908248"/>
    <n v="0"/>
    <n v="19419908248"/>
    <n v="0"/>
    <n v="19419908248"/>
    <n v="19419908248"/>
    <n v="19419908248"/>
    <n v="19419908248"/>
  </r>
  <r>
    <x v="22"/>
    <x v="2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8858547296"/>
    <n v="24958390722"/>
    <n v="163900156574"/>
    <n v="0"/>
    <n v="163662730410"/>
    <n v="237426164"/>
    <n v="163662730410"/>
    <n v="159452591998"/>
    <n v="159452591998"/>
    <n v="159452591998"/>
  </r>
  <r>
    <x v="22"/>
    <x v="2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2"/>
    <x v="22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4224936170"/>
    <n v="0"/>
    <n v="4224936170"/>
    <n v="0"/>
    <n v="4207005316"/>
    <n v="17930854"/>
    <n v="4207005316"/>
    <n v="4182505316"/>
    <n v="4182340316"/>
    <n v="4182340316"/>
  </r>
  <r>
    <x v="22"/>
    <x v="2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155088"/>
    <n v="9638580843"/>
    <n v="3033779182"/>
    <n v="8246956749"/>
    <n v="0"/>
    <n v="8116212582.0900002"/>
    <n v="130744166.91"/>
    <n v="8116212582.0900002"/>
    <n v="7830330996.0900002"/>
    <n v="7686745157.0900002"/>
    <n v="7686745157.0900002"/>
  </r>
  <r>
    <x v="22"/>
    <x v="2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20771522"/>
    <n v="4225078"/>
    <n v="416546444"/>
    <n v="0"/>
    <n v="412628374"/>
    <n v="3918070"/>
    <n v="412628374"/>
    <n v="409018362"/>
    <n v="409018362"/>
    <n v="409018362"/>
  </r>
  <r>
    <x v="22"/>
    <x v="2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2920549"/>
    <n v="563148654"/>
    <n v="63940016"/>
    <n v="522129187"/>
    <n v="0"/>
    <n v="510737767"/>
    <n v="11391420"/>
    <n v="510737767"/>
    <n v="510737767"/>
    <n v="510737767"/>
    <n v="510737767"/>
  </r>
  <r>
    <x v="22"/>
    <x v="2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504250737"/>
    <n v="2714360952"/>
    <n v="328168036"/>
    <n v="3890443653"/>
    <n v="0"/>
    <n v="3842193503.9000001"/>
    <n v="48250149.100000001"/>
    <n v="3842193503.9000001"/>
    <n v="3817494903.9000001"/>
    <n v="3813091566.9000001"/>
    <n v="3813091566.9000001"/>
  </r>
  <r>
    <x v="22"/>
    <x v="2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78750232"/>
    <n v="0"/>
    <n v="19335285"/>
    <n v="159414947"/>
    <n v="0"/>
    <n v="159414947"/>
    <n v="0"/>
    <n v="159414947"/>
    <n v="159414947"/>
    <n v="159414947"/>
    <n v="159414947"/>
  </r>
  <r>
    <x v="22"/>
    <x v="2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92640618"/>
    <n v="2397951363"/>
    <n v="2156831631"/>
    <n v="2133760350"/>
    <n v="0"/>
    <n v="2086728107.74"/>
    <n v="47032242.259999998"/>
    <n v="2086728107.74"/>
    <n v="2075585607.5699999"/>
    <n v="2075585607.5699999"/>
    <n v="2075585607.5699999"/>
  </r>
  <r>
    <x v="22"/>
    <x v="22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0985108"/>
    <n v="0"/>
    <n v="10985108"/>
    <n v="0"/>
    <n v="10985108"/>
    <n v="0"/>
    <n v="10985108"/>
    <n v="0"/>
    <n v="0"/>
    <n v="0"/>
  </r>
  <r>
    <x v="23"/>
    <x v="23"/>
    <s v="A-02"/>
    <s v="A"/>
    <s v="02"/>
    <m/>
    <m/>
    <m/>
    <m/>
    <m/>
    <m/>
    <m/>
    <s v="Propios"/>
    <s v="27"/>
    <s v="CSF"/>
    <s v="ADQUISICIÓN DE BIENES  Y SERVICIOS"/>
    <n v="13380071"/>
    <n v="138172959"/>
    <n v="15355621"/>
    <n v="136197409"/>
    <n v="0"/>
    <n v="135173063"/>
    <n v="1024346"/>
    <n v="135173063"/>
    <n v="135173063"/>
    <n v="135173063"/>
    <n v="135173063"/>
  </r>
  <r>
    <x v="23"/>
    <x v="23"/>
    <s v="A-03-03-01-015"/>
    <s v="A"/>
    <s v="03"/>
    <s v="03"/>
    <s v="01"/>
    <s v="015"/>
    <m/>
    <m/>
    <m/>
    <m/>
    <s v="Propios"/>
    <s v="27"/>
    <s v="CSF"/>
    <s v="ADJUDICACIÓN Y LIBERACIÓN JUDICIAL"/>
    <n v="0"/>
    <n v="40240000"/>
    <n v="0"/>
    <n v="40240000"/>
    <n v="0"/>
    <n v="29141100"/>
    <n v="11098900"/>
    <n v="29141100"/>
    <n v="29141100"/>
    <n v="29141100"/>
    <n v="29141100"/>
  </r>
  <r>
    <x v="23"/>
    <x v="23"/>
    <s v="A-08-01"/>
    <s v="A"/>
    <s v="08"/>
    <s v="01"/>
    <m/>
    <m/>
    <m/>
    <m/>
    <m/>
    <m/>
    <s v="Propios"/>
    <s v="27"/>
    <s v="CSF"/>
    <s v="IMPUESTOS"/>
    <n v="0"/>
    <n v="167245242"/>
    <n v="87000"/>
    <n v="167158242"/>
    <n v="0"/>
    <n v="158128865.12"/>
    <n v="9029376.8800000008"/>
    <n v="158128865.12"/>
    <n v="158128865.12"/>
    <n v="158128865.12"/>
    <n v="158128865.12"/>
  </r>
  <r>
    <x v="23"/>
    <x v="2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9622929543"/>
    <n v="0"/>
    <n v="700844083"/>
    <n v="8922085460"/>
    <n v="0"/>
    <n v="8922085459.2299995"/>
    <n v="0.77"/>
    <n v="8922085459.2299995"/>
    <n v="8921593026.2299995"/>
    <n v="8921593026.2299995"/>
    <n v="8921593026.2299995"/>
  </r>
  <r>
    <x v="23"/>
    <x v="2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92794342"/>
    <n v="0"/>
    <n v="115408104"/>
    <n v="777386238"/>
    <n v="0"/>
    <n v="774240717"/>
    <n v="3145521"/>
    <n v="774240717"/>
    <n v="774240717"/>
    <n v="757760878"/>
    <n v="757760878"/>
  </r>
  <r>
    <x v="23"/>
    <x v="2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6050000"/>
    <n v="43049179"/>
    <n v="32767871"/>
    <n v="606331308"/>
    <n v="0"/>
    <n v="603365964.24000001"/>
    <n v="2965343.76"/>
    <n v="603365964.24000001"/>
    <n v="603365964.24000001"/>
    <n v="603365964.24000001"/>
    <n v="603365964.24000001"/>
  </r>
  <r>
    <x v="23"/>
    <x v="2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8243951"/>
    <n v="3937777147"/>
    <n v="649642036"/>
    <n v="3396379062"/>
    <n v="0"/>
    <n v="3391359168"/>
    <n v="5019894"/>
    <n v="3391359168"/>
    <n v="3391359168"/>
    <n v="3391359168"/>
    <n v="3391359168"/>
  </r>
  <r>
    <x v="23"/>
    <x v="2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08481785"/>
    <n v="1495257660.79"/>
    <n v="40901975.789999999"/>
    <n v="4862837470"/>
    <n v="0"/>
    <n v="4666303134.21"/>
    <n v="196534335.78999999"/>
    <n v="4666303134.21"/>
    <n v="4666303134.21"/>
    <n v="4666303134.21"/>
    <n v="4666303134.21"/>
  </r>
  <r>
    <x v="23"/>
    <x v="2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5418578528"/>
    <n v="28003113338"/>
    <n v="147415465190"/>
    <n v="0"/>
    <n v="147384119183"/>
    <n v="31346007"/>
    <n v="147384119183"/>
    <n v="145632629896"/>
    <n v="145632629896"/>
    <n v="145632629896"/>
  </r>
  <r>
    <x v="23"/>
    <x v="2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81681"/>
    <n v="6000000"/>
    <n v="81681"/>
    <n v="0"/>
    <n v="81681"/>
    <n v="0"/>
    <n v="81681"/>
    <n v="81681"/>
    <n v="81681"/>
    <n v="81681"/>
  </r>
  <r>
    <x v="23"/>
    <x v="2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033963985"/>
    <n v="16344145498"/>
    <n v="4388390884"/>
    <n v="13989718599"/>
    <n v="0"/>
    <n v="13923770369.9"/>
    <n v="65948229.100000001"/>
    <n v="13923770369.9"/>
    <n v="13908993834.9"/>
    <n v="13770882889.9"/>
    <n v="13770882889.9"/>
  </r>
  <r>
    <x v="23"/>
    <x v="2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148391415"/>
    <n v="257756853"/>
    <n v="2890634562"/>
    <n v="0"/>
    <n v="2860070647"/>
    <n v="30563915"/>
    <n v="2860070647"/>
    <n v="2513862535"/>
    <n v="2513862535"/>
    <n v="2513862535"/>
  </r>
  <r>
    <x v="23"/>
    <x v="2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35941697"/>
    <n v="27788439794"/>
    <n v="1724124471"/>
    <n v="26600257020"/>
    <n v="0"/>
    <n v="26591183710"/>
    <n v="9073310"/>
    <n v="26591183710"/>
    <n v="26355819611"/>
    <n v="26330512501"/>
    <n v="26330512501"/>
  </r>
  <r>
    <x v="23"/>
    <x v="2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594755334"/>
    <n v="3714079564"/>
    <n v="327044573"/>
    <n v="7981790325"/>
    <n v="0"/>
    <n v="7907187018.0900002"/>
    <n v="74603306.909999996"/>
    <n v="7907187018.0900002"/>
    <n v="7851896205.0900002"/>
    <n v="7851047517.0900002"/>
    <n v="7851047517.0900002"/>
  </r>
  <r>
    <x v="23"/>
    <x v="2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322304"/>
    <n v="8421700"/>
    <n v="13885050"/>
    <n v="195858954"/>
    <n v="0"/>
    <n v="195554252"/>
    <n v="304702"/>
    <n v="195554252"/>
    <n v="195554252"/>
    <n v="195554252"/>
    <n v="195554252"/>
  </r>
  <r>
    <x v="23"/>
    <x v="2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861854818"/>
    <n v="3188791368"/>
    <n v="1355218698"/>
    <n v="4695427488"/>
    <n v="0"/>
    <n v="4656662051.9300003"/>
    <n v="38765436.07"/>
    <n v="4656662051.9300003"/>
    <n v="4656662051.9300003"/>
    <n v="4290222176.6300001"/>
    <n v="4290222176.6300001"/>
  </r>
  <r>
    <x v="23"/>
    <x v="23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64018667"/>
    <n v="0"/>
    <n v="64018667"/>
    <n v="0"/>
    <n v="12644530"/>
    <n v="51374137"/>
    <n v="12644530"/>
    <n v="12644530"/>
    <n v="0"/>
    <n v="0"/>
  </r>
  <r>
    <x v="24"/>
    <x v="24"/>
    <s v="A-02"/>
    <s v="A"/>
    <s v="02"/>
    <m/>
    <m/>
    <m/>
    <m/>
    <m/>
    <m/>
    <m/>
    <s v="Propios"/>
    <s v="27"/>
    <s v="CSF"/>
    <s v="ADQUISICIÓN DE BIENES  Y SERVICIOS"/>
    <n v="1474072436"/>
    <n v="143327372"/>
    <n v="389175806"/>
    <n v="1228224002"/>
    <n v="0"/>
    <n v="1209624076"/>
    <n v="18599926"/>
    <n v="1209624076"/>
    <n v="1207319962"/>
    <n v="1207018767.03"/>
    <n v="1207018767.03"/>
  </r>
  <r>
    <x v="24"/>
    <x v="24"/>
    <s v="A-03-03-01-015"/>
    <s v="A"/>
    <s v="03"/>
    <s v="03"/>
    <s v="01"/>
    <s v="015"/>
    <m/>
    <m/>
    <m/>
    <m/>
    <s v="Propios"/>
    <s v="27"/>
    <s v="CSF"/>
    <s v="ADJUDICACIÓN Y LIBERACIÓN JUDICIAL"/>
    <n v="0"/>
    <n v="23215700"/>
    <n v="323300"/>
    <n v="22892400"/>
    <n v="0"/>
    <n v="22892400"/>
    <n v="0"/>
    <n v="22892400"/>
    <n v="22892400"/>
    <n v="22892400"/>
    <n v="22892400"/>
  </r>
  <r>
    <x v="24"/>
    <x v="24"/>
    <s v="A-08-01"/>
    <s v="A"/>
    <s v="08"/>
    <s v="01"/>
    <m/>
    <m/>
    <m/>
    <m/>
    <m/>
    <m/>
    <s v="Propios"/>
    <s v="27"/>
    <s v="CSF"/>
    <s v="IMPUESTOS"/>
    <n v="0"/>
    <n v="442027883"/>
    <n v="126587512"/>
    <n v="315440371"/>
    <n v="0"/>
    <n v="315440371"/>
    <n v="0"/>
    <n v="315440371"/>
    <n v="315237699.58999997"/>
    <n v="315237699.58999997"/>
    <n v="315237699.58999997"/>
  </r>
  <r>
    <x v="24"/>
    <x v="2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525669938"/>
    <n v="0"/>
    <n v="95278835"/>
    <n v="28430391103"/>
    <n v="0"/>
    <n v="28426445520"/>
    <n v="3945583"/>
    <n v="28426445520"/>
    <n v="28286744509"/>
    <n v="28286744509"/>
    <n v="28286744509"/>
  </r>
  <r>
    <x v="24"/>
    <x v="2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676756275"/>
    <n v="1508252799"/>
    <n v="3048035600"/>
    <n v="5136973474"/>
    <n v="0"/>
    <n v="5098533279"/>
    <n v="38440195"/>
    <n v="5098533279"/>
    <n v="5093603016"/>
    <n v="4994487592"/>
    <n v="4994487592"/>
  </r>
  <r>
    <x v="24"/>
    <x v="2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38300000"/>
    <n v="34968257"/>
    <n v="43690132"/>
    <n v="529578125"/>
    <n v="0"/>
    <n v="529249808"/>
    <n v="328317"/>
    <n v="529249808"/>
    <n v="529249808"/>
    <n v="519865808"/>
    <n v="519865808"/>
  </r>
  <r>
    <x v="24"/>
    <x v="2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8633544"/>
    <n v="6965798656"/>
    <n v="2684175700"/>
    <n v="4550256500"/>
    <n v="0"/>
    <n v="4550256500"/>
    <n v="0"/>
    <n v="4550256500"/>
    <n v="4323518441"/>
    <n v="4323518441"/>
    <n v="4323518441"/>
  </r>
  <r>
    <x v="24"/>
    <x v="2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9089507398"/>
    <n v="0.79"/>
    <n v="29039762430.790001"/>
    <n v="49744968"/>
    <n v="0"/>
    <n v="49744968"/>
    <n v="0"/>
    <n v="49744968"/>
    <n v="44800653"/>
    <n v="44800653"/>
    <n v="44800653"/>
  </r>
  <r>
    <x v="24"/>
    <x v="2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439479935035"/>
    <n v="60913767441"/>
    <n v="378566167594"/>
    <n v="0"/>
    <n v="378230540392"/>
    <n v="335627202"/>
    <n v="378230540392"/>
    <n v="361429832257"/>
    <n v="361429832257"/>
    <n v="361429832257"/>
  </r>
  <r>
    <x v="24"/>
    <x v="2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4"/>
    <x v="24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350000000"/>
    <n v="0"/>
    <n v="350000000"/>
    <n v="0"/>
    <n v="234717344"/>
    <n v="115282656"/>
    <n v="234717344"/>
    <n v="0"/>
    <n v="0"/>
    <n v="0"/>
  </r>
  <r>
    <x v="24"/>
    <x v="2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7004928254"/>
    <n v="15986478247"/>
    <n v="13881225058"/>
    <n v="19110181443"/>
    <n v="0"/>
    <n v="18754998146.200001"/>
    <n v="355183296.80000001"/>
    <n v="18754998146.200001"/>
    <n v="13850549278.200001"/>
    <n v="13850549278.200001"/>
    <n v="13850549278.200001"/>
  </r>
  <r>
    <x v="24"/>
    <x v="2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720000000"/>
    <n v="24555049026"/>
    <n v="929610000"/>
    <n v="24345439026"/>
    <n v="0"/>
    <n v="24345439026"/>
    <n v="0"/>
    <n v="24345439026"/>
    <n v="23322085642"/>
    <n v="23322085642"/>
    <n v="23322085642"/>
  </r>
  <r>
    <x v="24"/>
    <x v="2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940567"/>
    <n v="12621225177"/>
    <n v="849986837"/>
    <n v="13479178907"/>
    <n v="0"/>
    <n v="13411698997"/>
    <n v="67479910"/>
    <n v="13411698997"/>
    <n v="12352732025"/>
    <n v="12345969108"/>
    <n v="12345969108"/>
  </r>
  <r>
    <x v="24"/>
    <x v="2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338183118"/>
    <n v="76428094825"/>
    <n v="1205942352"/>
    <n v="81560335591"/>
    <n v="0"/>
    <n v="81499544096.059998"/>
    <n v="60791494.939999998"/>
    <n v="81499544096.059998"/>
    <n v="80709461078.929993"/>
    <n v="80681726688.929993"/>
    <n v="80681726688.929993"/>
  </r>
  <r>
    <x v="24"/>
    <x v="2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135893"/>
    <n v="0"/>
    <n v="331796"/>
    <n v="200804097"/>
    <n v="0"/>
    <n v="200804097"/>
    <n v="0"/>
    <n v="200804097"/>
    <n v="200804097"/>
    <n v="200804097"/>
    <n v="200804097"/>
  </r>
  <r>
    <x v="24"/>
    <x v="2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097325155"/>
    <n v="1318131992"/>
    <n v="1043942960"/>
    <n v="6371514187"/>
    <n v="0"/>
    <n v="6319973466"/>
    <n v="51540721"/>
    <n v="6319973466"/>
    <n v="6039529099"/>
    <n v="5982274292"/>
    <n v="5982274292"/>
  </r>
  <r>
    <x v="24"/>
    <x v="24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10709712"/>
    <n v="0"/>
    <n v="110709712"/>
    <n v="0"/>
    <n v="101415545"/>
    <n v="9294167"/>
    <n v="101415545"/>
    <n v="89048679.799999997"/>
    <n v="0"/>
    <n v="0"/>
  </r>
  <r>
    <x v="25"/>
    <x v="25"/>
    <s v="A-02"/>
    <s v="A"/>
    <s v="02"/>
    <m/>
    <m/>
    <m/>
    <m/>
    <m/>
    <m/>
    <m/>
    <s v="Propios"/>
    <s v="27"/>
    <s v="CSF"/>
    <s v="ADQUISICIÓN DE BIENES  Y SERVICIOS"/>
    <n v="13380071"/>
    <n v="39521988"/>
    <n v="8580851"/>
    <n v="44321208"/>
    <n v="0"/>
    <n v="44319640"/>
    <n v="1568"/>
    <n v="44319640"/>
    <n v="35360178"/>
    <n v="26976628"/>
    <n v="26976628"/>
  </r>
  <r>
    <x v="25"/>
    <x v="25"/>
    <s v="A-08-01"/>
    <s v="A"/>
    <s v="08"/>
    <s v="01"/>
    <m/>
    <m/>
    <m/>
    <m/>
    <m/>
    <m/>
    <s v="Propios"/>
    <s v="27"/>
    <s v="CSF"/>
    <s v="IMPUESTOS"/>
    <n v="0"/>
    <n v="59432916"/>
    <n v="16653292"/>
    <n v="42779624"/>
    <n v="0"/>
    <n v="41963172"/>
    <n v="816452"/>
    <n v="41963172"/>
    <n v="41963172"/>
    <n v="41963172"/>
    <n v="41963172"/>
  </r>
  <r>
    <x v="25"/>
    <x v="2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8332798"/>
    <n v="6360182"/>
    <n v="24542116"/>
    <n v="1840150864"/>
    <n v="0"/>
    <n v="1839726390"/>
    <n v="424474"/>
    <n v="1839726390"/>
    <n v="1839726390"/>
    <n v="1839726390"/>
    <n v="1839726390"/>
  </r>
  <r>
    <x v="25"/>
    <x v="2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0789659"/>
    <n v="37534832"/>
    <n v="155304827"/>
    <n v="0"/>
    <n v="154519358.13999999"/>
    <n v="785468.86"/>
    <n v="154519358.13999999"/>
    <n v="154389358.13999999"/>
    <n v="154389358.13999999"/>
    <n v="154389358.13999999"/>
  </r>
  <r>
    <x v="25"/>
    <x v="2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0"/>
    <n v="2856472000"/>
    <n v="1952029540"/>
    <n v="904442460"/>
    <n v="0"/>
    <n v="904442460"/>
    <n v="0"/>
    <n v="904442460"/>
    <n v="904442460"/>
    <n v="904442460"/>
    <n v="904442460"/>
  </r>
  <r>
    <x v="25"/>
    <x v="2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13159689"/>
    <n v="232984398"/>
    <n v="0"/>
    <n v="746144087"/>
    <n v="0"/>
    <n v="746144087"/>
    <n v="0"/>
    <n v="746144087"/>
    <n v="746144087"/>
    <n v="746144087"/>
    <n v="746144087"/>
  </r>
  <r>
    <x v="25"/>
    <x v="2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473298230"/>
    <n v="5802806149"/>
    <n v="53670492081"/>
    <n v="0"/>
    <n v="53663968275.989998"/>
    <n v="6523805.0099999998"/>
    <n v="53663968275.989998"/>
    <n v="53305166583.639999"/>
    <n v="53305166583.639999"/>
    <n v="53305166583.639999"/>
  </r>
  <r>
    <x v="25"/>
    <x v="2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7346218"/>
    <n v="6000000"/>
    <n v="1346218"/>
    <n v="0"/>
    <n v="1346218"/>
    <n v="0"/>
    <n v="1346218"/>
    <n v="1346218"/>
    <n v="1346218"/>
    <n v="1346218"/>
  </r>
  <r>
    <x v="25"/>
    <x v="25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4406896"/>
    <n v="0"/>
    <n v="4406896"/>
    <n v="0"/>
    <n v="4406896"/>
    <n v="0"/>
    <n v="4406896"/>
    <n v="2888548"/>
    <n v="0"/>
    <n v="0"/>
  </r>
  <r>
    <x v="25"/>
    <x v="2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8529461"/>
    <n v="10747486875"/>
    <n v="3564039477"/>
    <n v="7981976859"/>
    <n v="0"/>
    <n v="7792090590"/>
    <n v="189886269"/>
    <n v="7792090590"/>
    <n v="7337895077"/>
    <n v="7239813936"/>
    <n v="7239813936"/>
  </r>
  <r>
    <x v="25"/>
    <x v="2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2671778"/>
    <n v="0"/>
    <n v="22671778"/>
    <n v="0"/>
    <n v="22671778"/>
    <n v="0"/>
    <n v="22671778"/>
    <n v="22671778"/>
    <n v="22671778"/>
    <n v="22671778"/>
  </r>
  <r>
    <x v="25"/>
    <x v="2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6231247"/>
    <n v="5495725621"/>
    <n v="1012385361"/>
    <n v="4509571507"/>
    <n v="0"/>
    <n v="4501574581"/>
    <n v="7996926"/>
    <n v="4501574581"/>
    <n v="4416230135"/>
    <n v="4416230135"/>
    <n v="4416230135"/>
  </r>
  <r>
    <x v="25"/>
    <x v="2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48963643"/>
    <n v="659079810"/>
    <n v="264807359"/>
    <n v="1843236094"/>
    <n v="0"/>
    <n v="1799024378.27"/>
    <n v="44211715.729999997"/>
    <n v="1799024378.27"/>
    <n v="1773816139.27"/>
    <n v="1769892253.27"/>
    <n v="1769892253.27"/>
  </r>
  <r>
    <x v="25"/>
    <x v="2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282101"/>
    <n v="3006729"/>
    <n v="3755669"/>
    <n v="66533161"/>
    <n v="0"/>
    <n v="66528204.259999998"/>
    <n v="4956.74"/>
    <n v="66528204.259999998"/>
    <n v="66528204.259999998"/>
    <n v="66528204.259999998"/>
    <n v="66528204.259999998"/>
  </r>
  <r>
    <x v="25"/>
    <x v="2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41605839"/>
    <n v="291068667"/>
    <n v="197599663"/>
    <n v="1435074843"/>
    <n v="0"/>
    <n v="1418831022.6400001"/>
    <n v="16243820.359999999"/>
    <n v="1418831022.6400001"/>
    <n v="1272195864.6400001"/>
    <n v="1210060130.6400001"/>
    <n v="1210060130.6400001"/>
  </r>
  <r>
    <x v="25"/>
    <x v="25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9738042"/>
    <n v="0"/>
    <n v="9738042"/>
    <n v="0"/>
    <n v="315443"/>
    <n v="9422599"/>
    <n v="315443"/>
    <n v="315443"/>
    <n v="0"/>
    <n v="0"/>
  </r>
  <r>
    <x v="26"/>
    <x v="26"/>
    <s v="A-02"/>
    <s v="A"/>
    <s v="02"/>
    <m/>
    <m/>
    <m/>
    <m/>
    <m/>
    <m/>
    <m/>
    <s v="Propios"/>
    <s v="27"/>
    <s v="CSF"/>
    <s v="ADQUISICIÓN DE BIENES  Y SERVICIOS"/>
    <n v="210083531"/>
    <n v="45574819"/>
    <n v="70401262"/>
    <n v="185257088"/>
    <n v="0"/>
    <n v="164906980.87"/>
    <n v="20350107.129999999"/>
    <n v="164906980.87"/>
    <n v="157535980.87"/>
    <n v="156671082.31999999"/>
    <n v="156671082.31999999"/>
  </r>
  <r>
    <x v="26"/>
    <x v="26"/>
    <s v="A-08-01"/>
    <s v="A"/>
    <s v="08"/>
    <s v="01"/>
    <m/>
    <m/>
    <m/>
    <m/>
    <m/>
    <m/>
    <s v="Propios"/>
    <s v="27"/>
    <s v="CSF"/>
    <s v="IMPUESTOS"/>
    <n v="0"/>
    <n v="36843188"/>
    <n v="2483959"/>
    <n v="34359229"/>
    <n v="0"/>
    <n v="34359229"/>
    <n v="0"/>
    <n v="34359229"/>
    <n v="34359229"/>
    <n v="34359229"/>
    <n v="34359229"/>
  </r>
  <r>
    <x v="26"/>
    <x v="2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9163369"/>
    <n v="0"/>
    <n v="613045422"/>
    <n v="1246117947"/>
    <n v="0"/>
    <n v="1246117947"/>
    <n v="0"/>
    <n v="1246117947"/>
    <n v="1246117947"/>
    <n v="1246117947"/>
    <n v="1246117947"/>
  </r>
  <r>
    <x v="26"/>
    <x v="2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83076548"/>
    <n v="0"/>
    <n v="105875703"/>
    <n v="377200845"/>
    <n v="0"/>
    <n v="377200844.73000002"/>
    <n v="0.27"/>
    <n v="377200844.73000002"/>
    <n v="377200844.73000002"/>
    <n v="377200844.73000002"/>
    <n v="377200844.73000002"/>
  </r>
  <r>
    <x v="26"/>
    <x v="2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9800000"/>
    <n v="63825307"/>
    <n v="57297844"/>
    <n v="236327463"/>
    <n v="0"/>
    <n v="234948163"/>
    <n v="1379300"/>
    <n v="234948163"/>
    <n v="234948163"/>
    <n v="234765003"/>
    <n v="234765003"/>
  </r>
  <r>
    <x v="26"/>
    <x v="2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0501451"/>
    <n v="1703788201"/>
    <n v="1335583716"/>
    <n v="578705936"/>
    <n v="0"/>
    <n v="578702246.62"/>
    <n v="3689.38"/>
    <n v="578702246.62"/>
    <n v="578702246.62"/>
    <n v="578700686.28999996"/>
    <n v="578700686.28999996"/>
  </r>
  <r>
    <x v="26"/>
    <x v="2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8259722284"/>
    <n v="5040684161"/>
    <n v="53219038123"/>
    <n v="0"/>
    <n v="53217731593"/>
    <n v="1306530"/>
    <n v="53217731593"/>
    <n v="51701523657.779999"/>
    <n v="51701523657.779999"/>
    <n v="51701523657.779999"/>
  </r>
  <r>
    <x v="26"/>
    <x v="2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6"/>
    <x v="2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926329760"/>
    <n v="3205723355"/>
    <n v="1425490922"/>
    <n v="2706562193"/>
    <n v="0"/>
    <n v="2688555680.8699999"/>
    <n v="18006512.129999999"/>
    <n v="2688555680.8699999"/>
    <n v="2687500296.1700001"/>
    <n v="2687463078.0900002"/>
    <n v="2687463078.0900002"/>
  </r>
  <r>
    <x v="26"/>
    <x v="2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304330440"/>
    <n v="132864633"/>
    <n v="2171465807"/>
    <n v="0"/>
    <n v="2115016663.4300001"/>
    <n v="56449143.57"/>
    <n v="2115016663.4300001"/>
    <n v="1644063895.3099999"/>
    <n v="1644063895.3099999"/>
    <n v="1644063895.3099999"/>
  </r>
  <r>
    <x v="26"/>
    <x v="2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86604"/>
    <n v="6451832157"/>
    <n v="1197928218"/>
    <n v="5424690543"/>
    <n v="0"/>
    <n v="5306225236.6099997"/>
    <n v="118465306.39"/>
    <n v="5306225236.6099997"/>
    <n v="4704022791"/>
    <n v="4702151347"/>
    <n v="4702151347"/>
  </r>
  <r>
    <x v="26"/>
    <x v="2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337751"/>
    <n v="727855931"/>
    <n v="126005400"/>
    <n v="2010188282"/>
    <n v="0"/>
    <n v="1953150126.9300001"/>
    <n v="57038155.07"/>
    <n v="1953150126.9300001"/>
    <n v="1941957880.9300001"/>
    <n v="1922159893.29"/>
    <n v="1922159893.29"/>
  </r>
  <r>
    <x v="26"/>
    <x v="2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031473"/>
    <n v="0"/>
    <n v="6376856"/>
    <n v="124654617"/>
    <n v="0"/>
    <n v="124047486"/>
    <n v="607131"/>
    <n v="124047486"/>
    <n v="124047486"/>
    <n v="124047486"/>
    <n v="124047486"/>
  </r>
  <r>
    <x v="26"/>
    <x v="2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78710196"/>
    <n v="990245823"/>
    <n v="1100143148"/>
    <n v="1768812871"/>
    <n v="0"/>
    <n v="1714901342.8699999"/>
    <n v="53911528.130000003"/>
    <n v="1714901342.8699999"/>
    <n v="1710589446.6600001"/>
    <n v="1601809146.8699999"/>
    <n v="1601809146.8699999"/>
  </r>
  <r>
    <x v="26"/>
    <x v="26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8277472"/>
    <n v="0"/>
    <n v="28277472"/>
    <n v="0"/>
    <n v="2344007"/>
    <n v="25933465"/>
    <n v="2344007"/>
    <n v="2344007"/>
    <n v="0"/>
    <n v="0"/>
  </r>
  <r>
    <x v="27"/>
    <x v="27"/>
    <s v="A-02"/>
    <s v="A"/>
    <s v="02"/>
    <m/>
    <m/>
    <m/>
    <m/>
    <m/>
    <m/>
    <m/>
    <s v="Propios"/>
    <s v="27"/>
    <s v="CSF"/>
    <s v="ADQUISICIÓN DE BIENES  Y SERVICIOS"/>
    <n v="20070106"/>
    <n v="66509601"/>
    <n v="13632522"/>
    <n v="72947185"/>
    <n v="0"/>
    <n v="72947184.959999993"/>
    <n v="0.04"/>
    <n v="72947184.959999993"/>
    <n v="58073023"/>
    <n v="58073023"/>
    <n v="58073023"/>
  </r>
  <r>
    <x v="27"/>
    <x v="27"/>
    <s v="A-08-01"/>
    <s v="A"/>
    <s v="08"/>
    <s v="01"/>
    <m/>
    <m/>
    <m/>
    <m/>
    <m/>
    <m/>
    <s v="Propios"/>
    <s v="27"/>
    <s v="CSF"/>
    <s v="IMPUESTOS"/>
    <n v="0"/>
    <n v="19236595"/>
    <n v="2855099"/>
    <n v="16381496"/>
    <n v="0"/>
    <n v="16381496"/>
    <n v="0"/>
    <n v="16381496"/>
    <n v="16381496"/>
    <n v="16381496"/>
    <n v="16381496"/>
  </r>
  <r>
    <x v="27"/>
    <x v="2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6463621"/>
    <n v="0"/>
    <n v="281620415"/>
    <n v="854843206"/>
    <n v="0"/>
    <n v="854843206"/>
    <n v="0"/>
    <n v="854843206"/>
    <n v="854843206"/>
    <n v="854843206"/>
    <n v="854843206"/>
  </r>
  <r>
    <x v="27"/>
    <x v="2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367066"/>
    <n v="0"/>
    <n v="8594965"/>
    <n v="104772101"/>
    <n v="0"/>
    <n v="104771101"/>
    <n v="1000"/>
    <n v="104771101"/>
    <n v="104771101"/>
    <n v="104771101"/>
    <n v="104771101"/>
  </r>
  <r>
    <x v="27"/>
    <x v="2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0550000"/>
    <n v="54613375"/>
    <n v="50227875"/>
    <n v="284935500"/>
    <n v="0"/>
    <n v="284934734"/>
    <n v="766"/>
    <n v="284934734"/>
    <n v="284934734"/>
    <n v="283823033"/>
    <n v="283823033"/>
  </r>
  <r>
    <x v="27"/>
    <x v="2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7594688"/>
    <n v="3719121763"/>
    <n v="1540468192"/>
    <n v="2396248259"/>
    <n v="0"/>
    <n v="2396245352"/>
    <n v="2907"/>
    <n v="2396245352"/>
    <n v="2396245352"/>
    <n v="2395308182"/>
    <n v="2395308182"/>
  </r>
  <r>
    <x v="27"/>
    <x v="2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3665986"/>
    <n v="153896509"/>
    <n v="6877424"/>
    <n v="450685071"/>
    <n v="0"/>
    <n v="450685071"/>
    <n v="0"/>
    <n v="450685071"/>
    <n v="450685071"/>
    <n v="450685071"/>
    <n v="450685071"/>
  </r>
  <r>
    <x v="27"/>
    <x v="2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2673426089"/>
    <n v="8627121201"/>
    <n v="54046304888"/>
    <n v="0"/>
    <n v="54016256569"/>
    <n v="30048319"/>
    <n v="54016256569"/>
    <n v="52716480822"/>
    <n v="52716480222"/>
    <n v="52716480222"/>
  </r>
  <r>
    <x v="27"/>
    <x v="2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7"/>
    <x v="27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673823"/>
    <n v="0"/>
    <n v="1673823"/>
    <n v="0"/>
    <n v="0"/>
    <n v="1673823"/>
    <n v="0"/>
    <n v="0"/>
    <n v="0"/>
    <n v="0"/>
  </r>
  <r>
    <x v="27"/>
    <x v="2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887824727"/>
    <n v="8651122180"/>
    <n v="1873202101"/>
    <n v="7665744806"/>
    <n v="0"/>
    <n v="7645343561"/>
    <n v="20401245"/>
    <n v="7645343561"/>
    <n v="6925526485.8000002"/>
    <n v="6925412485.8000002"/>
    <n v="6925412485.8000002"/>
  </r>
  <r>
    <x v="27"/>
    <x v="2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0561950"/>
    <n v="989497"/>
    <n v="339572453"/>
    <n v="0"/>
    <n v="339571453"/>
    <n v="1000"/>
    <n v="339571453"/>
    <n v="320281646"/>
    <n v="320281646"/>
    <n v="320281646"/>
  </r>
  <r>
    <x v="27"/>
    <x v="2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5149703"/>
    <n v="3841240303"/>
    <n v="95038878"/>
    <n v="3771351128"/>
    <n v="0"/>
    <n v="3760697181"/>
    <n v="10653947"/>
    <n v="3760697181"/>
    <n v="3617739274"/>
    <n v="3616684274"/>
    <n v="3616684274"/>
  </r>
  <r>
    <x v="27"/>
    <x v="2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52265003"/>
    <n v="565601500"/>
    <n v="43256182"/>
    <n v="1974610321"/>
    <n v="0"/>
    <n v="1972951471"/>
    <n v="1658850"/>
    <n v="1972951471"/>
    <n v="1951415817"/>
    <n v="1950388543"/>
    <n v="1950388543"/>
  </r>
  <r>
    <x v="27"/>
    <x v="2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042219"/>
    <n v="5848917"/>
    <n v="3935690"/>
    <n v="134955446"/>
    <n v="0"/>
    <n v="134954690"/>
    <n v="756"/>
    <n v="134954690"/>
    <n v="134954690"/>
    <n v="134954690"/>
    <n v="134954690"/>
  </r>
  <r>
    <x v="27"/>
    <x v="2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89826644"/>
    <n v="1240271169"/>
    <n v="13920327"/>
    <n v="2616177486"/>
    <n v="0"/>
    <n v="2609142774"/>
    <n v="7034712"/>
    <n v="2609142774"/>
    <n v="2272649559"/>
    <n v="2271184291"/>
    <n v="2271184291"/>
  </r>
  <r>
    <x v="27"/>
    <x v="27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8412674"/>
    <n v="0"/>
    <n v="8412674"/>
    <n v="0"/>
    <n v="1771089"/>
    <n v="6641585"/>
    <n v="1771089"/>
    <n v="0"/>
    <n v="0"/>
    <n v="0"/>
  </r>
  <r>
    <x v="28"/>
    <x v="28"/>
    <s v="A-02"/>
    <s v="A"/>
    <s v="02"/>
    <m/>
    <m/>
    <m/>
    <m/>
    <m/>
    <m/>
    <m/>
    <s v="Propios"/>
    <s v="27"/>
    <s v="CSF"/>
    <s v="ADQUISICIÓN DE BIENES  Y SERVICIOS"/>
    <n v="6690035"/>
    <n v="10417212"/>
    <n v="555579"/>
    <n v="16551668"/>
    <n v="0"/>
    <n v="16551668"/>
    <n v="0"/>
    <n v="16551668"/>
    <n v="16551668"/>
    <n v="14774456"/>
    <n v="14774456"/>
  </r>
  <r>
    <x v="28"/>
    <x v="28"/>
    <s v="A-08-01"/>
    <s v="A"/>
    <s v="08"/>
    <s v="01"/>
    <m/>
    <m/>
    <m/>
    <m/>
    <m/>
    <m/>
    <s v="Propios"/>
    <s v="27"/>
    <s v="CSF"/>
    <s v="IMPUESTOS"/>
    <n v="0"/>
    <n v="9360453"/>
    <n v="401770"/>
    <n v="8958683"/>
    <n v="0"/>
    <n v="8958683"/>
    <n v="0"/>
    <n v="8958683"/>
    <n v="8958683"/>
    <n v="8958683"/>
    <n v="8958683"/>
  </r>
  <r>
    <x v="28"/>
    <x v="2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160233"/>
    <n v="0"/>
    <n v="33788936"/>
    <n v="110371297"/>
    <n v="0"/>
    <n v="110371297"/>
    <n v="0"/>
    <n v="110371297"/>
    <n v="110371297"/>
    <n v="110371297"/>
    <n v="110371297"/>
  </r>
  <r>
    <x v="28"/>
    <x v="2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2172557"/>
    <n v="0"/>
    <n v="27801773"/>
    <n v="134370784"/>
    <n v="0"/>
    <n v="134370784"/>
    <n v="0"/>
    <n v="134370784"/>
    <n v="134370784"/>
    <n v="134370784"/>
    <n v="134370784"/>
  </r>
  <r>
    <x v="28"/>
    <x v="2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3000000"/>
    <n v="9410757"/>
    <n v="62139243"/>
    <n v="0"/>
    <n v="62139243"/>
    <n v="0"/>
    <n v="62139243"/>
    <n v="62139243"/>
    <n v="56439243"/>
    <n v="56439243"/>
  </r>
  <r>
    <x v="28"/>
    <x v="2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160572"/>
    <n v="1200000"/>
    <n v="3695537"/>
    <n v="53665035"/>
    <n v="0"/>
    <n v="53665035"/>
    <n v="0"/>
    <n v="53665035"/>
    <n v="53665035"/>
    <n v="53665035"/>
    <n v="53665035"/>
  </r>
  <r>
    <x v="28"/>
    <x v="2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41010750"/>
    <n v="448521"/>
    <n v="7233648"/>
    <n v="234225623"/>
    <n v="0"/>
    <n v="234225623"/>
    <n v="0"/>
    <n v="234225623"/>
    <n v="234225623"/>
    <n v="234225623"/>
    <n v="234225623"/>
  </r>
  <r>
    <x v="28"/>
    <x v="28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22217030"/>
    <n v="0"/>
    <n v="22217030"/>
    <n v="0"/>
    <n v="22217030"/>
    <n v="0"/>
    <n v="22217030"/>
    <n v="22217030"/>
    <n v="22217030"/>
    <n v="22217030"/>
  </r>
  <r>
    <x v="28"/>
    <x v="2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9656174578"/>
    <n v="1119152494"/>
    <n v="8537022084"/>
    <n v="0"/>
    <n v="8514765884"/>
    <n v="22256200"/>
    <n v="8514765884"/>
    <n v="8447923888"/>
    <n v="8447923888"/>
    <n v="8447923888"/>
  </r>
  <r>
    <x v="28"/>
    <x v="2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8"/>
    <x v="28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3532383"/>
    <n v="0"/>
    <n v="13532383"/>
    <n v="0"/>
    <n v="5898000"/>
    <n v="7634383"/>
    <n v="5898000"/>
    <n v="5898000"/>
    <n v="0"/>
    <n v="0"/>
  </r>
  <r>
    <x v="28"/>
    <x v="2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557517098"/>
    <n v="1387251607"/>
    <n v="343296392"/>
    <n v="1601472313"/>
    <n v="0"/>
    <n v="1600922833"/>
    <n v="549480"/>
    <n v="1600922833"/>
    <n v="1600922833"/>
    <n v="1530163424"/>
    <n v="1530163424"/>
  </r>
  <r>
    <x v="28"/>
    <x v="2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001289483"/>
    <n v="381856164"/>
    <n v="619433319"/>
    <n v="0"/>
    <n v="602640910"/>
    <n v="16792409"/>
    <n v="602640910"/>
    <n v="540517757"/>
    <n v="540517757"/>
    <n v="540517757"/>
  </r>
  <r>
    <x v="28"/>
    <x v="2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910124"/>
    <n v="470576992"/>
    <n v="41466255"/>
    <n v="436020861"/>
    <n v="0"/>
    <n v="422978613.80000001"/>
    <n v="13042247.199999999"/>
    <n v="422978613.80000001"/>
    <n v="419859129.80000001"/>
    <n v="419859129.80000001"/>
    <n v="419859129.80000001"/>
  </r>
  <r>
    <x v="28"/>
    <x v="2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751175148"/>
    <n v="25240690"/>
    <n v="57461859"/>
    <n v="718953979"/>
    <n v="0"/>
    <n v="716450053"/>
    <n v="2503926"/>
    <n v="716450053"/>
    <n v="716450053"/>
    <n v="714347002"/>
    <n v="714347002"/>
  </r>
  <r>
    <x v="28"/>
    <x v="2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6500082"/>
    <n v="44574000"/>
    <n v="13890383"/>
    <n v="97183699"/>
    <n v="0"/>
    <n v="97183699"/>
    <n v="0"/>
    <n v="97183699"/>
    <n v="97183699"/>
    <n v="97183699"/>
    <n v="97183699"/>
  </r>
  <r>
    <x v="28"/>
    <x v="2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37703080"/>
    <n v="285310332"/>
    <n v="133999806"/>
    <n v="989013606"/>
    <n v="0"/>
    <n v="968876957"/>
    <n v="20136649"/>
    <n v="968876957"/>
    <n v="968876957"/>
    <n v="950776957"/>
    <n v="950776957"/>
  </r>
  <r>
    <x v="28"/>
    <x v="28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4750000"/>
    <n v="0"/>
    <n v="4750000"/>
    <n v="0"/>
    <n v="4750000"/>
    <n v="0"/>
    <n v="4750000"/>
    <n v="4750000"/>
    <n v="0"/>
    <n v="0"/>
  </r>
  <r>
    <x v="29"/>
    <x v="29"/>
    <s v="A-02"/>
    <s v="A"/>
    <s v="02"/>
    <m/>
    <m/>
    <m/>
    <m/>
    <m/>
    <m/>
    <m/>
    <s v="Propios"/>
    <s v="27"/>
    <s v="CSF"/>
    <s v="ADQUISICIÓN DE BIENES  Y SERVICIOS"/>
    <n v="6690035"/>
    <n v="304656995"/>
    <n v="76651990"/>
    <n v="234695040"/>
    <n v="0"/>
    <n v="232209464"/>
    <n v="2485576"/>
    <n v="232209464"/>
    <n v="212588336"/>
    <n v="201265617"/>
    <n v="201265617"/>
  </r>
  <r>
    <x v="29"/>
    <x v="29"/>
    <s v="A-08-01"/>
    <s v="A"/>
    <s v="08"/>
    <s v="01"/>
    <m/>
    <m/>
    <m/>
    <m/>
    <m/>
    <m/>
    <s v="Propios"/>
    <s v="27"/>
    <s v="CSF"/>
    <s v="IMPUESTOS"/>
    <n v="0"/>
    <n v="11920200"/>
    <n v="947680"/>
    <n v="10972520"/>
    <n v="0"/>
    <n v="10972520"/>
    <n v="0"/>
    <n v="10972520"/>
    <n v="10972520"/>
    <n v="10972520"/>
    <n v="10972520"/>
  </r>
  <r>
    <x v="29"/>
    <x v="2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4373336"/>
    <n v="0"/>
    <n v="55331589"/>
    <n v="259041747"/>
    <n v="0"/>
    <n v="259041747"/>
    <n v="0"/>
    <n v="259041747"/>
    <n v="259041747"/>
    <n v="259041747"/>
    <n v="259041747"/>
  </r>
  <r>
    <x v="29"/>
    <x v="2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81643248"/>
    <n v="0"/>
    <n v="58395940"/>
    <n v="323247308"/>
    <n v="0"/>
    <n v="304997584"/>
    <n v="18249724"/>
    <n v="304997584"/>
    <n v="304997584"/>
    <n v="304997584"/>
    <n v="304997584"/>
  </r>
  <r>
    <x v="29"/>
    <x v="2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5003500"/>
    <n v="5876424"/>
    <n v="67677076"/>
    <n v="0"/>
    <n v="67677076"/>
    <n v="0"/>
    <n v="67677076"/>
    <n v="67677076"/>
    <n v="67677076"/>
    <n v="67677076"/>
  </r>
  <r>
    <x v="29"/>
    <x v="2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2052482"/>
    <n v="2772025802"/>
    <n v="2718996228"/>
    <n v="135082056"/>
    <n v="0"/>
    <n v="135082056"/>
    <n v="0"/>
    <n v="135082056"/>
    <n v="135082056"/>
    <n v="135082056"/>
    <n v="135082056"/>
  </r>
  <r>
    <x v="29"/>
    <x v="2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330002557"/>
    <n v="4109923305"/>
    <n v="18220079252"/>
    <n v="0"/>
    <n v="18170002707"/>
    <n v="50076545"/>
    <n v="18170002707"/>
    <n v="18160591449"/>
    <n v="18160591449"/>
    <n v="18160591449"/>
  </r>
  <r>
    <x v="29"/>
    <x v="2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9"/>
    <x v="2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45841098"/>
    <n v="2079912808"/>
    <n v="926836667"/>
    <n v="1898917239"/>
    <n v="0"/>
    <n v="1861553088"/>
    <n v="37364151"/>
    <n v="1861553088"/>
    <n v="1437688562"/>
    <n v="1384523173"/>
    <n v="1384523173"/>
  </r>
  <r>
    <x v="29"/>
    <x v="2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394599536"/>
    <n v="127423685"/>
    <n v="1267175851"/>
    <n v="0"/>
    <n v="1264607378"/>
    <n v="2568473"/>
    <n v="1264607378"/>
    <n v="1089401746"/>
    <n v="1089401746"/>
    <n v="1089401746"/>
  </r>
  <r>
    <x v="29"/>
    <x v="2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59665"/>
    <n v="548392434"/>
    <n v="106605954"/>
    <n v="442146145"/>
    <n v="0"/>
    <n v="436884836.58999997"/>
    <n v="5261308.41"/>
    <n v="436884836.58999997"/>
    <n v="413970928.83999997"/>
    <n v="394648293.83999997"/>
    <n v="394648293.83999997"/>
  </r>
  <r>
    <x v="29"/>
    <x v="2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20288214"/>
    <n v="1263401529"/>
    <n v="62022578"/>
    <n v="2621667165"/>
    <n v="0"/>
    <n v="2585742202.9299998"/>
    <n v="35924962.07"/>
    <n v="2585742202.9299998"/>
    <n v="2557793926.9299998"/>
    <n v="2511012663.9299998"/>
    <n v="2511012663.9299998"/>
  </r>
  <r>
    <x v="29"/>
    <x v="2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074714"/>
    <n v="1833"/>
    <n v="6954937"/>
    <n v="58121610"/>
    <n v="0"/>
    <n v="58121610"/>
    <n v="0"/>
    <n v="58121610"/>
    <n v="58121610"/>
    <n v="58121610"/>
    <n v="58121610"/>
  </r>
  <r>
    <x v="29"/>
    <x v="2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235960668"/>
    <n v="395589084"/>
    <n v="156248378"/>
    <n v="1475301374"/>
    <n v="0"/>
    <n v="1461627501"/>
    <n v="13673873"/>
    <n v="1461627501"/>
    <n v="1461627501"/>
    <n v="1459891397"/>
    <n v="1459891397"/>
  </r>
  <r>
    <x v="29"/>
    <x v="29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7102024"/>
    <n v="0"/>
    <n v="17102024"/>
    <n v="0"/>
    <n v="16100425"/>
    <n v="1001599"/>
    <n v="16100425"/>
    <n v="3600425"/>
    <n v="0"/>
    <n v="0"/>
  </r>
  <r>
    <x v="30"/>
    <x v="30"/>
    <s v="A-02"/>
    <s v="A"/>
    <s v="02"/>
    <m/>
    <m/>
    <m/>
    <m/>
    <m/>
    <m/>
    <m/>
    <s v="Propios"/>
    <s v="27"/>
    <s v="CSF"/>
    <s v="ADQUISICIÓN DE BIENES  Y SERVICIOS"/>
    <n v="77989035"/>
    <n v="73542575"/>
    <n v="30418600"/>
    <n v="121113010"/>
    <n v="0"/>
    <n v="121090628"/>
    <n v="22382"/>
    <n v="121090628"/>
    <n v="120247255"/>
    <n v="107001688"/>
    <n v="107001688"/>
  </r>
  <r>
    <x v="30"/>
    <x v="30"/>
    <s v="A-08-01"/>
    <s v="A"/>
    <s v="08"/>
    <s v="01"/>
    <m/>
    <m/>
    <m/>
    <m/>
    <m/>
    <m/>
    <s v="Propios"/>
    <s v="27"/>
    <s v="CSF"/>
    <s v="IMPUESTOS"/>
    <n v="0"/>
    <n v="2288883"/>
    <n v="271138"/>
    <n v="2017745"/>
    <n v="0"/>
    <n v="2017745"/>
    <n v="0"/>
    <n v="2017745"/>
    <n v="2017745"/>
    <n v="2017745"/>
    <n v="2017745"/>
  </r>
  <r>
    <x v="30"/>
    <x v="3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0595664"/>
    <n v="0"/>
    <n v="21255795"/>
    <n v="79339869"/>
    <n v="0"/>
    <n v="79339869"/>
    <n v="0"/>
    <n v="79339869"/>
    <n v="79339869"/>
    <n v="79339869"/>
    <n v="79339869"/>
  </r>
  <r>
    <x v="30"/>
    <x v="3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7962000"/>
    <n v="4605019"/>
    <n v="71906981"/>
    <n v="0"/>
    <n v="71906981"/>
    <n v="0"/>
    <n v="71906981"/>
    <n v="71906981"/>
    <n v="71906981"/>
    <n v="71906981"/>
  </r>
  <r>
    <x v="30"/>
    <x v="3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786719"/>
    <n v="1881919221"/>
    <n v="155407980"/>
    <n v="1783297960"/>
    <n v="0"/>
    <n v="1783297960"/>
    <n v="0"/>
    <n v="1783297960"/>
    <n v="864588272"/>
    <n v="864588272"/>
    <n v="864588272"/>
  </r>
  <r>
    <x v="30"/>
    <x v="3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40406371"/>
    <n v="0"/>
    <n v="140406371"/>
    <n v="0"/>
    <n v="140406371"/>
    <n v="0"/>
    <n v="140406371"/>
    <n v="140406371"/>
    <n v="140406371"/>
    <n v="140406371"/>
  </r>
  <r>
    <x v="30"/>
    <x v="3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6362593018"/>
    <n v="718217923"/>
    <n v="15644375095"/>
    <n v="0"/>
    <n v="15637447096"/>
    <n v="6927999"/>
    <n v="15637447096"/>
    <n v="15633348196"/>
    <n v="15633348196"/>
    <n v="15633348196"/>
  </r>
  <r>
    <x v="30"/>
    <x v="3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0"/>
    <x v="3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04283265"/>
    <n v="1681101682"/>
    <n v="373410942"/>
    <n v="1911974005"/>
    <n v="0"/>
    <n v="1911974005"/>
    <n v="0"/>
    <n v="1911974005"/>
    <n v="1911974005"/>
    <n v="1891974005"/>
    <n v="1891974005"/>
  </r>
  <r>
    <x v="30"/>
    <x v="3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01599"/>
    <n v="389936290"/>
    <n v="49524948"/>
    <n v="341412941"/>
    <n v="0"/>
    <n v="317663688"/>
    <n v="23749253"/>
    <n v="317663688"/>
    <n v="302411720"/>
    <n v="302411720"/>
    <n v="302411720"/>
  </r>
  <r>
    <x v="30"/>
    <x v="3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09122972"/>
    <n v="91900000"/>
    <n v="18569927"/>
    <n v="582453045"/>
    <n v="0"/>
    <n v="561814071"/>
    <n v="20638974"/>
    <n v="561814071"/>
    <n v="558418446"/>
    <n v="558418446"/>
    <n v="558418446"/>
  </r>
  <r>
    <x v="30"/>
    <x v="3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3582284"/>
    <n v="0"/>
    <n v="2483976"/>
    <n v="61098308"/>
    <n v="0"/>
    <n v="61098308"/>
    <n v="0"/>
    <n v="61098308"/>
    <n v="61098308"/>
    <n v="61098308"/>
    <n v="61098308"/>
  </r>
  <r>
    <x v="30"/>
    <x v="3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16192147"/>
    <n v="248299808"/>
    <n v="93818214"/>
    <n v="970673741"/>
    <n v="0"/>
    <n v="946672879.02999997"/>
    <n v="24000861.969999999"/>
    <n v="946672879.02999997"/>
    <n v="929449212.02999997"/>
    <n v="872814212.02999997"/>
    <n v="872814212.02999997"/>
  </r>
  <r>
    <x v="30"/>
    <x v="30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1203408"/>
    <n v="0"/>
    <n v="1203408"/>
    <n v="0"/>
    <n v="1203408"/>
    <n v="0"/>
    <n v="1203408"/>
    <n v="0"/>
    <n v="0"/>
    <n v="0"/>
  </r>
  <r>
    <x v="31"/>
    <x v="31"/>
    <s v="A-02"/>
    <s v="A"/>
    <s v="02"/>
    <m/>
    <m/>
    <m/>
    <m/>
    <m/>
    <m/>
    <m/>
    <s v="Propios"/>
    <s v="27"/>
    <s v="CSF"/>
    <s v="ADQUISICIÓN DE BIENES  Y SERVICIOS"/>
    <n v="6690035"/>
    <n v="15636792"/>
    <n v="2770087"/>
    <n v="19556740"/>
    <n v="0"/>
    <n v="14063163"/>
    <n v="5493577"/>
    <n v="14063163"/>
    <n v="4666458"/>
    <n v="1196458"/>
    <n v="1196458"/>
  </r>
  <r>
    <x v="31"/>
    <x v="31"/>
    <s v="A-08-01"/>
    <s v="A"/>
    <s v="08"/>
    <s v="01"/>
    <m/>
    <m/>
    <m/>
    <m/>
    <m/>
    <m/>
    <s v="Propios"/>
    <s v="27"/>
    <s v="CSF"/>
    <s v="IMPUESTOS"/>
    <n v="0"/>
    <n v="3377280"/>
    <n v="0"/>
    <n v="3377280"/>
    <n v="0"/>
    <n v="3377280"/>
    <n v="0"/>
    <n v="3377280"/>
    <n v="3377280"/>
    <n v="3377280"/>
    <n v="3377280"/>
  </r>
  <r>
    <x v="31"/>
    <x v="3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9404469"/>
    <n v="0"/>
    <n v="108705692"/>
    <n v="260698777"/>
    <n v="0"/>
    <n v="260698776.22"/>
    <n v="0.78"/>
    <n v="260698776.22"/>
    <n v="260698776.22"/>
    <n v="260698776.22"/>
    <n v="260698776.22"/>
  </r>
  <r>
    <x v="31"/>
    <x v="3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466192"/>
    <n v="0"/>
    <n v="0"/>
    <n v="77466192"/>
    <n v="0"/>
    <n v="76646704.200000003"/>
    <n v="819487.8"/>
    <n v="76646704.200000003"/>
    <n v="65646245.200000003"/>
    <n v="65646245.200000003"/>
    <n v="65646245.200000003"/>
  </r>
  <r>
    <x v="31"/>
    <x v="3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3300000"/>
    <n v="9000000"/>
    <n v="19450000"/>
    <n v="112850000"/>
    <n v="0"/>
    <n v="110708500"/>
    <n v="2141500"/>
    <n v="110708500"/>
    <n v="110708500"/>
    <n v="110624370"/>
    <n v="110624370"/>
  </r>
  <r>
    <x v="31"/>
    <x v="3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8208622"/>
    <n v="982223930"/>
    <n v="973087224"/>
    <n v="97345328"/>
    <n v="0"/>
    <n v="97272064"/>
    <n v="73264"/>
    <n v="97272064"/>
    <n v="97272064"/>
    <n v="97272064"/>
    <n v="97272064"/>
  </r>
  <r>
    <x v="31"/>
    <x v="3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5968334"/>
    <n v="96337817"/>
    <n v="4248186"/>
    <n v="298057965"/>
    <n v="0"/>
    <n v="298057965"/>
    <n v="0"/>
    <n v="298057965"/>
    <n v="298057965"/>
    <n v="298057965"/>
    <n v="298057965"/>
  </r>
  <r>
    <x v="31"/>
    <x v="3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856705336"/>
    <n v="2181098576"/>
    <n v="16675606760"/>
    <n v="0"/>
    <n v="16631683390"/>
    <n v="43923370"/>
    <n v="16631683390"/>
    <n v="16612757147.74"/>
    <n v="16612757147.74"/>
    <n v="16612757147.74"/>
  </r>
  <r>
    <x v="31"/>
    <x v="3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1"/>
    <x v="31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82000"/>
    <n v="0"/>
    <n v="182000"/>
    <n v="0"/>
    <n v="182000"/>
    <n v="0"/>
    <n v="182000"/>
    <n v="182000"/>
    <n v="182000"/>
    <n v="182000"/>
  </r>
  <r>
    <x v="31"/>
    <x v="3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59772265"/>
    <n v="1542513625"/>
    <n v="388254634"/>
    <n v="1814031256"/>
    <n v="0"/>
    <n v="1812055301"/>
    <n v="1975955"/>
    <n v="1812055301"/>
    <n v="1248705911"/>
    <n v="1248522661"/>
    <n v="1248522661"/>
  </r>
  <r>
    <x v="31"/>
    <x v="3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99632216"/>
    <n v="19237033"/>
    <n v="280395183"/>
    <n v="0"/>
    <n v="275343259"/>
    <n v="5051924"/>
    <n v="275343259"/>
    <n v="227128016.40000001"/>
    <n v="227128016.40000001"/>
    <n v="227128016.40000001"/>
  </r>
  <r>
    <x v="31"/>
    <x v="3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999858"/>
    <n v="1158714252"/>
    <n v="106962961"/>
    <n v="1055751149"/>
    <n v="0"/>
    <n v="1038548946"/>
    <n v="17202203"/>
    <n v="1038548946"/>
    <n v="969586781"/>
    <n v="934321781"/>
    <n v="934321781"/>
  </r>
  <r>
    <x v="31"/>
    <x v="3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594164"/>
    <n v="258488795"/>
    <n v="92808435"/>
    <n v="1574274524"/>
    <n v="0"/>
    <n v="1545838098"/>
    <n v="28436426"/>
    <n v="1545838098"/>
    <n v="1517643469"/>
    <n v="1514138383"/>
    <n v="1514138383"/>
  </r>
  <r>
    <x v="31"/>
    <x v="3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270219"/>
    <n v="0"/>
    <n v="3115280"/>
    <n v="62154939"/>
    <n v="0"/>
    <n v="62154939"/>
    <n v="0"/>
    <n v="62154939"/>
    <n v="62154939"/>
    <n v="62154939"/>
    <n v="62154939"/>
  </r>
  <r>
    <x v="31"/>
    <x v="3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766147102"/>
    <n v="545186599"/>
    <n v="129987111"/>
    <n v="1181346590"/>
    <n v="0"/>
    <n v="1156428989.9200001"/>
    <n v="24917600.079999998"/>
    <n v="1156428989.9200001"/>
    <n v="1155708986.9200001"/>
    <n v="1083151466.22"/>
    <n v="1083151466.22"/>
  </r>
  <r>
    <x v="31"/>
    <x v="31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482309"/>
    <n v="0"/>
    <n v="482309"/>
    <n v="0"/>
    <n v="482309"/>
    <n v="0"/>
    <n v="482309"/>
    <n v="0"/>
    <n v="0"/>
    <n v="0"/>
  </r>
  <r>
    <x v="32"/>
    <x v="32"/>
    <s v="A-02"/>
    <s v="A"/>
    <s v="02"/>
    <m/>
    <m/>
    <m/>
    <m/>
    <m/>
    <m/>
    <m/>
    <s v="Propios"/>
    <s v="27"/>
    <s v="CSF"/>
    <s v="ADQUISICIÓN DE BIENES  Y SERVICIOS"/>
    <n v="6690035"/>
    <n v="14034229"/>
    <n v="2032994"/>
    <n v="18691270"/>
    <n v="0"/>
    <n v="18691270"/>
    <n v="0"/>
    <n v="18691270"/>
    <n v="15091270"/>
    <n v="15091270"/>
    <n v="15091270"/>
  </r>
  <r>
    <x v="32"/>
    <x v="32"/>
    <s v="A-08-01"/>
    <s v="A"/>
    <s v="08"/>
    <s v="01"/>
    <m/>
    <m/>
    <m/>
    <m/>
    <m/>
    <m/>
    <s v="Propios"/>
    <s v="27"/>
    <s v="CSF"/>
    <s v="IMPUESTOS"/>
    <n v="0"/>
    <n v="619808"/>
    <n v="40408"/>
    <n v="579400"/>
    <n v="0"/>
    <n v="579400"/>
    <n v="0"/>
    <n v="579400"/>
    <n v="579400"/>
    <n v="579400"/>
    <n v="579400"/>
  </r>
  <r>
    <x v="32"/>
    <x v="3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3681461"/>
    <n v="0"/>
    <n v="67514573"/>
    <n v="96166888"/>
    <n v="0"/>
    <n v="96166888"/>
    <n v="0"/>
    <n v="96166888"/>
    <n v="96166888"/>
    <n v="96166888"/>
    <n v="96166888"/>
  </r>
  <r>
    <x v="32"/>
    <x v="3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9302522"/>
    <n v="13130581"/>
    <n v="64721941"/>
    <n v="0"/>
    <n v="64721941"/>
    <n v="0"/>
    <n v="64721941"/>
    <n v="64721941"/>
    <n v="64721941"/>
    <n v="64721941"/>
  </r>
  <r>
    <x v="32"/>
    <x v="3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34668246"/>
    <n v="2379175368"/>
    <n v="35705839"/>
    <n v="2678137775"/>
    <n v="0"/>
    <n v="2678137775"/>
    <n v="0"/>
    <n v="2678137775"/>
    <n v="2518596327"/>
    <n v="2518596327"/>
    <n v="2518596327"/>
  </r>
  <r>
    <x v="32"/>
    <x v="3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408770660"/>
    <n v="9151571819"/>
    <n v="8257198841"/>
    <n v="0"/>
    <n v="8231997839"/>
    <n v="25201002"/>
    <n v="8231997839"/>
    <n v="8181997839"/>
    <n v="8181997839"/>
    <n v="8181997839"/>
  </r>
  <r>
    <x v="32"/>
    <x v="3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0877728"/>
    <n v="6000000"/>
    <n v="14877728"/>
    <n v="0"/>
    <n v="14877728"/>
    <n v="0"/>
    <n v="14877728"/>
    <n v="14877728"/>
    <n v="14877728"/>
    <n v="14877728"/>
  </r>
  <r>
    <x v="32"/>
    <x v="3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83035465"/>
    <n v="1893567726"/>
    <n v="216426404"/>
    <n v="2360176787"/>
    <n v="0"/>
    <n v="2348628774"/>
    <n v="11548013"/>
    <n v="2348628774"/>
    <n v="2348628774"/>
    <n v="2348628774"/>
    <n v="2348628774"/>
  </r>
  <r>
    <x v="32"/>
    <x v="3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144163"/>
    <n v="4689500"/>
    <n v="12454663"/>
    <n v="0"/>
    <n v="12454663"/>
    <n v="0"/>
    <n v="12454663"/>
    <n v="454663"/>
    <n v="454663"/>
    <n v="454663"/>
  </r>
  <r>
    <x v="32"/>
    <x v="3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593453"/>
    <n v="678816465"/>
    <n v="37285215"/>
    <n v="643124703"/>
    <n v="0"/>
    <n v="609242717"/>
    <n v="33881986"/>
    <n v="609242717"/>
    <n v="560719180"/>
    <n v="560719180"/>
    <n v="560719180"/>
  </r>
  <r>
    <x v="32"/>
    <x v="3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86144593"/>
    <n v="534726978"/>
    <n v="52808128"/>
    <n v="1168063443"/>
    <n v="0"/>
    <n v="1122263392"/>
    <n v="45800051"/>
    <n v="1122263392"/>
    <n v="1110736490"/>
    <n v="1110736490"/>
    <n v="1110736490"/>
  </r>
  <r>
    <x v="32"/>
    <x v="3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4301788"/>
    <n v="631500"/>
    <n v="2446835"/>
    <n v="62486453"/>
    <n v="0"/>
    <n v="62486453"/>
    <n v="0"/>
    <n v="62486453"/>
    <n v="62486453"/>
    <n v="62486453"/>
    <n v="62486453"/>
  </r>
  <r>
    <x v="32"/>
    <x v="3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69448209"/>
    <n v="325224925"/>
    <n v="83845583"/>
    <n v="1110827551"/>
    <n v="0"/>
    <n v="1092498504"/>
    <n v="18329047"/>
    <n v="1092498504"/>
    <n v="836178346"/>
    <n v="836178346"/>
    <n v="836178346"/>
  </r>
  <r>
    <x v="32"/>
    <x v="32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2609333"/>
    <n v="0"/>
    <n v="2609333"/>
    <n v="0"/>
    <n v="2609333"/>
    <n v="0"/>
    <n v="2609333"/>
    <n v="0"/>
    <n v="0"/>
    <n v="0"/>
  </r>
  <r>
    <x v="33"/>
    <x v="33"/>
    <s v="A-02"/>
    <s v="A"/>
    <s v="02"/>
    <m/>
    <m/>
    <m/>
    <m/>
    <m/>
    <m/>
    <m/>
    <s v="Propios"/>
    <s v="27"/>
    <s v="CSF"/>
    <s v="ADQUISICIÓN DE BIENES  Y SERVICIOS"/>
    <n v="6690035"/>
    <n v="38491444"/>
    <n v="1167695"/>
    <n v="44013784"/>
    <n v="0"/>
    <n v="44013758.670000002"/>
    <n v="25.33"/>
    <n v="44013758.670000002"/>
    <n v="41276758.670000002"/>
    <n v="26883301.670000002"/>
    <n v="26883301.670000002"/>
  </r>
  <r>
    <x v="33"/>
    <x v="33"/>
    <s v="A-08-01"/>
    <s v="A"/>
    <s v="08"/>
    <s v="01"/>
    <m/>
    <m/>
    <m/>
    <m/>
    <m/>
    <m/>
    <s v="Propios"/>
    <s v="27"/>
    <s v="CSF"/>
    <s v="IMPUESTOS"/>
    <n v="0"/>
    <n v="7301992"/>
    <n v="391856"/>
    <n v="6910136"/>
    <n v="0"/>
    <n v="6910136"/>
    <n v="0"/>
    <n v="6910136"/>
    <n v="6910136"/>
    <n v="6910136"/>
    <n v="6910136"/>
  </r>
  <r>
    <x v="33"/>
    <x v="3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4815091"/>
    <n v="27862719"/>
    <n v="169002372"/>
    <n v="0"/>
    <n v="166302372"/>
    <n v="2700000"/>
    <n v="166302372"/>
    <n v="166302372"/>
    <n v="162577372"/>
    <n v="162577372"/>
  </r>
  <r>
    <x v="33"/>
    <x v="3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53512149"/>
    <n v="6637232090"/>
    <n v="3564816222"/>
    <n v="3525928017"/>
    <n v="0"/>
    <n v="3525928017"/>
    <n v="0"/>
    <n v="3525928017"/>
    <n v="2267128395"/>
    <n v="2259037395"/>
    <n v="2259037395"/>
  </r>
  <r>
    <x v="33"/>
    <x v="3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0091735"/>
    <n v="69852889"/>
    <n v="96966307"/>
    <n v="172978317"/>
    <n v="0"/>
    <n v="164049468"/>
    <n v="8928849"/>
    <n v="164049468"/>
    <n v="164049468"/>
    <n v="164049468"/>
    <n v="164049468"/>
  </r>
  <r>
    <x v="33"/>
    <x v="3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2782465019"/>
    <n v="2371782384"/>
    <n v="10410682635"/>
    <n v="0"/>
    <n v="10409034195"/>
    <n v="1648440"/>
    <n v="10409034195"/>
    <n v="9967369358"/>
    <n v="9967369358"/>
    <n v="9967369358"/>
  </r>
  <r>
    <x v="33"/>
    <x v="3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3"/>
    <x v="33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285575"/>
    <n v="0"/>
    <n v="285575"/>
    <n v="0"/>
    <n v="285575"/>
    <n v="0"/>
    <n v="285575"/>
    <n v="0"/>
    <n v="0"/>
    <n v="0"/>
  </r>
  <r>
    <x v="33"/>
    <x v="3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08955265"/>
    <n v="1671791357"/>
    <n v="566797007"/>
    <n v="1813949615"/>
    <n v="0"/>
    <n v="1802679291"/>
    <n v="11270324"/>
    <n v="1802679291"/>
    <n v="1705523445"/>
    <n v="1675539071"/>
    <n v="1675539071"/>
  </r>
  <r>
    <x v="33"/>
    <x v="3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279756"/>
    <n v="34279756"/>
    <n v="0"/>
    <n v="0"/>
    <n v="0"/>
    <n v="0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71497540"/>
    <n v="801255997"/>
    <n v="283032807"/>
    <n v="789720730"/>
    <n v="0"/>
    <n v="789720730"/>
    <n v="0"/>
    <n v="789720730"/>
    <n v="788754598"/>
    <n v="766888537"/>
    <n v="766888537"/>
  </r>
  <r>
    <x v="33"/>
    <x v="3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70999245"/>
    <n v="1004673470"/>
    <n v="415789058"/>
    <n v="1559883657"/>
    <n v="0"/>
    <n v="1524240541"/>
    <n v="35643116"/>
    <n v="1524240541"/>
    <n v="1479744170"/>
    <n v="1393489384"/>
    <n v="1393489384"/>
  </r>
  <r>
    <x v="33"/>
    <x v="3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70898943"/>
    <n v="5064690"/>
    <n v="7640156"/>
    <n v="68323477"/>
    <n v="0"/>
    <n v="68323477"/>
    <n v="0"/>
    <n v="68323477"/>
    <n v="68323477"/>
    <n v="64364362"/>
    <n v="64364362"/>
  </r>
  <r>
    <x v="33"/>
    <x v="3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18193186"/>
    <n v="269603066"/>
    <n v="139379428"/>
    <n v="1148416824"/>
    <n v="0"/>
    <n v="1130792972.8399999"/>
    <n v="17623851.16"/>
    <n v="1130792972.8399999"/>
    <n v="878471700.39999998"/>
    <n v="744247226.95000005"/>
    <n v="744247226.95000005"/>
  </r>
  <r>
    <x v="33"/>
    <x v="33"/>
    <s v="C-4699-1500-3-53105B"/>
    <s v="C"/>
    <s v="4699"/>
    <s v="1500"/>
    <s v="3"/>
    <s v="53105B"/>
    <m/>
    <m/>
    <m/>
    <m/>
    <s v="Propios"/>
    <s v="27"/>
    <s v="CSF"/>
    <s v="5. CONVERGENCIA REGIONAL / B. ENTIDADES PÚBLICAS TERRITORIALES Y NACIONALES FORTALECIDAS"/>
    <n v="0"/>
    <n v="5050091"/>
    <n v="0"/>
    <n v="5050091"/>
    <n v="0"/>
    <n v="5050091"/>
    <n v="0"/>
    <n v="5050091"/>
    <n v="0"/>
    <n v="0"/>
    <n v="0"/>
  </r>
  <r>
    <x v="34"/>
    <x v="3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5211645021"/>
    <n v="373394370"/>
    <n v="1481404854"/>
    <n v="4103634537"/>
    <n v="0"/>
    <n v="4098031539"/>
    <n v="5602998"/>
    <n v="4098031539"/>
    <n v="1490332366"/>
    <n v="1453412924"/>
    <n v="1453412924"/>
  </r>
  <r>
    <x v="35"/>
    <x v="3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982991250"/>
    <n v="0"/>
    <n v="982991250"/>
    <n v="0"/>
    <n v="982991250"/>
    <n v="0"/>
    <n v="982991250"/>
    <n v="815404852"/>
    <n v="815404852"/>
    <n v="815404852"/>
  </r>
  <r>
    <x v="36"/>
    <x v="3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68504145"/>
    <n v="0"/>
    <n v="3868504145"/>
    <n v="0"/>
    <n v="3868504145"/>
    <n v="0"/>
    <n v="3868504145"/>
    <n v="3868504145"/>
    <n v="3868504145"/>
    <n v="3868504145"/>
  </r>
  <r>
    <x v="37"/>
    <x v="3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633208000"/>
    <n v="1633208000"/>
    <n v="0"/>
    <n v="0"/>
    <n v="0"/>
    <n v="0"/>
    <n v="0"/>
    <n v="0"/>
    <n v="0"/>
    <n v="0"/>
  </r>
  <r>
    <x v="38"/>
    <x v="3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387538000"/>
    <n v="0"/>
    <n v="2387538000"/>
    <n v="0"/>
    <n v="2387538000"/>
    <n v="0"/>
    <n v="2387538000"/>
    <n v="2317645046"/>
    <n v="2317645046"/>
    <n v="2317645046"/>
  </r>
  <r>
    <x v="39"/>
    <x v="3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347487000"/>
    <n v="0"/>
    <n v="3347487000"/>
    <n v="0"/>
    <n v="3347487000"/>
    <n v="0"/>
    <n v="3347487000"/>
    <n v="3288013383"/>
    <n v="2501113183"/>
    <n v="2501113183"/>
  </r>
  <r>
    <x v="40"/>
    <x v="4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6394587000"/>
    <n v="0"/>
    <n v="6394587000"/>
    <n v="0"/>
    <n v="6394587000"/>
    <n v="0"/>
    <n v="6394587000"/>
    <n v="6394449073"/>
    <n v="6188310000"/>
    <n v="6188310000"/>
  </r>
  <r>
    <x v="41"/>
    <x v="41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928918000"/>
    <n v="0"/>
    <n v="1928918000"/>
    <n v="0"/>
    <n v="1928918000"/>
    <n v="0"/>
    <n v="1928918000"/>
    <n v="1446688500"/>
    <n v="1446688500"/>
    <n v="1446688500"/>
  </r>
  <r>
    <x v="42"/>
    <x v="42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771895000"/>
    <n v="0"/>
    <n v="2771895000"/>
    <n v="0"/>
    <n v="2771895000"/>
    <n v="0"/>
    <n v="2771895000"/>
    <n v="2771895000"/>
    <n v="2771895000"/>
    <n v="2771895000"/>
  </r>
  <r>
    <x v="43"/>
    <x v="43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450788000"/>
    <n v="0"/>
    <n v="5450788000"/>
    <n v="0"/>
    <n v="5450788000"/>
    <n v="0"/>
    <n v="5450788000"/>
    <n v="4380097500"/>
    <n v="4380097500"/>
    <n v="4380097500"/>
  </r>
  <r>
    <x v="44"/>
    <x v="4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4333065000"/>
    <n v="0"/>
    <n v="4333065000"/>
    <n v="0"/>
    <n v="4333065000"/>
    <n v="0"/>
    <n v="4333065000"/>
    <n v="3609541831"/>
    <n v="3609541831"/>
    <n v="3609541831"/>
  </r>
  <r>
    <x v="45"/>
    <x v="4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72710000"/>
    <n v="72726048"/>
    <n v="3799983952"/>
    <n v="0"/>
    <n v="3799983952"/>
    <n v="0"/>
    <n v="3799983952"/>
    <n v="2643738262"/>
    <n v="2466200029"/>
    <n v="2466200029"/>
  </r>
  <r>
    <x v="46"/>
    <x v="4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47737000"/>
    <n v="0"/>
    <n v="3547737000"/>
    <n v="0"/>
    <n v="3547737000"/>
    <n v="0"/>
    <n v="3547737000"/>
    <n v="3104269900"/>
    <n v="3104269900"/>
    <n v="3104269900"/>
  </r>
  <r>
    <x v="47"/>
    <x v="4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29359000"/>
    <n v="0"/>
    <n v="3529359000"/>
    <n v="0"/>
    <n v="3529359000"/>
    <n v="0"/>
    <n v="3529359000"/>
    <n v="3529359000"/>
    <n v="3529359000"/>
    <n v="3529359000"/>
  </r>
  <r>
    <x v="48"/>
    <x v="4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854578975"/>
    <n v="0"/>
    <n v="5854578975"/>
    <n v="0"/>
    <n v="5854578975"/>
    <n v="0"/>
    <n v="5854578975"/>
    <n v="3776500819"/>
    <n v="3776500819"/>
    <n v="3776500819"/>
  </r>
  <r>
    <x v="49"/>
    <x v="4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387093500"/>
    <n v="271143372"/>
    <n v="1115950128"/>
    <n v="0"/>
    <n v="1115950128"/>
    <n v="0"/>
    <n v="1115950128"/>
    <n v="1115950128"/>
    <n v="1115950128"/>
    <n v="1115950128"/>
  </r>
  <r>
    <x v="50"/>
    <x v="5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245034000"/>
    <n v="0"/>
    <n v="2245034000"/>
    <n v="0"/>
    <n v="2245034000"/>
    <n v="0"/>
    <n v="2245034000"/>
    <n v="2012150733"/>
    <n v="1331167977"/>
    <n v="13311679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3B9D3D-AFB8-46D1-9D6A-0176AA3E7438}" name="TablaDinámica1" cacheId="7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56" firstHeaderRow="2" firstDataRow="2" firstDataCol="2"/>
  <pivotFields count="27">
    <pivotField axis="axisRow" compact="0" outline="0" showAll="0" defaultSubtota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axis="axisRow" compact="0" outline="0" showAll="0" defaultSubtotal="0">
      <items count="51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34"/>
        <item x="0"/>
        <item x="35"/>
        <item x="36"/>
        <item x="49"/>
        <item x="37"/>
        <item x="38"/>
        <item x="39"/>
        <item x="40"/>
        <item x="41"/>
        <item x="42"/>
        <item x="43"/>
        <item x="44"/>
        <item x="45"/>
        <item x="46"/>
        <item x="50"/>
        <item x="47"/>
        <item x="4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52">
    <i>
      <x/>
      <x v="34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>
      <x v="34"/>
      <x v="33"/>
    </i>
    <i>
      <x v="35"/>
      <x v="35"/>
    </i>
    <i>
      <x v="36"/>
      <x v="36"/>
    </i>
    <i>
      <x v="37"/>
      <x v="38"/>
    </i>
    <i>
      <x v="38"/>
      <x v="39"/>
    </i>
    <i>
      <x v="39"/>
      <x v="40"/>
    </i>
    <i>
      <x v="40"/>
      <x v="41"/>
    </i>
    <i>
      <x v="41"/>
      <x v="42"/>
    </i>
    <i>
      <x v="42"/>
      <x v="43"/>
    </i>
    <i>
      <x v="43"/>
      <x v="44"/>
    </i>
    <i>
      <x v="44"/>
      <x v="45"/>
    </i>
    <i>
      <x v="45"/>
      <x v="46"/>
    </i>
    <i>
      <x v="46"/>
      <x v="47"/>
    </i>
    <i>
      <x v="47"/>
      <x v="49"/>
    </i>
    <i>
      <x v="48"/>
      <x v="50"/>
    </i>
    <i>
      <x v="49"/>
      <x v="37"/>
    </i>
    <i>
      <x v="50"/>
      <x v="48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N28" totalsRowCount="1">
  <autoFilter ref="A5:N27" xr:uid="{9D8F5459-1FAE-4CA5-B1DB-FA5A1A56DC56}"/>
  <tableColumns count="14">
    <tableColumn id="1" xr3:uid="{06060077-1E62-46BA-B9CF-6979C4720F7B}" name="Etiquetas de fila" dataDxfId="61" totalsRowDxfId="60"/>
    <tableColumn id="2" xr3:uid="{49B82C10-8F1A-4051-ACB7-1E8E2B9C42E8}" name="APR. VIGENTE - ENERO" dataDxfId="59" totalsRowDxfId="58" dataCellStyle="Millares"/>
    <tableColumn id="3" xr3:uid="{FAEC5CCE-F290-4A9C-A287-CB18E9A5F258}" name="APR. VIGENTE - FEBRERO" dataDxfId="57" totalsRowDxfId="56"/>
    <tableColumn id="6" xr3:uid="{5641CB34-7518-4E36-AD93-B4DA1D3E4F36}" name="APR. VIGENTE - MARZO" dataDxfId="55" totalsRowDxfId="54" dataCellStyle="Millares"/>
    <tableColumn id="5" xr3:uid="{8B319E9C-9FBE-4E3D-BFF8-0B5E5AC957A6}" name="APR.VIGENTE - ABRIL" dataDxfId="53" totalsRowDxfId="52" dataCellStyle="Millares"/>
    <tableColumn id="9" xr3:uid="{FE3F4416-2F1F-4093-857C-AEAF9CC01C73}" name="APR.VIGENTE - MAYO" dataDxfId="51" totalsRowDxfId="50" dataCellStyle="Millares"/>
    <tableColumn id="8" xr3:uid="{0924E34B-439C-45C1-B88B-11F572CC67DF}" name="APR. VIGENTE - JUNIO" dataDxfId="49" totalsRowDxfId="48" dataCellStyle="Millares">
      <calculatedColumnFormula>SUMIF([1]Detalle!$P:$P,$A6,[1]Detalle!$T:$T)</calculatedColumnFormula>
    </tableColumn>
    <tableColumn id="10" xr3:uid="{F0948752-BD09-4B9C-866E-EF7691ED1C30}" name="APR. VIGENTE - JULIO" dataDxfId="47" totalsRowDxfId="46" dataCellStyle="Millares"/>
    <tableColumn id="12" xr3:uid="{632A8194-CFD2-4C93-BD64-C1F3F8393939}" name="APR. VIGENTE - AGOSTO" dataDxfId="45" totalsRowDxfId="44" dataCellStyle="Millares"/>
    <tableColumn id="11" xr3:uid="{5CD802EA-F008-47B1-8F66-15CEEB79D450}" name="APR. VIGENTE - SEPTIEMBRE" dataDxfId="43" totalsRowDxfId="42" dataCellStyle="Millares"/>
    <tableColumn id="14" xr3:uid="{03CEC359-4EB7-4389-9552-113EA8E61D88}" name="APR. VIGENTE - OCTUBRE" dataDxfId="41" totalsRowDxfId="40" dataCellStyle="Millares"/>
    <tableColumn id="13" xr3:uid="{0BADFF2E-2500-4D00-92B8-1C66B60AA405}" name="APR. VIGENTE - NOVIEMBRE" dataDxfId="39" totalsRowDxfId="38" dataCellStyle="Millares"/>
    <tableColumn id="7" xr3:uid="{2B9BD9E9-9BBD-4554-8F3C-0D71A76734BC}" name="APR. VIGENTE - DICIEMBRE" dataDxfId="37" totalsRowDxfId="36" dataCellStyle="Millares"/>
    <tableColumn id="4" xr3:uid="{CF2D1DE3-0ECF-45B9-90AC-F6A027131E17}" name="DIFERENCIA" dataDxfId="35" totalsRowDxfId="34">
      <calculatedColumnFormula>+Tabla2[[#This Row],[APR. VIGENTE - DICIEMBRE]]-Tabla2[[#This Row],[APR. VIGENTE - JULIO]]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R43" totalsRowCount="1" headerRowDxfId="33">
  <autoFilter ref="A5:R42" xr:uid="{5AA975B6-9576-4467-AD81-7688E40AB0D8}"/>
  <tableColumns count="18">
    <tableColumn id="1" xr3:uid="{A69C8DA0-0C1A-487C-8AA0-5F2CFF66C793}" name="COD_REGIONAL" dataDxfId="32" totalsRowDxfId="31"/>
    <tableColumn id="2" xr3:uid="{1CB6469A-9060-424D-86A3-69C70A921641}" name="REGIONAL"/>
    <tableColumn id="3" xr3:uid="{43E6E9E5-FE41-45C5-A828-7728DFE55555}" name="ASIGNADO" dataDxfId="30" totalsRowDxfId="29" dataCellStyle="Millares">
      <calculatedColumnFormula>SUMIFS(Detalle!T$1:T$616,Detalle!A$1:A$616,Presupuesto_Regional!A6)</calculatedColumnFormula>
    </tableColumn>
    <tableColumn id="7" xr3:uid="{125705B7-EE7F-4833-B68D-5C67653C1EEE}" name="ASIGNADO2" dataDxfId="28" totalsRowDxfId="27" dataCellStyle="Millares"/>
    <tableColumn id="4" xr3:uid="{47A6D7B1-6607-4E32-B0CA-1D8DC69E3B80}" name="APROPIACION ENERO" dataDxfId="26" totalsRowDxfId="25" dataCellStyle="Millares"/>
    <tableColumn id="5" xr3:uid="{AA02E89F-C290-4662-AECD-4BEE0AD815AF}" name="APROPIACIÓN FEBRERO" totalsRowDxfId="24" dataCellStyle="Millares"/>
    <tableColumn id="8" xr3:uid="{64E239EA-3843-4BFF-B516-589B63731F66}" name="APROPIACIÓN MARZO" dataDxfId="23" totalsRowDxfId="22" dataCellStyle="Millares"/>
    <tableColumn id="9" xr3:uid="{754AB399-CBF3-44C7-8BF1-C3D444E7930C}" name="APROPIACIÓN ABRIL" dataDxfId="21" totalsRowDxfId="20" dataCellStyle="Millares"/>
    <tableColumn id="13" xr3:uid="{A33F474A-1DA8-470C-A5FC-CD392C4EAEDD}" name="APROPIACIÓN MAYO" dataDxfId="19" totalsRowDxfId="18" dataCellStyle="Millares"/>
    <tableColumn id="12" xr3:uid="{D1452BD1-E16A-424A-8846-EA2950EABF36}" name="APROPIACIÓN JUNIO" dataDxfId="17" totalsRowDxfId="16" dataCellStyle="Millares"/>
    <tableColumn id="14" xr3:uid="{F817B0A8-E580-4F45-A7B0-5EE4949D7DBF}" name="APROPIACIÓN JULIO" dataDxfId="15" totalsRowDxfId="14" dataCellStyle="Millares"/>
    <tableColumn id="15" xr3:uid="{300737B2-1424-4649-AD4F-941EE5DC7543}" name="APROPIACIÓN AGOSTO" dataDxfId="13" totalsRowDxfId="12" dataCellStyle="Millares"/>
    <tableColumn id="16" xr3:uid="{BA59C445-075A-4A1C-8430-9D4A4C8C5403}" name="APROPIACIÓN SEPTIEMBRE" dataDxfId="11" totalsRowDxfId="10" dataCellStyle="Millares"/>
    <tableColumn id="17" xr3:uid="{8F4288AB-1BB6-4BD0-87AE-82B5A09D912B}" name="APROPIACIÓN OCTUBRE" dataDxfId="9" totalsRowDxfId="8" dataCellStyle="Millares"/>
    <tableColumn id="18" xr3:uid="{3ABA1DAF-E658-4F71-A159-716C595DDA3E}" name="APROPIACIÓN NOVIEMBRE" dataDxfId="7" totalsRowDxfId="6" dataCellStyle="Millares"/>
    <tableColumn id="6" xr3:uid="{23E0A779-72FB-4560-A0C3-A07499E3C464}" name="DIFERENCIA" dataDxfId="5" totalsRowDxfId="4">
      <calculatedColumnFormula>+Tabla1[[#This Row],[APROPIACIÓN NOVIEMBRE]]-Tabla1[[#This Row],[APROPIACIÓN OCTUBRE]]</calculatedColumnFormula>
    </tableColumn>
    <tableColumn id="10" xr3:uid="{34632373-91A7-4A46-994D-B4CA589382F9}" name="APROPIACIÓN DICIEMBRE" dataDxfId="3" totalsRowDxfId="2" dataCellStyle="Millares"/>
    <tableColumn id="11" xr3:uid="{0A7309B5-0394-44FB-A438-E0D715D9BBBA}" name="DIFERENCIA2" dataDxfId="1" totalsRowDxfId="0" dataCellStyle="Millares">
      <calculatedColumnFormula>+Tabla1[[#This Row],[APROPIACIÓN DICIEMBRE]]-Tabla1[[#This Row],[APROPIACIÓN SEPTIEMBRE]]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N29"/>
  <sheetViews>
    <sheetView topLeftCell="C10" workbookViewId="0">
      <selection activeCell="M27" sqref="M27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12" width="23.42578125" customWidth="1"/>
    <col min="13" max="13" width="22.28515625" customWidth="1"/>
    <col min="14" max="14" width="18.85546875" bestFit="1" customWidth="1"/>
  </cols>
  <sheetData>
    <row r="1" spans="1:14" ht="22.5" x14ac:dyDescent="0.3">
      <c r="A1" s="4" t="s">
        <v>143</v>
      </c>
    </row>
    <row r="2" spans="1:14" ht="15.75" x14ac:dyDescent="0.25">
      <c r="A2" s="5" t="s">
        <v>144</v>
      </c>
    </row>
    <row r="3" spans="1:14" x14ac:dyDescent="0.25">
      <c r="A3" s="6" t="s">
        <v>240</v>
      </c>
    </row>
    <row r="5" spans="1:14" x14ac:dyDescent="0.25">
      <c r="A5" s="11" t="s">
        <v>141</v>
      </c>
      <c r="B5" s="10" t="s">
        <v>159</v>
      </c>
      <c r="C5" s="16" t="s">
        <v>160</v>
      </c>
      <c r="D5" s="16" t="s">
        <v>196</v>
      </c>
      <c r="E5" s="16" t="s">
        <v>161</v>
      </c>
      <c r="F5" s="16" t="s">
        <v>239</v>
      </c>
      <c r="G5" s="16" t="s">
        <v>238</v>
      </c>
      <c r="H5" s="16" t="s">
        <v>241</v>
      </c>
      <c r="I5" s="16" t="s">
        <v>246</v>
      </c>
      <c r="J5" s="16" t="s">
        <v>248</v>
      </c>
      <c r="K5" s="16" t="s">
        <v>252</v>
      </c>
      <c r="L5" s="16" t="s">
        <v>255</v>
      </c>
      <c r="M5" s="16" t="s">
        <v>256</v>
      </c>
      <c r="N5" s="16" t="s">
        <v>151</v>
      </c>
    </row>
    <row r="6" spans="1:14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v>314476242427</v>
      </c>
      <c r="F6" s="10">
        <v>421470635738</v>
      </c>
      <c r="G6" s="10">
        <v>422741177814</v>
      </c>
      <c r="H6" s="10">
        <v>396486072000</v>
      </c>
      <c r="I6" s="10">
        <v>395278541355</v>
      </c>
      <c r="J6" s="10">
        <v>448030268293</v>
      </c>
      <c r="K6" s="10">
        <v>453212137745</v>
      </c>
      <c r="L6" s="10">
        <v>453212137745</v>
      </c>
      <c r="M6" s="10">
        <f>SUMIF(Detalle!$P:$P,$A6,Detalle!$T:$T)</f>
        <v>455055561327</v>
      </c>
      <c r="N6" s="15">
        <f>+Tabla2[[#This Row],[APR. VIGENTE - DICIEMBRE]]-Tabla2[[#This Row],[APR. VIGENTE - NOVIEMBRE]]</f>
        <v>1843423582</v>
      </c>
    </row>
    <row r="7" spans="1:14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v>484218408415</v>
      </c>
      <c r="F7" s="10">
        <v>436564352761</v>
      </c>
      <c r="G7" s="10">
        <v>439862862521</v>
      </c>
      <c r="H7" s="10">
        <v>439862964817</v>
      </c>
      <c r="I7" s="10">
        <v>450257541848</v>
      </c>
      <c r="J7" s="10">
        <v>450257541848</v>
      </c>
      <c r="K7" s="10">
        <v>450257546848</v>
      </c>
      <c r="L7" s="10">
        <v>450257517578</v>
      </c>
      <c r="M7" s="10">
        <f>SUMIF(Detalle!$P:$P,$A7,Detalle!$T:$T)</f>
        <v>482024678896</v>
      </c>
      <c r="N7" s="15">
        <f>+Tabla2[[#This Row],[APR. VIGENTE - DICIEMBRE]]-Tabla2[[#This Row],[APR. VIGENTE - NOVIEMBRE]]</f>
        <v>31767161318</v>
      </c>
    </row>
    <row r="8" spans="1:14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v>5723105881058</v>
      </c>
      <c r="F8" s="10">
        <v>5739886804377</v>
      </c>
      <c r="G8" s="10">
        <v>5741472686775</v>
      </c>
      <c r="H8" s="10">
        <v>5727454043578</v>
      </c>
      <c r="I8" s="10">
        <v>6006484719572</v>
      </c>
      <c r="J8" s="10">
        <v>6142446648442</v>
      </c>
      <c r="K8" s="10">
        <v>6217106077427</v>
      </c>
      <c r="L8" s="10">
        <v>6197100498833.7803</v>
      </c>
      <c r="M8" s="10">
        <f>SUMIF(Detalle!$P:$P,$A8,Detalle!$T:$T)</f>
        <v>6230333472769</v>
      </c>
      <c r="N8" s="15">
        <f>+Tabla2[[#This Row],[APR. VIGENTE - DICIEMBRE]]-Tabla2[[#This Row],[APR. VIGENTE - NOVIEMBRE]]</f>
        <v>33232973935.219727</v>
      </c>
    </row>
    <row r="9" spans="1:14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v>835090852</v>
      </c>
      <c r="F9" s="10">
        <v>835090852</v>
      </c>
      <c r="G9" s="10">
        <v>835090852</v>
      </c>
      <c r="H9" s="10">
        <v>835090852</v>
      </c>
      <c r="I9" s="10">
        <v>835090852</v>
      </c>
      <c r="J9" s="10">
        <v>835090852</v>
      </c>
      <c r="K9" s="10">
        <v>1685090852</v>
      </c>
      <c r="L9" s="10">
        <v>835090852</v>
      </c>
      <c r="M9" s="10">
        <f>SUMIF(Detalle!$P:$P,$A9,Detalle!$T:$T)</f>
        <v>1685090852</v>
      </c>
      <c r="N9" s="15">
        <f>+Tabla2[[#This Row],[APR. VIGENTE - DICIEMBRE]]-Tabla2[[#This Row],[APR. VIGENTE - NOVIEMBRE]]</f>
        <v>850000000</v>
      </c>
    </row>
    <row r="10" spans="1:14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v>1068044265882</v>
      </c>
      <c r="F10" s="10">
        <v>1073574662497</v>
      </c>
      <c r="G10" s="10">
        <v>1123199497810</v>
      </c>
      <c r="H10" s="10">
        <v>1132465133205</v>
      </c>
      <c r="I10" s="10">
        <v>1148599957454</v>
      </c>
      <c r="J10" s="10">
        <v>1146927728064</v>
      </c>
      <c r="K10" s="10">
        <v>1194463583598</v>
      </c>
      <c r="L10" s="10">
        <v>1202362289274</v>
      </c>
      <c r="M10" s="10">
        <f>SUMIF(Detalle!$P:$P,$A10,Detalle!$T:$T)</f>
        <v>1219280412839</v>
      </c>
      <c r="N10" s="15">
        <f>+Tabla2[[#This Row],[APR. VIGENTE - DICIEMBRE]]-Tabla2[[#This Row],[APR. VIGENTE - NOVIEMBRE]]</f>
        <v>16918123565</v>
      </c>
    </row>
    <row r="11" spans="1:14" ht="45" x14ac:dyDescent="0.25">
      <c r="A11" s="14" t="s">
        <v>55</v>
      </c>
      <c r="B11" s="10">
        <v>25000000000</v>
      </c>
      <c r="C11" s="10">
        <v>25000000000</v>
      </c>
      <c r="D11" s="10">
        <v>25000000000</v>
      </c>
      <c r="E11" s="10">
        <v>25000000000</v>
      </c>
      <c r="F11" s="10">
        <v>25000000000</v>
      </c>
      <c r="G11" s="10">
        <v>25000000000</v>
      </c>
      <c r="H11" s="10">
        <v>21500000000</v>
      </c>
      <c r="I11" s="10">
        <v>21500000000</v>
      </c>
      <c r="J11" s="10">
        <v>21700000000</v>
      </c>
      <c r="K11" s="10">
        <v>23424662537</v>
      </c>
      <c r="L11" s="10">
        <v>25000000000</v>
      </c>
      <c r="M11" s="10">
        <f>SUMIF(Detalle!$P:$P,$A11,Detalle!$T:$T)</f>
        <v>25000000000</v>
      </c>
      <c r="N11" s="15">
        <f>+Tabla2[[#This Row],[APR. VIGENTE - DICIEMBRE]]-Tabla2[[#This Row],[APR. VIGENTE - NOVIEMBRE]]</f>
        <v>0</v>
      </c>
    </row>
    <row r="12" spans="1:14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v>322218693169</v>
      </c>
      <c r="F12" s="10">
        <v>321466028385</v>
      </c>
      <c r="G12" s="10">
        <v>319860667937</v>
      </c>
      <c r="H12" s="10">
        <v>315754656730</v>
      </c>
      <c r="I12" s="10">
        <v>315620911529</v>
      </c>
      <c r="J12" s="10">
        <v>314371860821</v>
      </c>
      <c r="K12" s="10">
        <v>329696625103</v>
      </c>
      <c r="L12" s="10">
        <v>330575062822</v>
      </c>
      <c r="M12" s="10">
        <f>SUMIF(Detalle!$P:$P,$A12,Detalle!$T:$T)</f>
        <v>329724419552</v>
      </c>
      <c r="N12" s="15">
        <f>+Tabla2[[#This Row],[APR. VIGENTE - DICIEMBRE]]-Tabla2[[#This Row],[APR. VIGENTE - NOVIEMBRE]]</f>
        <v>-850643270</v>
      </c>
    </row>
    <row r="13" spans="1:14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v>553023607567</v>
      </c>
      <c r="F13" s="10">
        <v>675029054308</v>
      </c>
      <c r="G13" s="10">
        <v>741882451840</v>
      </c>
      <c r="H13" s="10">
        <v>716279319479</v>
      </c>
      <c r="I13" s="10">
        <v>683515129903</v>
      </c>
      <c r="J13" s="10">
        <v>824781781853</v>
      </c>
      <c r="K13" s="10">
        <v>935042751397</v>
      </c>
      <c r="L13" s="10">
        <v>939224917974</v>
      </c>
      <c r="M13" s="10">
        <f>SUMIF(Detalle!$P:$P,$A13,Detalle!$T:$T)</f>
        <v>1000255439585</v>
      </c>
      <c r="N13" s="15">
        <f>+Tabla2[[#This Row],[APR. VIGENTE - DICIEMBRE]]-Tabla2[[#This Row],[APR. VIGENTE - NOVIEMBRE]]</f>
        <v>61030521611</v>
      </c>
    </row>
    <row r="14" spans="1:14" x14ac:dyDescent="0.25">
      <c r="A14" s="12" t="s">
        <v>158</v>
      </c>
      <c r="C14" s="10">
        <v>22715700</v>
      </c>
      <c r="D14" s="10">
        <v>23215700</v>
      </c>
      <c r="E14" s="10">
        <v>23215700</v>
      </c>
      <c r="F14" s="10">
        <v>530728104</v>
      </c>
      <c r="G14" s="10">
        <v>622025582</v>
      </c>
      <c r="H14" s="10">
        <v>628489520</v>
      </c>
      <c r="I14" s="10">
        <v>642496856</v>
      </c>
      <c r="J14" s="10">
        <v>650898554</v>
      </c>
      <c r="K14" s="10">
        <v>687770793</v>
      </c>
      <c r="L14" s="10">
        <v>759548589</v>
      </c>
      <c r="M14" s="10">
        <f>SUMIF(Detalle!$P:$P,$A14,Detalle!$T:$T)</f>
        <v>765695737</v>
      </c>
      <c r="N14" s="15">
        <f>+Tabla2[[#This Row],[APR. VIGENTE - DICIEMBRE]]-Tabla2[[#This Row],[APR. VIGENTE - NOVIEMBRE]]</f>
        <v>6147148</v>
      </c>
    </row>
    <row r="15" spans="1:14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v>46711983129</v>
      </c>
      <c r="F15" s="10">
        <v>46575014262</v>
      </c>
      <c r="G15" s="10">
        <v>44255701731</v>
      </c>
      <c r="H15" s="10">
        <v>45060138861</v>
      </c>
      <c r="I15" s="10">
        <v>46476548748</v>
      </c>
      <c r="J15" s="10">
        <v>46476548748</v>
      </c>
      <c r="K15" s="10">
        <v>45373526020</v>
      </c>
      <c r="L15" s="10">
        <v>46313762789</v>
      </c>
      <c r="M15" s="10">
        <f>SUMIF(Detalle!$P:$P,$A15,Detalle!$T:$T)</f>
        <v>46714994424</v>
      </c>
      <c r="N15" s="15">
        <f>+Tabla2[[#This Row],[APR. VIGENTE - DICIEMBRE]]-Tabla2[[#This Row],[APR. VIGENTE - NOVIEMBRE]]</f>
        <v>401231635</v>
      </c>
    </row>
    <row r="16" spans="1:14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36673108</v>
      </c>
      <c r="K16" s="10">
        <v>36673108</v>
      </c>
      <c r="L16" s="10">
        <v>36673108</v>
      </c>
      <c r="M16" s="10">
        <f>SUMIF(Detalle!$P:$P,$A16,Detalle!$T:$T)</f>
        <v>36673108</v>
      </c>
      <c r="N16" s="15">
        <f>+Tabla2[[#This Row],[APR. VIGENTE - DICIEMBRE]]-Tabla2[[#This Row],[APR. VIGENTE - NOVIEMBRE]]</f>
        <v>0</v>
      </c>
    </row>
    <row r="17" spans="1:14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v>165942000000</v>
      </c>
      <c r="F17" s="10">
        <v>165942000000</v>
      </c>
      <c r="G17" s="10">
        <v>165942000000</v>
      </c>
      <c r="H17" s="10">
        <v>165942000000</v>
      </c>
      <c r="I17" s="10">
        <v>165942000000</v>
      </c>
      <c r="J17" s="10">
        <v>165942000000</v>
      </c>
      <c r="K17" s="10">
        <v>165942000000</v>
      </c>
      <c r="L17" s="10">
        <v>165942000000</v>
      </c>
      <c r="M17" s="10">
        <f>SUMIF(Detalle!$P:$P,$A17,Detalle!$T:$T)</f>
        <v>192017519227</v>
      </c>
      <c r="N17" s="15">
        <f>+Tabla2[[#This Row],[APR. VIGENTE - DICIEMBRE]]-Tabla2[[#This Row],[APR. VIGENTE - NOVIEMBRE]]</f>
        <v>26075519227</v>
      </c>
    </row>
    <row r="18" spans="1:14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v>22565944200</v>
      </c>
      <c r="F18" s="10">
        <v>22565944200</v>
      </c>
      <c r="G18" s="10">
        <v>22565944200</v>
      </c>
      <c r="H18" s="10">
        <v>22565944200</v>
      </c>
      <c r="I18" s="10">
        <v>22565944200</v>
      </c>
      <c r="J18" s="10">
        <v>22565944200</v>
      </c>
      <c r="K18" s="10">
        <v>22565944200</v>
      </c>
      <c r="L18" s="10">
        <v>22565944200</v>
      </c>
      <c r="M18" s="10">
        <f>SUMIF(Detalle!$P:$P,$A18,Detalle!$T:$T)</f>
        <v>20348125202</v>
      </c>
      <c r="N18" s="15">
        <f>+Tabla2[[#This Row],[APR. VIGENTE - DICIEMBRE]]-Tabla2[[#This Row],[APR. VIGENTE - NOVIEMBRE]]</f>
        <v>-2217818998</v>
      </c>
    </row>
    <row r="19" spans="1:14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v>4677836331</v>
      </c>
      <c r="F19" s="10">
        <v>4671382592</v>
      </c>
      <c r="G19" s="10">
        <v>4687300825</v>
      </c>
      <c r="H19" s="10">
        <v>4690999000</v>
      </c>
      <c r="I19" s="10">
        <v>4690999000</v>
      </c>
      <c r="J19" s="10">
        <v>4690999000</v>
      </c>
      <c r="K19" s="10">
        <v>4690999000</v>
      </c>
      <c r="L19" s="10">
        <v>4690999000</v>
      </c>
      <c r="M19" s="10">
        <f>SUMIF(Detalle!$P:$P,$A19,Detalle!$T:$T)</f>
        <v>4690999000</v>
      </c>
      <c r="N19" s="15">
        <f>+Tabla2[[#This Row],[APR. VIGENTE - DICIEMBRE]]-Tabla2[[#This Row],[APR. VIGENTE - NOVIEMBRE]]</f>
        <v>0</v>
      </c>
    </row>
    <row r="20" spans="1:14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v>5502000000</v>
      </c>
      <c r="G20" s="10">
        <v>5502000000</v>
      </c>
      <c r="H20" s="10">
        <v>5502000000</v>
      </c>
      <c r="I20" s="10">
        <v>5502000000</v>
      </c>
      <c r="J20" s="10">
        <v>5502000000</v>
      </c>
      <c r="K20" s="10">
        <v>5502000000</v>
      </c>
      <c r="L20" s="10">
        <v>5502000000</v>
      </c>
      <c r="M20" s="10">
        <f>SUMIF(Detalle!$P:$P,$A20,Detalle!$T:$T)</f>
        <v>5502000000</v>
      </c>
      <c r="N20" s="15">
        <f>+Tabla2[[#This Row],[APR. VIGENTE - DICIEMBRE]]-Tabla2[[#This Row],[APR. VIGENTE - NOVIEMBRE]]</f>
        <v>0</v>
      </c>
    </row>
    <row r="21" spans="1:14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v>98333664</v>
      </c>
      <c r="F21" s="10">
        <v>98333664</v>
      </c>
      <c r="G21" s="10">
        <v>98333664</v>
      </c>
      <c r="H21" s="10">
        <v>98333664</v>
      </c>
      <c r="I21" s="10">
        <v>98333664</v>
      </c>
      <c r="J21" s="10">
        <v>98333664</v>
      </c>
      <c r="K21" s="10">
        <v>98333664</v>
      </c>
      <c r="L21" s="10">
        <v>98333664</v>
      </c>
      <c r="M21" s="10">
        <f>SUMIF(Detalle!$P:$P,$A21,Detalle!$T:$T)</f>
        <v>98333664</v>
      </c>
      <c r="N21" s="15">
        <f>+Tabla2[[#This Row],[APR. VIGENTE - DICIEMBRE]]-Tabla2[[#This Row],[APR. VIGENTE - NOVIEMBRE]]</f>
        <v>0</v>
      </c>
    </row>
    <row r="22" spans="1:14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v>79730600</v>
      </c>
      <c r="G22" s="10">
        <v>79730600</v>
      </c>
      <c r="H22" s="10">
        <v>79730600</v>
      </c>
      <c r="I22" s="10">
        <v>79730600</v>
      </c>
      <c r="J22" s="10">
        <v>79730600</v>
      </c>
      <c r="K22" s="10">
        <v>79730600</v>
      </c>
      <c r="L22" s="10">
        <v>79730600</v>
      </c>
      <c r="M22" s="10">
        <f>SUMIF(Detalle!$P:$P,$A22,Detalle!$T:$T)</f>
        <v>79730600</v>
      </c>
      <c r="N22" s="15">
        <f>+Tabla2[[#This Row],[APR. VIGENTE - DICIEMBRE]]-Tabla2[[#This Row],[APR. VIGENTE - NOVIEMBRE]]</f>
        <v>0</v>
      </c>
    </row>
    <row r="23" spans="1:14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v>36743000000</v>
      </c>
      <c r="F23" s="10">
        <v>36743000000</v>
      </c>
      <c r="G23" s="10">
        <v>36743000000</v>
      </c>
      <c r="H23" s="10">
        <v>36743000000</v>
      </c>
      <c r="I23" s="10">
        <v>36743000000</v>
      </c>
      <c r="J23" s="10">
        <v>36743000000</v>
      </c>
      <c r="K23" s="10">
        <v>36743000000</v>
      </c>
      <c r="L23" s="10">
        <v>36743000000</v>
      </c>
      <c r="M23" s="10">
        <f>SUMIF(Detalle!$P:$P,$A23,Detalle!$T:$T)</f>
        <v>48555779157</v>
      </c>
      <c r="N23" s="15">
        <f>+Tabla2[[#This Row],[APR. VIGENTE - DICIEMBRE]]-Tabla2[[#This Row],[APR. VIGENTE - NOVIEMBRE]]</f>
        <v>11812779157</v>
      </c>
    </row>
    <row r="24" spans="1:14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v>481354000000</v>
      </c>
      <c r="F24" s="10">
        <v>481354000000</v>
      </c>
      <c r="G24" s="10">
        <v>481354000000</v>
      </c>
      <c r="H24" s="10">
        <v>481354000000</v>
      </c>
      <c r="I24" s="10">
        <v>481354000000</v>
      </c>
      <c r="J24" s="10">
        <v>481354000000</v>
      </c>
      <c r="K24" s="10">
        <v>481354000000</v>
      </c>
      <c r="L24" s="10">
        <v>481354000000</v>
      </c>
      <c r="M24" s="10">
        <f>SUMIF(Detalle!$P:$P,$A24,Detalle!$T:$T)</f>
        <v>572146701616</v>
      </c>
      <c r="N24" s="15">
        <f>+Tabla2[[#This Row],[APR. VIGENTE - DICIEMBRE]]-Tabla2[[#This Row],[APR. VIGENTE - NOVIEMBRE]]</f>
        <v>90792701616</v>
      </c>
    </row>
    <row r="25" spans="1:14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v>6937250286</v>
      </c>
      <c r="G25" s="10">
        <v>6937250286</v>
      </c>
      <c r="H25" s="10">
        <v>6937250286</v>
      </c>
      <c r="I25" s="10">
        <v>6937250286</v>
      </c>
      <c r="J25" s="10">
        <v>6937250286</v>
      </c>
      <c r="K25" s="10">
        <v>6937250286</v>
      </c>
      <c r="L25" s="10">
        <v>6937250286</v>
      </c>
      <c r="M25" s="10">
        <f>SUMIF(Detalle!$P:$P,$A25,Detalle!$T:$T)</f>
        <v>11903210286</v>
      </c>
      <c r="N25" s="15">
        <f>+Tabla2[[#This Row],[APR. VIGENTE - DICIEMBRE]]-Tabla2[[#This Row],[APR. VIGENTE - NOVIEMBRE]]</f>
        <v>4965960000</v>
      </c>
    </row>
    <row r="26" spans="1:14" x14ac:dyDescent="0.25">
      <c r="A26" s="12" t="s">
        <v>261</v>
      </c>
      <c r="C26" s="10"/>
      <c r="D26" s="10"/>
      <c r="E26" s="10"/>
      <c r="F26" s="10"/>
      <c r="G26" s="10" t="e">
        <f>SUMIF([1]Detalle!$P:$P,$A26,[1]Detalle!$T:$T)</f>
        <v>#VALUE!</v>
      </c>
      <c r="H26" s="10"/>
      <c r="I26" s="10"/>
      <c r="J26" s="10"/>
      <c r="K26" s="10"/>
      <c r="L26" s="10"/>
      <c r="M26" s="10">
        <f>SUMIF(Detalle!$P:$P,$A26,Detalle!$T:$T)</f>
        <v>22040000</v>
      </c>
      <c r="N26" s="15">
        <f>+Tabla2[[#This Row],[APR. VIGENTE - DICIEMBRE]]-Tabla2[[#This Row],[APR. VIGENTE - JULIO]]</f>
        <v>22040000</v>
      </c>
    </row>
    <row r="27" spans="1:14" x14ac:dyDescent="0.25">
      <c r="A27" s="12" t="s">
        <v>142</v>
      </c>
      <c r="B27" s="10">
        <f>SUM(B6:B25)</f>
        <v>8037549689719</v>
      </c>
      <c r="C27" s="10">
        <v>8309351827695</v>
      </c>
      <c r="D27" s="10">
        <v>9067056410666</v>
      </c>
      <c r="E27" s="10">
        <v>9261557483280</v>
      </c>
      <c r="F27" s="10">
        <v>9464826012626</v>
      </c>
      <c r="G27" s="10">
        <f>SUBTOTAL(109,G6:G25)</f>
        <v>9583641722437</v>
      </c>
      <c r="H27" s="10">
        <f>SUBTOTAL(109,H6:H25)</f>
        <v>9520239166792</v>
      </c>
      <c r="I27" s="10">
        <v>9793124195867</v>
      </c>
      <c r="J27" s="10">
        <v>10120428298333</v>
      </c>
      <c r="K27" s="10">
        <v>10374899703178</v>
      </c>
      <c r="L27" s="10">
        <v>10369590757314.781</v>
      </c>
      <c r="M27" s="10">
        <f>SUBTOTAL(109,M6:M26)</f>
        <v>10646240877841</v>
      </c>
      <c r="N27" s="15">
        <f>SUBTOTAL(109,N6:N25)</f>
        <v>276628080526.21973</v>
      </c>
    </row>
    <row r="28" spans="1:14" x14ac:dyDescent="0.25">
      <c r="A28" s="12"/>
      <c r="B28" s="27"/>
      <c r="C28" s="2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5"/>
    </row>
    <row r="29" spans="1:14" x14ac:dyDescent="0.25">
      <c r="M29" s="24"/>
      <c r="N29" s="24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R47"/>
  <sheetViews>
    <sheetView tabSelected="1" topLeftCell="H1" workbookViewId="0">
      <selection activeCell="J61" sqref="J61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15" width="23.85546875" customWidth="1"/>
    <col min="16" max="16" width="22.42578125" customWidth="1"/>
    <col min="17" max="17" width="23.85546875" customWidth="1"/>
    <col min="18" max="18" width="20.140625" customWidth="1"/>
  </cols>
  <sheetData>
    <row r="1" spans="1:18" ht="22.5" x14ac:dyDescent="0.3">
      <c r="A1" s="4" t="s">
        <v>143</v>
      </c>
    </row>
    <row r="2" spans="1:18" ht="15.75" x14ac:dyDescent="0.25">
      <c r="A2" s="5" t="s">
        <v>144</v>
      </c>
    </row>
    <row r="3" spans="1:18" x14ac:dyDescent="0.25">
      <c r="A3" s="6" t="s">
        <v>244</v>
      </c>
    </row>
    <row r="4" spans="1:18" x14ac:dyDescent="0.25">
      <c r="A4" s="6"/>
    </row>
    <row r="5" spans="1:18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162</v>
      </c>
      <c r="H5" s="13" t="s">
        <v>163</v>
      </c>
      <c r="I5" s="13" t="s">
        <v>197</v>
      </c>
      <c r="J5" s="13" t="s">
        <v>236</v>
      </c>
      <c r="K5" s="13" t="s">
        <v>242</v>
      </c>
      <c r="L5" s="13" t="s">
        <v>245</v>
      </c>
      <c r="M5" s="13" t="s">
        <v>247</v>
      </c>
      <c r="N5" s="13" t="s">
        <v>249</v>
      </c>
      <c r="O5" s="13" t="s">
        <v>254</v>
      </c>
      <c r="P5" s="13" t="s">
        <v>151</v>
      </c>
      <c r="Q5" s="13" t="s">
        <v>257</v>
      </c>
      <c r="R5" s="13" t="s">
        <v>198</v>
      </c>
    </row>
    <row r="6" spans="1:18" x14ac:dyDescent="0.25">
      <c r="A6" s="1" t="s">
        <v>23</v>
      </c>
      <c r="B6" t="str">
        <f>VLOOKUP(A6,Detalle!$A2:$B616,2,0)</f>
        <v>ICBF SEDE DE LA DIRECCION GENERAL</v>
      </c>
      <c r="C6" s="2">
        <f>SUMIFS(Detalle!T$1:T$616,Detalle!A$1:A$616,Presupuesto_Regional!A6)</f>
        <v>2176534866696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2">
        <v>2164850552650</v>
      </c>
      <c r="J6" s="2">
        <v>2168690332751</v>
      </c>
      <c r="K6" s="2">
        <v>1964168505197</v>
      </c>
      <c r="L6" s="2">
        <v>1993518151252</v>
      </c>
      <c r="M6" s="2">
        <v>2020126761304</v>
      </c>
      <c r="N6" s="2">
        <v>1950414683275</v>
      </c>
      <c r="O6" s="2">
        <v>1953446642264.6699</v>
      </c>
      <c r="P6" s="3">
        <f>+Tabla1[[#This Row],[APROPIACIÓN NOVIEMBRE]]-Tabla1[[#This Row],[APROPIACIÓN OCTUBRE]]</f>
        <v>3031958989.6699219</v>
      </c>
      <c r="Q6" s="2">
        <v>2176534866696</v>
      </c>
      <c r="R6" s="2">
        <f>+Tabla1[[#This Row],[APROPIACIÓN DICIEMBRE]]-Tabla1[[#This Row],[APROPIACIÓN NOVIEMBRE]]</f>
        <v>223088224431.33008</v>
      </c>
    </row>
    <row r="7" spans="1:18" x14ac:dyDescent="0.25">
      <c r="A7" s="1" t="s">
        <v>72</v>
      </c>
      <c r="B7" t="str">
        <f>VLOOKUP(A7,Detalle!$A3:$B617,2,0)</f>
        <v>ICBF DIRECCIÓN REGIONAL ANTIOQUIA</v>
      </c>
      <c r="C7" s="2">
        <f>SUMIFS(Detalle!T$1:T$616,Detalle!A$1:A$616,Presupuesto_Regional!A7)</f>
        <v>839487434768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2">
        <v>719010336373</v>
      </c>
      <c r="J7" s="2">
        <v>723800263143</v>
      </c>
      <c r="K7" s="2">
        <v>744664930036</v>
      </c>
      <c r="L7" s="2">
        <v>775997484280</v>
      </c>
      <c r="M7" s="2">
        <v>811392122376</v>
      </c>
      <c r="N7" s="2">
        <v>840475405163</v>
      </c>
      <c r="O7" s="2">
        <v>838004207978</v>
      </c>
      <c r="P7" s="3">
        <f>+Tabla1[[#This Row],[APROPIACIÓN NOVIEMBRE]]-Tabla1[[#This Row],[APROPIACIÓN OCTUBRE]]</f>
        <v>-2471197185</v>
      </c>
      <c r="Q7" s="2">
        <v>839487434768</v>
      </c>
      <c r="R7" s="2">
        <f>+Tabla1[[#This Row],[APROPIACIÓN DICIEMBRE]]-Tabla1[[#This Row],[APROPIACIÓN NOVIEMBRE]]</f>
        <v>1483226790</v>
      </c>
    </row>
    <row r="8" spans="1:18" x14ac:dyDescent="0.25">
      <c r="A8" s="1" t="s">
        <v>75</v>
      </c>
      <c r="B8" t="str">
        <f>VLOOKUP(A8,Detalle!$A4:$B618,2,0)</f>
        <v>ICBF DIRECCIÓN REGIONAL ATLANTICO</v>
      </c>
      <c r="C8" s="2">
        <f>SUMIFS(Detalle!T$1:T$616,Detalle!A$1:A$616,Presupuesto_Regional!A8)</f>
        <v>463988066625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2">
        <v>344298607503</v>
      </c>
      <c r="J8" s="2">
        <v>347902575600</v>
      </c>
      <c r="K8" s="2">
        <v>357501921944</v>
      </c>
      <c r="L8" s="2">
        <v>380894967675</v>
      </c>
      <c r="M8" s="2">
        <v>399852717606</v>
      </c>
      <c r="N8" s="2">
        <v>423943935487</v>
      </c>
      <c r="O8" s="2">
        <v>425432683674</v>
      </c>
      <c r="P8" s="3">
        <f>+Tabla1[[#This Row],[APROPIACIÓN NOVIEMBRE]]-Tabla1[[#This Row],[APROPIACIÓN OCTUBRE]]</f>
        <v>1488748187</v>
      </c>
      <c r="Q8" s="2">
        <v>463988066625</v>
      </c>
      <c r="R8" s="2">
        <f>+Tabla1[[#This Row],[APROPIACIÓN DICIEMBRE]]-Tabla1[[#This Row],[APROPIACIÓN NOVIEMBRE]]</f>
        <v>38555382951</v>
      </c>
    </row>
    <row r="9" spans="1:18" x14ac:dyDescent="0.25">
      <c r="A9" s="1" t="s">
        <v>77</v>
      </c>
      <c r="B9" t="str">
        <f>VLOOKUP(A9,Detalle!$A5:$B619,2,0)</f>
        <v>ICBF DIRECCIÓN REGIONAL BOGOTA</v>
      </c>
      <c r="C9" s="2">
        <f>SUMIFS(Detalle!T$1:T$616,Detalle!A$1:A$616,Presupuesto_Regional!A9)</f>
        <v>621678206364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2">
        <v>563988581327</v>
      </c>
      <c r="J9" s="2">
        <v>576183596567</v>
      </c>
      <c r="K9" s="2">
        <v>574871175241</v>
      </c>
      <c r="L9" s="2">
        <v>592873155380</v>
      </c>
      <c r="M9" s="2">
        <v>603634715626</v>
      </c>
      <c r="N9" s="2">
        <v>636553046817</v>
      </c>
      <c r="O9" s="2">
        <v>618646629685.31006</v>
      </c>
      <c r="P9" s="3">
        <f>+Tabla1[[#This Row],[APROPIACIÓN NOVIEMBRE]]-Tabla1[[#This Row],[APROPIACIÓN OCTUBRE]]</f>
        <v>-17906417131.689941</v>
      </c>
      <c r="Q9" s="2">
        <v>621678206364</v>
      </c>
      <c r="R9" s="2">
        <f>+Tabla1[[#This Row],[APROPIACIÓN DICIEMBRE]]-Tabla1[[#This Row],[APROPIACIÓN NOVIEMBRE]]</f>
        <v>3031576678.6899414</v>
      </c>
    </row>
    <row r="10" spans="1:18" x14ac:dyDescent="0.25">
      <c r="A10" s="1" t="s">
        <v>79</v>
      </c>
      <c r="B10" t="str">
        <f>VLOOKUP(A10,Detalle!$A6:$B620,2,0)</f>
        <v>ICBF DIRECCIÓN REGIONAL BOLIVAR</v>
      </c>
      <c r="C10" s="2">
        <f>SUMIFS(Detalle!T$1:T$616,Detalle!A$1:A$616,Presupuesto_Regional!A10)</f>
        <v>485821931351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2">
        <v>397064331814</v>
      </c>
      <c r="J10" s="2">
        <v>402135900128</v>
      </c>
      <c r="K10" s="2">
        <v>412882155520</v>
      </c>
      <c r="L10" s="2">
        <v>435403205916</v>
      </c>
      <c r="M10" s="2">
        <v>455005164292</v>
      </c>
      <c r="N10" s="2">
        <v>480533611039</v>
      </c>
      <c r="O10" s="2">
        <v>480124404031</v>
      </c>
      <c r="P10" s="3">
        <f>+Tabla1[[#This Row],[APROPIACIÓN NOVIEMBRE]]-Tabla1[[#This Row],[APROPIACIÓN OCTUBRE]]</f>
        <v>-409207008</v>
      </c>
      <c r="Q10" s="2">
        <v>485821931351</v>
      </c>
      <c r="R10" s="2">
        <f>+Tabla1[[#This Row],[APROPIACIÓN DICIEMBRE]]-Tabla1[[#This Row],[APROPIACIÓN NOVIEMBRE]]</f>
        <v>5697527320</v>
      </c>
    </row>
    <row r="11" spans="1:18" x14ac:dyDescent="0.25">
      <c r="A11" s="1" t="s">
        <v>81</v>
      </c>
      <c r="B11" t="str">
        <f>VLOOKUP(A11,Detalle!$A7:$B621,2,0)</f>
        <v xml:space="preserve">ICBF DIRECCIÓN REGIONAL BOYACÁ </v>
      </c>
      <c r="C11" s="2">
        <f>SUMIFS(Detalle!T$1:T$616,Detalle!A$1:A$616,Presupuesto_Regional!A11)</f>
        <v>182336802317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2">
        <v>157890675991</v>
      </c>
      <c r="J11" s="2">
        <v>160029303994</v>
      </c>
      <c r="K11" s="2">
        <v>163763056213</v>
      </c>
      <c r="L11" s="2">
        <v>171818452776</v>
      </c>
      <c r="M11" s="2">
        <v>175032976744</v>
      </c>
      <c r="N11" s="2">
        <v>183772305118</v>
      </c>
      <c r="O11" s="2">
        <v>181319057484.95001</v>
      </c>
      <c r="P11" s="3">
        <f>+Tabla1[[#This Row],[APROPIACIÓN NOVIEMBRE]]-Tabla1[[#This Row],[APROPIACIÓN OCTUBRE]]</f>
        <v>-2453247633.0499878</v>
      </c>
      <c r="Q11" s="2">
        <v>182336802317</v>
      </c>
      <c r="R11" s="2">
        <f>+Tabla1[[#This Row],[APROPIACIÓN DICIEMBRE]]-Tabla1[[#This Row],[APROPIACIÓN NOVIEMBRE]]</f>
        <v>1017744832.0499878</v>
      </c>
    </row>
    <row r="12" spans="1:18" x14ac:dyDescent="0.25">
      <c r="A12" s="1" t="s">
        <v>83</v>
      </c>
      <c r="B12" t="str">
        <f>VLOOKUP(A12,Detalle!$A8:$B622,2,0)</f>
        <v>ICBF DIRECCIÓN REGIONAL CALDAS</v>
      </c>
      <c r="C12" s="2">
        <f>SUMIFS(Detalle!T$1:T$616,Detalle!A$1:A$616,Presupuesto_Regional!A12)</f>
        <v>175138423965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2">
        <v>159927110169</v>
      </c>
      <c r="J12" s="2">
        <v>161683275115</v>
      </c>
      <c r="K12" s="2">
        <v>165071495387</v>
      </c>
      <c r="L12" s="2">
        <v>163837086699</v>
      </c>
      <c r="M12" s="2">
        <v>171419844142</v>
      </c>
      <c r="N12" s="2">
        <v>172677586513</v>
      </c>
      <c r="O12" s="2">
        <v>175726427942</v>
      </c>
      <c r="P12" s="3">
        <f>+Tabla1[[#This Row],[APROPIACIÓN NOVIEMBRE]]-Tabla1[[#This Row],[APROPIACIÓN OCTUBRE]]</f>
        <v>3048841429</v>
      </c>
      <c r="Q12" s="2">
        <v>175138423965</v>
      </c>
      <c r="R12" s="2">
        <f>+Tabla1[[#This Row],[APROPIACIÓN DICIEMBRE]]-Tabla1[[#This Row],[APROPIACIÓN NOVIEMBRE]]</f>
        <v>-588003977</v>
      </c>
    </row>
    <row r="13" spans="1:18" x14ac:dyDescent="0.25">
      <c r="A13" s="1" t="s">
        <v>85</v>
      </c>
      <c r="B13" t="str">
        <f>VLOOKUP(A13,Detalle!$A9:$B623,2,0)</f>
        <v>ICBF DIRECCIÓN REGIONAL CAQUETÁ</v>
      </c>
      <c r="C13" s="2">
        <f>SUMIFS(Detalle!T$1:T$616,Detalle!A$1:A$616,Presupuesto_Regional!A13)</f>
        <v>102839591992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2">
        <v>98688731662</v>
      </c>
      <c r="J13" s="2">
        <v>100028047028</v>
      </c>
      <c r="K13" s="2">
        <v>100098305177</v>
      </c>
      <c r="L13" s="2">
        <v>99120239797</v>
      </c>
      <c r="M13" s="2">
        <v>103676023085</v>
      </c>
      <c r="N13" s="2">
        <v>102280002282</v>
      </c>
      <c r="O13" s="2">
        <v>103273669041</v>
      </c>
      <c r="P13" s="3">
        <f>+Tabla1[[#This Row],[APROPIACIÓN NOVIEMBRE]]-Tabla1[[#This Row],[APROPIACIÓN OCTUBRE]]</f>
        <v>993666759</v>
      </c>
      <c r="Q13" s="2">
        <v>102839591992</v>
      </c>
      <c r="R13" s="2">
        <f>+Tabla1[[#This Row],[APROPIACIÓN DICIEMBRE]]-Tabla1[[#This Row],[APROPIACIÓN NOVIEMBRE]]</f>
        <v>-434077049</v>
      </c>
    </row>
    <row r="14" spans="1:18" x14ac:dyDescent="0.25">
      <c r="A14" s="1" t="s">
        <v>87</v>
      </c>
      <c r="B14" t="str">
        <f>VLOOKUP(A14,Detalle!$A10:$B624,2,0)</f>
        <v>ICBF DIRECCIÓN REGIONAL CAUCA</v>
      </c>
      <c r="C14" s="2">
        <f>SUMIFS(Detalle!T$1:T$616,Detalle!A$1:A$616,Presupuesto_Regional!A14)</f>
        <v>337265552396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2">
        <v>281447065316</v>
      </c>
      <c r="J14" s="2">
        <v>286446974818</v>
      </c>
      <c r="K14" s="2">
        <v>290189373054</v>
      </c>
      <c r="L14" s="2">
        <v>301779648892</v>
      </c>
      <c r="M14" s="2">
        <v>317015156755</v>
      </c>
      <c r="N14" s="2">
        <v>333747217171</v>
      </c>
      <c r="O14" s="2">
        <v>334961736524</v>
      </c>
      <c r="P14" s="3">
        <f>+Tabla1[[#This Row],[APROPIACIÓN NOVIEMBRE]]-Tabla1[[#This Row],[APROPIACIÓN OCTUBRE]]</f>
        <v>1214519353</v>
      </c>
      <c r="Q14" s="2">
        <v>337265552396</v>
      </c>
      <c r="R14" s="2">
        <f>+Tabla1[[#This Row],[APROPIACIÓN DICIEMBRE]]-Tabla1[[#This Row],[APROPIACIÓN NOVIEMBRE]]</f>
        <v>2303815872</v>
      </c>
    </row>
    <row r="15" spans="1:18" x14ac:dyDescent="0.25">
      <c r="A15" s="1" t="s">
        <v>89</v>
      </c>
      <c r="B15" t="str">
        <f>VLOOKUP(A15,Detalle!$A11:$B625,2,0)</f>
        <v>ICBF DIRECCIÓN REGIONAL CESAR</v>
      </c>
      <c r="C15" s="2">
        <f>SUMIFS(Detalle!T$1:T$616,Detalle!A$1:A$616,Presupuesto_Regional!A15)</f>
        <v>322459921176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2">
        <v>261535422385</v>
      </c>
      <c r="J15" s="2">
        <v>265849411307</v>
      </c>
      <c r="K15" s="2">
        <v>280866541411</v>
      </c>
      <c r="L15" s="2">
        <v>285761207497</v>
      </c>
      <c r="M15" s="2">
        <v>302013150412</v>
      </c>
      <c r="N15" s="2">
        <v>315959036023</v>
      </c>
      <c r="O15" s="2">
        <v>319934178320</v>
      </c>
      <c r="P15" s="3">
        <f>+Tabla1[[#This Row],[APROPIACIÓN NOVIEMBRE]]-Tabla1[[#This Row],[APROPIACIÓN OCTUBRE]]</f>
        <v>3975142297</v>
      </c>
      <c r="Q15" s="2">
        <v>322459921176</v>
      </c>
      <c r="R15" s="2">
        <f>+Tabla1[[#This Row],[APROPIACIÓN DICIEMBRE]]-Tabla1[[#This Row],[APROPIACIÓN NOVIEMBRE]]</f>
        <v>2525742856</v>
      </c>
    </row>
    <row r="16" spans="1:18" x14ac:dyDescent="0.25">
      <c r="A16" s="1" t="s">
        <v>91</v>
      </c>
      <c r="B16" t="str">
        <f>VLOOKUP(A16,Detalle!$A12:$B626,2,0)</f>
        <v>ICBF DIRECCIÓN REGIONAL CÓRDOBA</v>
      </c>
      <c r="C16" s="2">
        <f>SUMIFS(Detalle!T$1:T$616,Detalle!A$1:A$616,Presupuesto_Regional!A16)</f>
        <v>399671957516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2">
        <v>322875088335</v>
      </c>
      <c r="J16" s="2">
        <v>327960246031</v>
      </c>
      <c r="K16" s="2">
        <v>336114918461</v>
      </c>
      <c r="L16" s="2">
        <v>356122074797</v>
      </c>
      <c r="M16" s="2">
        <v>369340070865</v>
      </c>
      <c r="N16" s="2">
        <v>396017469955</v>
      </c>
      <c r="O16" s="2">
        <v>396015170051</v>
      </c>
      <c r="P16" s="3">
        <f>+Tabla1[[#This Row],[APROPIACIÓN NOVIEMBRE]]-Tabla1[[#This Row],[APROPIACIÓN OCTUBRE]]</f>
        <v>-2299904</v>
      </c>
      <c r="Q16" s="2">
        <v>399671957516</v>
      </c>
      <c r="R16" s="2">
        <f>+Tabla1[[#This Row],[APROPIACIÓN DICIEMBRE]]-Tabla1[[#This Row],[APROPIACIÓN NOVIEMBRE]]</f>
        <v>3656787465</v>
      </c>
    </row>
    <row r="17" spans="1:18" x14ac:dyDescent="0.25">
      <c r="A17" s="1" t="s">
        <v>93</v>
      </c>
      <c r="B17" t="str">
        <f>VLOOKUP(A17,Detalle!$A13:$B627,2,0)</f>
        <v>ICBF DIRECCIÓN REGIONAL CUNDINAMARCA</v>
      </c>
      <c r="C17" s="2">
        <f>SUMIFS(Detalle!T$1:T$616,Detalle!A$1:A$616,Presupuesto_Regional!A17)</f>
        <v>304121411896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2">
        <v>282866552059</v>
      </c>
      <c r="J17" s="2">
        <v>286602738847</v>
      </c>
      <c r="K17" s="2">
        <v>288163060481</v>
      </c>
      <c r="L17" s="2">
        <v>290563664667</v>
      </c>
      <c r="M17" s="2">
        <v>302222829472</v>
      </c>
      <c r="N17" s="2">
        <v>303641472232</v>
      </c>
      <c r="O17" s="2">
        <v>306760404216</v>
      </c>
      <c r="P17" s="3">
        <f>+Tabla1[[#This Row],[APROPIACIÓN NOVIEMBRE]]-Tabla1[[#This Row],[APROPIACIÓN OCTUBRE]]</f>
        <v>3118931984</v>
      </c>
      <c r="Q17" s="2">
        <v>304121411896</v>
      </c>
      <c r="R17" s="2">
        <f>+Tabla1[[#This Row],[APROPIACIÓN DICIEMBRE]]-Tabla1[[#This Row],[APROPIACIÓN NOVIEMBRE]]</f>
        <v>-2638992320</v>
      </c>
    </row>
    <row r="18" spans="1:18" x14ac:dyDescent="0.25">
      <c r="A18" s="1" t="s">
        <v>95</v>
      </c>
      <c r="B18" t="str">
        <f>VLOOKUP(A18,Detalle!$A14:$B628,2,0)</f>
        <v>ICBF DIRECCIÓN REGIONAL CHOCÓ</v>
      </c>
      <c r="C18" s="2">
        <f>SUMIFS(Detalle!T$1:T$616,Detalle!A$1:A$616,Presupuesto_Regional!A18)</f>
        <v>266493872318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2">
        <v>225773815451</v>
      </c>
      <c r="J18" s="2">
        <v>233383580606</v>
      </c>
      <c r="K18" s="2">
        <v>236599984532</v>
      </c>
      <c r="L18" s="2">
        <v>242558125648</v>
      </c>
      <c r="M18" s="2">
        <v>258095313463</v>
      </c>
      <c r="N18" s="2">
        <v>265410992739</v>
      </c>
      <c r="O18" s="2">
        <v>265365321835</v>
      </c>
      <c r="P18" s="3">
        <f>+Tabla1[[#This Row],[APROPIACIÓN NOVIEMBRE]]-Tabla1[[#This Row],[APROPIACIÓN OCTUBRE]]</f>
        <v>-45670904</v>
      </c>
      <c r="Q18" s="2">
        <v>266493872318</v>
      </c>
      <c r="R18" s="2">
        <f>+Tabla1[[#This Row],[APROPIACIÓN DICIEMBRE]]-Tabla1[[#This Row],[APROPIACIÓN NOVIEMBRE]]</f>
        <v>1128550483</v>
      </c>
    </row>
    <row r="19" spans="1:18" x14ac:dyDescent="0.25">
      <c r="A19" s="1" t="s">
        <v>97</v>
      </c>
      <c r="B19" t="str">
        <f>VLOOKUP(A19,Detalle!$A15:$B629,2,0)</f>
        <v>ICBF DIRECCIÓN REGIONAL HUILA</v>
      </c>
      <c r="C19" s="2">
        <f>SUMIFS(Detalle!T$1:T$616,Detalle!A$1:A$616,Presupuesto_Regional!A19)</f>
        <v>206797471157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2">
        <v>182977047270</v>
      </c>
      <c r="J19" s="2">
        <v>185659765587</v>
      </c>
      <c r="K19" s="2">
        <v>184793049869</v>
      </c>
      <c r="L19" s="2">
        <v>193786493235</v>
      </c>
      <c r="M19" s="2">
        <v>196328976631</v>
      </c>
      <c r="N19" s="2">
        <v>205925628921</v>
      </c>
      <c r="O19" s="2">
        <v>206120861147.38</v>
      </c>
      <c r="P19" s="3">
        <f>+Tabla1[[#This Row],[APROPIACIÓN NOVIEMBRE]]-Tabla1[[#This Row],[APROPIACIÓN OCTUBRE]]</f>
        <v>195232226.38000488</v>
      </c>
      <c r="Q19" s="2">
        <v>206797471157</v>
      </c>
      <c r="R19" s="2">
        <f>+Tabla1[[#This Row],[APROPIACIÓN DICIEMBRE]]-Tabla1[[#This Row],[APROPIACIÓN NOVIEMBRE]]</f>
        <v>676610009.61999512</v>
      </c>
    </row>
    <row r="20" spans="1:18" x14ac:dyDescent="0.25">
      <c r="A20" s="1" t="s">
        <v>99</v>
      </c>
      <c r="B20" t="str">
        <f>VLOOKUP(A20,Detalle!$A16:$B630,2,0)</f>
        <v>ICBF DIRECCIÓN REGIONAL GUAJIRA</v>
      </c>
      <c r="C20" s="2">
        <f>SUMIFS(Detalle!T$1:T$616,Detalle!A$1:A$616,Presupuesto_Regional!A20)</f>
        <v>779773863056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2">
        <v>640583347958</v>
      </c>
      <c r="J20" s="2">
        <v>645308283279</v>
      </c>
      <c r="K20" s="2">
        <v>697816230399</v>
      </c>
      <c r="L20" s="2">
        <v>708261389408</v>
      </c>
      <c r="M20" s="2">
        <v>761717280087</v>
      </c>
      <c r="N20" s="2">
        <v>773561239223</v>
      </c>
      <c r="O20" s="2">
        <v>780266847197.62</v>
      </c>
      <c r="P20" s="3">
        <f>+Tabla1[[#This Row],[APROPIACIÓN NOVIEMBRE]]-Tabla1[[#This Row],[APROPIACIÓN OCTUBRE]]</f>
        <v>6705607974.6199951</v>
      </c>
      <c r="Q20" s="2">
        <v>779773863056</v>
      </c>
      <c r="R20" s="2">
        <f>+Tabla1[[#This Row],[APROPIACIÓN DICIEMBRE]]-Tabla1[[#This Row],[APROPIACIÓN NOVIEMBRE]]</f>
        <v>-492984141.61999512</v>
      </c>
    </row>
    <row r="21" spans="1:18" x14ac:dyDescent="0.25">
      <c r="A21" s="1" t="s">
        <v>101</v>
      </c>
      <c r="B21" t="str">
        <f>VLOOKUP(A21,Detalle!$A17:$B631,2,0)</f>
        <v>ICBF DIRECCIÓN REGIONAL MAGDALENA</v>
      </c>
      <c r="C21" s="2">
        <f>SUMIFS(Detalle!T$1:T$616,Detalle!A$1:A$616,Presupuesto_Regional!A21)</f>
        <v>320962647752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2">
        <v>277080389938</v>
      </c>
      <c r="J21" s="2">
        <v>278119006999</v>
      </c>
      <c r="K21" s="2">
        <v>278433322149</v>
      </c>
      <c r="L21" s="2">
        <v>293383177298</v>
      </c>
      <c r="M21" s="2">
        <v>297804958276</v>
      </c>
      <c r="N21" s="2">
        <v>317979940861</v>
      </c>
      <c r="O21" s="2">
        <v>319683821835.64001</v>
      </c>
      <c r="P21" s="3">
        <f>+Tabla1[[#This Row],[APROPIACIÓN NOVIEMBRE]]-Tabla1[[#This Row],[APROPIACIÓN OCTUBRE]]</f>
        <v>1703880974.6400146</v>
      </c>
      <c r="Q21" s="2">
        <v>320962647752</v>
      </c>
      <c r="R21" s="2">
        <f>+Tabla1[[#This Row],[APROPIACIÓN DICIEMBRE]]-Tabla1[[#This Row],[APROPIACIÓN NOVIEMBRE]]</f>
        <v>1278825916.3599854</v>
      </c>
    </row>
    <row r="22" spans="1:18" x14ac:dyDescent="0.25">
      <c r="A22" s="1" t="s">
        <v>103</v>
      </c>
      <c r="B22" t="str">
        <f>VLOOKUP(A22,Detalle!$A18:$B632,2,0)</f>
        <v>ICBF DIRECCIÓN REGIONAL META</v>
      </c>
      <c r="C22" s="2">
        <f>SUMIFS(Detalle!T$1:T$616,Detalle!A$1:A$616,Presupuesto_Regional!A22)</f>
        <v>161421643312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2">
        <v>148856662009</v>
      </c>
      <c r="J22" s="2">
        <v>150507812790</v>
      </c>
      <c r="K22" s="2">
        <v>151083905707</v>
      </c>
      <c r="L22" s="2">
        <v>154374747311</v>
      </c>
      <c r="M22" s="2">
        <v>156774141769</v>
      </c>
      <c r="N22" s="2">
        <v>161632258540</v>
      </c>
      <c r="O22" s="2">
        <v>161891241025</v>
      </c>
      <c r="P22" s="3">
        <f>+Tabla1[[#This Row],[APROPIACIÓN NOVIEMBRE]]-Tabla1[[#This Row],[APROPIACIÓN OCTUBRE]]</f>
        <v>258982485</v>
      </c>
      <c r="Q22" s="2">
        <v>161421643312</v>
      </c>
      <c r="R22" s="2">
        <f>+Tabla1[[#This Row],[APROPIACIÓN DICIEMBRE]]-Tabla1[[#This Row],[APROPIACIÓN NOVIEMBRE]]</f>
        <v>-469597713</v>
      </c>
    </row>
    <row r="23" spans="1:18" x14ac:dyDescent="0.25">
      <c r="A23" s="1" t="s">
        <v>105</v>
      </c>
      <c r="B23" t="str">
        <f>VLOOKUP(A23,Detalle!$A19:$B633,2,0)</f>
        <v>ICBF DIRECCIÓN REGIONAL NARIÑO</v>
      </c>
      <c r="C23" s="2">
        <f>SUMIFS(Detalle!T$1:T$616,Detalle!A$1:A$616,Presupuesto_Regional!A23)</f>
        <v>363295687833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2">
        <v>300545843088</v>
      </c>
      <c r="J23" s="2">
        <v>310592276479</v>
      </c>
      <c r="K23" s="2">
        <v>314862039828</v>
      </c>
      <c r="L23" s="2">
        <v>329073614909</v>
      </c>
      <c r="M23" s="2">
        <v>340723935043</v>
      </c>
      <c r="N23" s="2">
        <v>357773111649</v>
      </c>
      <c r="O23" s="2">
        <v>360880600787</v>
      </c>
      <c r="P23" s="3">
        <f>+Tabla1[[#This Row],[APROPIACIÓN NOVIEMBRE]]-Tabla1[[#This Row],[APROPIACIÓN OCTUBRE]]</f>
        <v>3107489138</v>
      </c>
      <c r="Q23" s="2">
        <v>363295687833</v>
      </c>
      <c r="R23" s="2">
        <f>+Tabla1[[#This Row],[APROPIACIÓN DICIEMBRE]]-Tabla1[[#This Row],[APROPIACIÓN NOVIEMBRE]]</f>
        <v>2415087046</v>
      </c>
    </row>
    <row r="24" spans="1:18" x14ac:dyDescent="0.25">
      <c r="A24" s="1" t="s">
        <v>107</v>
      </c>
      <c r="B24" t="str">
        <f>VLOOKUP(A24,Detalle!$A20:$B634,2,0)</f>
        <v>ICBF DIRECCIÓN REGIONAL NORTE DE SANTANDER</v>
      </c>
      <c r="C24" s="2">
        <f>SUMIFS(Detalle!T$1:T$616,Detalle!A$1:A$616,Presupuesto_Regional!A24)</f>
        <v>241724008502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2">
        <v>200987579036</v>
      </c>
      <c r="J24" s="2">
        <v>204060665817</v>
      </c>
      <c r="K24" s="2">
        <v>205888335147</v>
      </c>
      <c r="L24" s="2">
        <v>214730804446</v>
      </c>
      <c r="M24" s="2">
        <v>226029782548</v>
      </c>
      <c r="N24" s="2">
        <v>239501766158</v>
      </c>
      <c r="O24" s="2">
        <v>239984191738</v>
      </c>
      <c r="P24" s="3">
        <f>+Tabla1[[#This Row],[APROPIACIÓN NOVIEMBRE]]-Tabla1[[#This Row],[APROPIACIÓN OCTUBRE]]</f>
        <v>482425580</v>
      </c>
      <c r="Q24" s="2">
        <v>241724008502</v>
      </c>
      <c r="R24" s="2">
        <f>+Tabla1[[#This Row],[APROPIACIÓN DICIEMBRE]]-Tabla1[[#This Row],[APROPIACIÓN NOVIEMBRE]]</f>
        <v>1739816764</v>
      </c>
    </row>
    <row r="25" spans="1:18" x14ac:dyDescent="0.25">
      <c r="A25" s="1" t="s">
        <v>109</v>
      </c>
      <c r="B25" t="str">
        <f>VLOOKUP(A25,Detalle!$A21:$B635,2,0)</f>
        <v>ICBF DIRECCIÓN REGIONAL QUINDIO</v>
      </c>
      <c r="C25" s="2">
        <f>SUMIFS(Detalle!T$1:T$616,Detalle!A$1:A$616,Presupuesto_Regional!A25)</f>
        <v>86242204343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2">
        <v>76766129278</v>
      </c>
      <c r="J25" s="2">
        <v>78505917416</v>
      </c>
      <c r="K25" s="2">
        <v>79725789313</v>
      </c>
      <c r="L25" s="2">
        <v>80789690519</v>
      </c>
      <c r="M25" s="2">
        <v>84159626905</v>
      </c>
      <c r="N25" s="2">
        <v>87109580311</v>
      </c>
      <c r="O25" s="2">
        <v>87678876642</v>
      </c>
      <c r="P25" s="3">
        <f>+Tabla1[[#This Row],[APROPIACIÓN NOVIEMBRE]]-Tabla1[[#This Row],[APROPIACIÓN OCTUBRE]]</f>
        <v>569296331</v>
      </c>
      <c r="Q25" s="2">
        <v>86242204343</v>
      </c>
      <c r="R25" s="2">
        <f>+Tabla1[[#This Row],[APROPIACIÓN DICIEMBRE]]-Tabla1[[#This Row],[APROPIACIÓN NOVIEMBRE]]</f>
        <v>-1436672299</v>
      </c>
    </row>
    <row r="26" spans="1:18" x14ac:dyDescent="0.25">
      <c r="A26" s="1" t="s">
        <v>111</v>
      </c>
      <c r="B26" t="str">
        <f>VLOOKUP(A26,Detalle!$A22:$B636,2,0)</f>
        <v>ICBF DIRECCIÓN REGIONAL RISARALDA</v>
      </c>
      <c r="C26" s="2">
        <f>SUMIFS(Detalle!T$1:T$616,Detalle!A$1:A$616,Presupuesto_Regional!A26)</f>
        <v>142332178833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2">
        <v>127459590762</v>
      </c>
      <c r="J26" s="2">
        <v>130444196907</v>
      </c>
      <c r="K26" s="2">
        <v>127872825746</v>
      </c>
      <c r="L26" s="2">
        <v>131443349344</v>
      </c>
      <c r="M26" s="2">
        <v>137081811970</v>
      </c>
      <c r="N26" s="2">
        <v>142031395136</v>
      </c>
      <c r="O26" s="2">
        <v>142631387315</v>
      </c>
      <c r="P26" s="3">
        <f>+Tabla1[[#This Row],[APROPIACIÓN NOVIEMBRE]]-Tabla1[[#This Row],[APROPIACIÓN OCTUBRE]]</f>
        <v>599992179</v>
      </c>
      <c r="Q26" s="2">
        <v>142332178833</v>
      </c>
      <c r="R26" s="2">
        <f>+Tabla1[[#This Row],[APROPIACIÓN DICIEMBRE]]-Tabla1[[#This Row],[APROPIACIÓN NOVIEMBRE]]</f>
        <v>-299208482</v>
      </c>
    </row>
    <row r="27" spans="1:18" x14ac:dyDescent="0.25">
      <c r="A27" s="1" t="s">
        <v>113</v>
      </c>
      <c r="B27" t="str">
        <f>VLOOKUP(A27,Detalle!$A23:$B637,2,0)</f>
        <v>ICBF DIRECCIÓN REGIONAL SANTANDER</v>
      </c>
      <c r="C27" s="2">
        <f>SUMIFS(Detalle!T$1:T$616,Detalle!A$1:A$616,Presupuesto_Regional!A27)</f>
        <v>277285659625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2">
        <v>262475759338</v>
      </c>
      <c r="J27" s="2">
        <v>265691611430</v>
      </c>
      <c r="K27" s="2">
        <v>258844504559</v>
      </c>
      <c r="L27" s="2">
        <v>262194841885</v>
      </c>
      <c r="M27" s="2">
        <v>267583366585</v>
      </c>
      <c r="N27" s="2">
        <v>279320555397</v>
      </c>
      <c r="O27" s="2">
        <v>276056452243</v>
      </c>
      <c r="P27" s="3">
        <f>+Tabla1[[#This Row],[APROPIACIÓN NOVIEMBRE]]-Tabla1[[#This Row],[APROPIACIÓN OCTUBRE]]</f>
        <v>-3264103154</v>
      </c>
      <c r="Q27" s="2">
        <v>277285659625</v>
      </c>
      <c r="R27" s="2">
        <f>+Tabla1[[#This Row],[APROPIACIÓN DICIEMBRE]]-Tabla1[[#This Row],[APROPIACIÓN NOVIEMBRE]]</f>
        <v>1229207382</v>
      </c>
    </row>
    <row r="28" spans="1:18" x14ac:dyDescent="0.25">
      <c r="A28" s="1" t="s">
        <v>115</v>
      </c>
      <c r="B28" t="str">
        <f>VLOOKUP(A28,Detalle!$A24:$B638,2,0)</f>
        <v>ICBF DIRECCIÓN REGIONAL SUCRE</v>
      </c>
      <c r="C28" s="2">
        <f>SUMIFS(Detalle!T$1:T$616,Detalle!A$1:A$616,Presupuesto_Regional!A28)</f>
        <v>205555039587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2">
        <v>171431595340</v>
      </c>
      <c r="J28" s="2">
        <v>175244525973</v>
      </c>
      <c r="K28" s="2">
        <v>175053805963</v>
      </c>
      <c r="L28" s="2">
        <v>187274227186</v>
      </c>
      <c r="M28" s="2">
        <v>191237638885</v>
      </c>
      <c r="N28" s="2">
        <v>204093272313</v>
      </c>
      <c r="O28" s="2">
        <v>203469261898</v>
      </c>
      <c r="P28" s="3">
        <f>+Tabla1[[#This Row],[APROPIACIÓN NOVIEMBRE]]-Tabla1[[#This Row],[APROPIACIÓN OCTUBRE]]</f>
        <v>-624010415</v>
      </c>
      <c r="Q28" s="2">
        <v>205555039587</v>
      </c>
      <c r="R28" s="2">
        <f>+Tabla1[[#This Row],[APROPIACIÓN DICIEMBRE]]-Tabla1[[#This Row],[APROPIACIÓN NOVIEMBRE]]</f>
        <v>2085777689</v>
      </c>
    </row>
    <row r="29" spans="1:18" x14ac:dyDescent="0.25">
      <c r="A29" s="1" t="s">
        <v>117</v>
      </c>
      <c r="B29" t="str">
        <f>VLOOKUP(A29,Detalle!$A25:$B639,2,0)</f>
        <v>ICBF DIRECCIÓN REGIONAL TOLIMA</v>
      </c>
      <c r="C29" s="2">
        <f>SUMIFS(Detalle!T$1:T$616,Detalle!A$1:A$616,Presupuesto_Regional!A29)</f>
        <v>222741867675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2">
        <v>216038660677</v>
      </c>
      <c r="J29" s="2">
        <v>218442672615</v>
      </c>
      <c r="K29" s="2">
        <v>223472668608</v>
      </c>
      <c r="L29" s="2">
        <v>221648562799</v>
      </c>
      <c r="M29" s="2">
        <v>222200472301</v>
      </c>
      <c r="N29" s="2">
        <v>223988543336</v>
      </c>
      <c r="O29" s="2">
        <v>223037863264.20999</v>
      </c>
      <c r="P29" s="3">
        <f>+Tabla1[[#This Row],[APROPIACIÓN NOVIEMBRE]]-Tabla1[[#This Row],[APROPIACIÓN OCTUBRE]]</f>
        <v>-950680071.79000854</v>
      </c>
      <c r="Q29" s="2">
        <v>222741867675</v>
      </c>
      <c r="R29" s="2">
        <f>+Tabla1[[#This Row],[APROPIACIÓN DICIEMBRE]]-Tabla1[[#This Row],[APROPIACIÓN NOVIEMBRE]]</f>
        <v>-295995589.20999146</v>
      </c>
    </row>
    <row r="30" spans="1:18" x14ac:dyDescent="0.25">
      <c r="A30" s="1" t="s">
        <v>119</v>
      </c>
      <c r="B30" t="str">
        <f>VLOOKUP(A30,Detalle!$A26:$B640,2,0)</f>
        <v>ICBF DIRECCIÓN REGIONAL VALLE</v>
      </c>
      <c r="C30" s="2">
        <f>SUMIFS(Detalle!T$1:T$616,Detalle!A$1:A$616,Presupuesto_Regional!A30)</f>
        <v>564357831500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2">
        <v>484567815612</v>
      </c>
      <c r="J30" s="2">
        <v>489927811970</v>
      </c>
      <c r="K30" s="2">
        <v>498902001428</v>
      </c>
      <c r="L30" s="2">
        <v>519257693771</v>
      </c>
      <c r="M30" s="2">
        <v>536180550341</v>
      </c>
      <c r="N30" s="2">
        <v>571785763413</v>
      </c>
      <c r="O30" s="2">
        <v>569839911130</v>
      </c>
      <c r="P30" s="3">
        <f>+Tabla1[[#This Row],[APROPIACIÓN NOVIEMBRE]]-Tabla1[[#This Row],[APROPIACIÓN OCTUBRE]]</f>
        <v>-1945852283</v>
      </c>
      <c r="Q30" s="2">
        <v>564357831500</v>
      </c>
      <c r="R30" s="2">
        <f>+Tabla1[[#This Row],[APROPIACIÓN DICIEMBRE]]-Tabla1[[#This Row],[APROPIACIÓN NOVIEMBRE]]</f>
        <v>-5482079630</v>
      </c>
    </row>
    <row r="31" spans="1:18" x14ac:dyDescent="0.25">
      <c r="A31" s="1" t="s">
        <v>121</v>
      </c>
      <c r="B31" t="str">
        <f>VLOOKUP(A31,Detalle!$A27:$B641,2,0)</f>
        <v>ICBF DIRECCIÓN REGIONAL ARAUCA</v>
      </c>
      <c r="C31" s="2">
        <f>SUMIFS(Detalle!T$1:T$616,Detalle!A$1:A$616,Presupuesto_Regional!A31)</f>
        <v>73278190549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2">
        <v>70355397252</v>
      </c>
      <c r="J31" s="2">
        <v>71756771757</v>
      </c>
      <c r="K31" s="2">
        <v>70987218368</v>
      </c>
      <c r="L31" s="2">
        <v>70075352242</v>
      </c>
      <c r="M31" s="2">
        <v>75760417198</v>
      </c>
      <c r="N31" s="2">
        <v>74853555357</v>
      </c>
      <c r="O31" s="2">
        <v>74050177427</v>
      </c>
      <c r="P31" s="3">
        <f>+Tabla1[[#This Row],[APROPIACIÓN NOVIEMBRE]]-Tabla1[[#This Row],[APROPIACIÓN OCTUBRE]]</f>
        <v>-803377930</v>
      </c>
      <c r="Q31" s="2">
        <v>73278190549</v>
      </c>
      <c r="R31" s="2">
        <f>+Tabla1[[#This Row],[APROPIACIÓN DICIEMBRE]]-Tabla1[[#This Row],[APROPIACIÓN NOVIEMBRE]]</f>
        <v>-771986878</v>
      </c>
    </row>
    <row r="32" spans="1:18" x14ac:dyDescent="0.25">
      <c r="A32" s="1" t="s">
        <v>123</v>
      </c>
      <c r="B32" t="str">
        <f>VLOOKUP(A32,Detalle!$A28:$B642,2,0)</f>
        <v>ICBF DIRECCIÓN REGIONAL CASANARE</v>
      </c>
      <c r="C32" s="2">
        <f>SUMIFS(Detalle!T$1:T$616,Detalle!A$1:A$616,Presupuesto_Regional!A32)</f>
        <v>70111658416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2">
        <v>70977976108</v>
      </c>
      <c r="J32" s="2">
        <v>73386379868</v>
      </c>
      <c r="K32" s="2">
        <v>72638118765</v>
      </c>
      <c r="L32" s="2">
        <v>71726045314</v>
      </c>
      <c r="M32" s="2">
        <v>73103061460</v>
      </c>
      <c r="N32" s="2">
        <v>71901209117</v>
      </c>
      <c r="O32" s="2">
        <v>70979456381</v>
      </c>
      <c r="P32" s="3">
        <f>+Tabla1[[#This Row],[APROPIACIÓN NOVIEMBRE]]-Tabla1[[#This Row],[APROPIACIÓN OCTUBRE]]</f>
        <v>-921752736</v>
      </c>
      <c r="Q32" s="2">
        <v>70111658416</v>
      </c>
      <c r="R32" s="2">
        <f>+Tabla1[[#This Row],[APROPIACIÓN DICIEMBRE]]-Tabla1[[#This Row],[APROPIACIÓN NOVIEMBRE]]</f>
        <v>-867797965</v>
      </c>
    </row>
    <row r="33" spans="1:18" x14ac:dyDescent="0.25">
      <c r="A33" s="1" t="s">
        <v>125</v>
      </c>
      <c r="B33" t="str">
        <f>VLOOKUP(A33,Detalle!$A29:$B643,2,0)</f>
        <v>ICBF DIRECCIÓN REGIONAL PUTUMAYO</v>
      </c>
      <c r="C33" s="2">
        <f>SUMIFS(Detalle!T$1:T$616,Detalle!A$1:A$616,Presupuesto_Regional!A33)</f>
        <v>74739615843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2">
        <v>71452662172</v>
      </c>
      <c r="J33" s="2">
        <v>76073651657</v>
      </c>
      <c r="K33" s="2">
        <v>77390402209</v>
      </c>
      <c r="L33" s="2">
        <v>75860014984</v>
      </c>
      <c r="M33" s="2">
        <v>74447470327</v>
      </c>
      <c r="N33" s="2">
        <v>73729095397</v>
      </c>
      <c r="O33" s="2">
        <v>74632948351</v>
      </c>
      <c r="P33" s="3">
        <f>+Tabla1[[#This Row],[APROPIACIÓN NOVIEMBRE]]-Tabla1[[#This Row],[APROPIACIÓN OCTUBRE]]</f>
        <v>903852954</v>
      </c>
      <c r="Q33" s="2">
        <v>74739615843</v>
      </c>
      <c r="R33" s="2">
        <f>+Tabla1[[#This Row],[APROPIACIÓN DICIEMBRE]]-Tabla1[[#This Row],[APROPIACIÓN NOVIEMBRE]]</f>
        <v>106667492</v>
      </c>
    </row>
    <row r="34" spans="1:18" x14ac:dyDescent="0.25">
      <c r="A34" s="1" t="s">
        <v>127</v>
      </c>
      <c r="B34" t="str">
        <f>VLOOKUP(A34,Detalle!$A30:$B644,2,0)</f>
        <v>ICBF DIRECCIÓN REGIONAL SAN ANDRES</v>
      </c>
      <c r="C34" s="2">
        <f>SUMIFS(Detalle!T$1:T$616,Detalle!A$1:A$616,Presupuesto_Regional!A34)</f>
        <v>13659881607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2">
        <v>11206651169</v>
      </c>
      <c r="J34" s="2">
        <v>11977213384</v>
      </c>
      <c r="K34" s="2">
        <v>13908979193</v>
      </c>
      <c r="L34" s="2">
        <v>14274681771</v>
      </c>
      <c r="M34" s="2">
        <v>14150475025</v>
      </c>
      <c r="N34" s="2">
        <v>14414896030</v>
      </c>
      <c r="O34" s="2">
        <v>13804798493</v>
      </c>
      <c r="P34" s="3">
        <f>+Tabla1[[#This Row],[APROPIACIÓN NOVIEMBRE]]-Tabla1[[#This Row],[APROPIACIÓN OCTUBRE]]</f>
        <v>-610097537</v>
      </c>
      <c r="Q34" s="2">
        <v>13659881607</v>
      </c>
      <c r="R34" s="2">
        <f>+Tabla1[[#This Row],[APROPIACIÓN DICIEMBRE]]-Tabla1[[#This Row],[APROPIACIÓN NOVIEMBRE]]</f>
        <v>-144916886</v>
      </c>
    </row>
    <row r="35" spans="1:18" x14ac:dyDescent="0.25">
      <c r="A35" s="1" t="s">
        <v>129</v>
      </c>
      <c r="B35" t="str">
        <f>VLOOKUP(A35,Detalle!$A31:$B645,2,0)</f>
        <v>ICBF DIRECCIÓN REGIONAL AMAZONAS</v>
      </c>
      <c r="C35" s="2">
        <f>SUMIFS(Detalle!T$1:T$616,Detalle!A$1:A$616,Presupuesto_Regional!A35)</f>
        <v>27031226407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2">
        <v>28880517856</v>
      </c>
      <c r="J35" s="2">
        <v>30513173158</v>
      </c>
      <c r="K35" s="2">
        <v>29715360143</v>
      </c>
      <c r="L35" s="2">
        <v>29636730537</v>
      </c>
      <c r="M35" s="2">
        <v>29069449437</v>
      </c>
      <c r="N35" s="2">
        <v>27360320806</v>
      </c>
      <c r="O35" s="2">
        <v>27493767460</v>
      </c>
      <c r="P35" s="3">
        <f>+Tabla1[[#This Row],[APROPIACIÓN NOVIEMBRE]]-Tabla1[[#This Row],[APROPIACIÓN OCTUBRE]]</f>
        <v>133446654</v>
      </c>
      <c r="Q35" s="2">
        <v>27031226407</v>
      </c>
      <c r="R35" s="2">
        <f>+Tabla1[[#This Row],[APROPIACIÓN DICIEMBRE]]-Tabla1[[#This Row],[APROPIACIÓN NOVIEMBRE]]</f>
        <v>-462541053</v>
      </c>
    </row>
    <row r="36" spans="1:18" x14ac:dyDescent="0.25">
      <c r="A36" s="1" t="s">
        <v>131</v>
      </c>
      <c r="B36" t="str">
        <f>VLOOKUP(A36,Detalle!$A32:$B646,2,0)</f>
        <v>ICBF DIRECCIÓN REGIONAL GUAINIA</v>
      </c>
      <c r="C36" s="2">
        <f>SUMIFS(Detalle!T$1:T$616,Detalle!A$1:A$616,Presupuesto_Regional!A36)</f>
        <v>21711272479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2">
        <v>19666242917</v>
      </c>
      <c r="J36" s="2">
        <v>20372747579</v>
      </c>
      <c r="K36" s="2">
        <v>20467906820</v>
      </c>
      <c r="L36" s="2">
        <v>20759098529</v>
      </c>
      <c r="M36" s="2">
        <v>21779203915</v>
      </c>
      <c r="N36" s="2">
        <v>21532793835</v>
      </c>
      <c r="O36" s="2">
        <v>21760436310</v>
      </c>
      <c r="P36" s="3">
        <f>+Tabla1[[#This Row],[APROPIACIÓN NOVIEMBRE]]-Tabla1[[#This Row],[APROPIACIÓN OCTUBRE]]</f>
        <v>227642475</v>
      </c>
      <c r="Q36" s="2">
        <v>21711272479</v>
      </c>
      <c r="R36" s="2">
        <f>+Tabla1[[#This Row],[APROPIACIÓN DICIEMBRE]]-Tabla1[[#This Row],[APROPIACIÓN NOVIEMBRE]]</f>
        <v>-49163831</v>
      </c>
    </row>
    <row r="37" spans="1:18" x14ac:dyDescent="0.25">
      <c r="A37" s="1" t="s">
        <v>133</v>
      </c>
      <c r="B37" t="str">
        <f>VLOOKUP(A37,Detalle!$A33:$B647,2,0)</f>
        <v>ICBF DIRECCIÓN REGIONAL GUAVIARE</v>
      </c>
      <c r="C37" s="2">
        <f>SUMIFS(Detalle!T$1:T$616,Detalle!A$1:A$616,Presupuesto_Regional!A37)</f>
        <v>23513576992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2">
        <v>22175837000</v>
      </c>
      <c r="J37" s="2">
        <v>23153348292</v>
      </c>
      <c r="K37" s="2">
        <v>23215383984</v>
      </c>
      <c r="L37" s="2">
        <v>24269871656</v>
      </c>
      <c r="M37" s="2">
        <v>24811496016</v>
      </c>
      <c r="N37" s="2">
        <v>23602919855</v>
      </c>
      <c r="O37" s="2">
        <v>23889891764</v>
      </c>
      <c r="P37" s="3">
        <f>+Tabla1[[#This Row],[APROPIACIÓN NOVIEMBRE]]-Tabla1[[#This Row],[APROPIACIÓN OCTUBRE]]</f>
        <v>286971909</v>
      </c>
      <c r="Q37" s="2">
        <v>23513576992</v>
      </c>
      <c r="R37" s="2">
        <f>+Tabla1[[#This Row],[APROPIACIÓN DICIEMBRE]]-Tabla1[[#This Row],[APROPIACIÓN NOVIEMBRE]]</f>
        <v>-376314772</v>
      </c>
    </row>
    <row r="38" spans="1:18" x14ac:dyDescent="0.25">
      <c r="A38" s="1" t="s">
        <v>135</v>
      </c>
      <c r="B38" t="str">
        <f>VLOOKUP(A38,Detalle!$A34:$B648,2,0)</f>
        <v>ICBF DIRECCIÓN REGIONAL VAUPÉS</v>
      </c>
      <c r="C38" s="2">
        <f>SUMIFS(Detalle!T$1:T$616,Detalle!A$1:A$616,Presupuesto_Regional!A38)</f>
        <v>16490116776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2">
        <v>18708098349</v>
      </c>
      <c r="J38" s="2">
        <v>19951995628</v>
      </c>
      <c r="K38" s="2">
        <v>16316082615</v>
      </c>
      <c r="L38" s="2">
        <v>16194556994</v>
      </c>
      <c r="M38" s="2">
        <v>16533721405</v>
      </c>
      <c r="N38" s="2">
        <v>16075309708</v>
      </c>
      <c r="O38" s="2">
        <v>16584767884</v>
      </c>
      <c r="P38" s="3">
        <f>+Tabla1[[#This Row],[APROPIACIÓN NOVIEMBRE]]-Tabla1[[#This Row],[APROPIACIÓN OCTUBRE]]</f>
        <v>509458176</v>
      </c>
      <c r="Q38" s="2">
        <v>16490116776</v>
      </c>
      <c r="R38" s="2">
        <f>+Tabla1[[#This Row],[APROPIACIÓN DICIEMBRE]]-Tabla1[[#This Row],[APROPIACIÓN NOVIEMBRE]]</f>
        <v>-94651108</v>
      </c>
    </row>
    <row r="39" spans="1:18" x14ac:dyDescent="0.25">
      <c r="A39" s="1" t="s">
        <v>137</v>
      </c>
      <c r="B39" t="str">
        <f>VLOOKUP(A39,Detalle!$A35:$B649,2,0)</f>
        <v>ICBF DIRECCIÓN REGIONAL VICHADA</v>
      </c>
      <c r="C39" s="2">
        <f>SUMIFS(Detalle!T$1:T$616,Detalle!A$1:A$616,Presupuesto_Regional!A39)</f>
        <v>19715145230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2">
        <v>22668199571</v>
      </c>
      <c r="J39" s="2">
        <v>24508509026</v>
      </c>
      <c r="K39" s="2">
        <v>25148674434</v>
      </c>
      <c r="L39" s="2">
        <v>25114647562</v>
      </c>
      <c r="M39" s="2">
        <v>25376477176</v>
      </c>
      <c r="N39" s="2">
        <v>24185853110</v>
      </c>
      <c r="O39" s="2">
        <v>20180612988</v>
      </c>
      <c r="P39" s="3">
        <f>+Tabla1[[#This Row],[APROPIACIÓN NOVIEMBRE]]-Tabla1[[#This Row],[APROPIACIÓN OCTUBRE]]</f>
        <v>-4005240122</v>
      </c>
      <c r="Q39" s="2">
        <v>19715145230</v>
      </c>
      <c r="R39" s="2">
        <f>+Tabla1[[#This Row],[APROPIACIÓN DICIEMBRE]]-Tabla1[[#This Row],[APROPIACIÓN NOVIEMBRE]]</f>
        <v>-465467758</v>
      </c>
    </row>
    <row r="40" spans="1:18" x14ac:dyDescent="0.25">
      <c r="A40" s="1" t="s">
        <v>139</v>
      </c>
      <c r="B40" t="str">
        <f>VLOOKUP(A40,Detalle!$A36:$B650,2,0)</f>
        <v>ICBF PROGRAMA PARA DESARROLLAR HABILIDADES DEL SIGLO 21 EN LA ADOLESCENCIA Y LA JUVENTUD COLOMBIANA - CRÉDITO BID.</v>
      </c>
      <c r="C40" s="2">
        <f>SUMIFS(Detalle!T$1:T$616,Detalle!A$1:A$616,Presupuesto_Regional!A40)</f>
        <v>4103634537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2">
        <v>5211645021</v>
      </c>
      <c r="J40" s="2">
        <v>5211645021</v>
      </c>
      <c r="K40" s="2">
        <v>5211645021</v>
      </c>
      <c r="L40" s="2">
        <v>5211645021</v>
      </c>
      <c r="M40" s="2">
        <v>5211645021</v>
      </c>
      <c r="N40" s="2">
        <v>5211645021</v>
      </c>
      <c r="O40" s="2">
        <v>3759765117</v>
      </c>
      <c r="P40" s="3">
        <f>+Tabla1[[#This Row],[APROPIACIÓN NOVIEMBRE]]-Tabla1[[#This Row],[APROPIACIÓN OCTUBRE]]</f>
        <v>-1451879904</v>
      </c>
      <c r="Q40" s="2">
        <v>4103634537</v>
      </c>
      <c r="R40" s="2">
        <f>+Tabla1[[#This Row],[APROPIACIÓN DICIEMBRE]]-Tabla1[[#This Row],[APROPIACIÓN NOVIEMBRE]]</f>
        <v>343869420</v>
      </c>
    </row>
    <row r="41" spans="1:18" x14ac:dyDescent="0.25">
      <c r="A41" s="1" t="s">
        <v>168</v>
      </c>
      <c r="B41" t="str">
        <f>VLOOKUP(A41,Detalle!$A37:$B651,2,0)</f>
        <v>PROGRAMA PARA DESARROLLAR HABILIDADES DEL SIGLO 21 EN LA ADOLESCENCIA Y LA JUVENTUD COLOMBIANA - CRÉDITO BID BOYACÁ</v>
      </c>
      <c r="C41" s="2">
        <f>SUMIFS(Detalle!T$1:T$616,Detalle!A$1:A$616,Presupuesto_Regional!A41)</f>
        <v>0</v>
      </c>
      <c r="D41" s="3">
        <f ca="1">+Tabla1[[#This Row],[APROPIACIÓN SEPTIEMBRE]]-Tabla1[[#This Row],[APROPIACIÓN AGOSTO]]</f>
        <v>1633208000</v>
      </c>
      <c r="E41" s="3">
        <f ca="1">+Tabla1[[#This Row],[APROPIACIÓN SEPTIEMBRE]]-Tabla1[[#This Row],[APROPIACIÓN AGOSTO]]</f>
        <v>1633208000</v>
      </c>
      <c r="F41" s="3">
        <f ca="1">+Tabla1[[#This Row],[APROPIACIÓN SEPTIEMBRE]]-Tabla1[[#This Row],[APROPIACIÓN AGOSTO]]</f>
        <v>1633208000</v>
      </c>
      <c r="G41" s="3">
        <f ca="1">+Tabla1[[#This Row],[APROPIACIÓN SEPTIEMBRE]]-Tabla1[[#This Row],[APROPIACIÓN AGOSTO]]</f>
        <v>1633208000</v>
      </c>
      <c r="H41" s="3">
        <f ca="1">+Tabla1[[#This Row],[APROPIACIÓN SEPTIEMBRE]]-Tabla1[[#This Row],[APROPIACIÓN AGOSTO]]</f>
        <v>1633208000</v>
      </c>
      <c r="I41" s="3">
        <f ca="1">+Tabla1[[#This Row],[APROPIACIÓN SEPTIEMBRE]]-Tabla1[[#This Row],[APROPIACIÓN AGOSTO]]</f>
        <v>1633208000</v>
      </c>
      <c r="J41" s="3">
        <f ca="1">+Tabla1[[#This Row],[APROPIACIÓN SEPTIEMBRE]]-Tabla1[[#This Row],[APROPIACIÓN AGOSTO]]</f>
        <v>1633208000</v>
      </c>
      <c r="K41" s="3">
        <f ca="1">+Tabla1[[#This Row],[APROPIACIÓN SEPTIEMBRE]]-Tabla1[[#This Row],[APROPIACIÓN AGOSTO]]</f>
        <v>1633208000</v>
      </c>
      <c r="L41" s="3">
        <f ca="1">+Tabla1[[#This Row],[APROPIACIÓN SEPTIEMBRE]]-Tabla1[[#This Row],[APROPIACIÓN AGOSTO]]</f>
        <v>1633208000</v>
      </c>
      <c r="M41" s="2">
        <v>1633208000</v>
      </c>
      <c r="N41" s="2">
        <v>0</v>
      </c>
      <c r="O41" s="2">
        <v>0</v>
      </c>
      <c r="P41" s="3">
        <f>+Tabla1[[#This Row],[APROPIACIÓN NOVIEMBRE]]-Tabla1[[#This Row],[APROPIACIÓN OCTUBRE]]</f>
        <v>0</v>
      </c>
      <c r="Q41" s="2">
        <v>0</v>
      </c>
      <c r="R41" s="2">
        <f>+Tabla1[[#This Row],[APROPIACIÓN DICIEMBRE]]-Tabla1[[#This Row],[APROPIACIÓN NOVIEMBRE]]</f>
        <v>0</v>
      </c>
    </row>
    <row r="42" spans="1:18" x14ac:dyDescent="0.25">
      <c r="A42" s="9" t="s">
        <v>149</v>
      </c>
      <c r="C42" s="2">
        <f>SUMIFS(Detalle!T$1:T$616,Detalle!A$1:A$616,Presupuesto_Regional!A42)</f>
        <v>0</v>
      </c>
      <c r="D42" s="21">
        <f>SUBTOTAL(109,D6:D40)</f>
        <v>8037549689719</v>
      </c>
      <c r="E42" s="2">
        <f ca="1">SUBTOTAL(109,Tabla1[APROPIACION ENERO])</f>
        <v>8037549689719</v>
      </c>
      <c r="F42" s="2">
        <f ca="1">SUBTOTAL(109,Tabla1[APROPIACIÓN FEBRERO])</f>
        <v>8309351827695</v>
      </c>
      <c r="G42" s="2">
        <v>9067056410666</v>
      </c>
      <c r="H42" s="2">
        <f t="shared" ref="H42:Q42" si="0">SUBTOTAL(109,H6:H40)</f>
        <v>9208021989410</v>
      </c>
      <c r="I42" s="2">
        <f t="shared" si="0"/>
        <v>9411290518756</v>
      </c>
      <c r="J42" s="2">
        <f t="shared" si="0"/>
        <v>9530106228567</v>
      </c>
      <c r="K42" s="2">
        <f t="shared" si="0"/>
        <v>9466703672922</v>
      </c>
      <c r="L42" s="2">
        <v>9739588701997</v>
      </c>
      <c r="M42" s="2">
        <v>10066892804463</v>
      </c>
      <c r="N42" s="2">
        <v>10322997417308</v>
      </c>
      <c r="O42" s="2">
        <v>10317688471444.781</v>
      </c>
      <c r="P42" s="3">
        <f>+Tabla1[[#This Row],[APROPIACIÓN NOVIEMBRE]]-Tabla1[[#This Row],[APROPIACIÓN OCTUBRE]]</f>
        <v>-5308945863.21875</v>
      </c>
      <c r="Q42" s="2">
        <f t="shared" si="0"/>
        <v>10594682461391</v>
      </c>
      <c r="R42" s="2">
        <f>SUBTOTAL(109,R6:R41)</f>
        <v>276993989946.21997</v>
      </c>
    </row>
    <row r="43" spans="1:18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Q44" s="26"/>
      <c r="R44" s="3"/>
    </row>
    <row r="45" spans="1:18" x14ac:dyDescent="0.25">
      <c r="R45" s="3"/>
    </row>
    <row r="47" spans="1:18" x14ac:dyDescent="0.25">
      <c r="H47" s="3"/>
      <c r="I47" s="3"/>
      <c r="J47" s="3"/>
      <c r="K47" s="3"/>
      <c r="L47" s="3"/>
      <c r="M47" s="3"/>
      <c r="N47" s="3"/>
      <c r="O47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7C79-C61F-4947-8E4A-EABF77223D6F}">
  <dimension ref="A3:I59"/>
  <sheetViews>
    <sheetView topLeftCell="B35" workbookViewId="0">
      <selection activeCell="C60" sqref="C60"/>
    </sheetView>
  </sheetViews>
  <sheetFormatPr baseColWidth="10" defaultRowHeight="15" x14ac:dyDescent="0.25"/>
  <cols>
    <col min="1" max="1" width="27" customWidth="1"/>
    <col min="2" max="2" width="135.28515625" bestFit="1" customWidth="1"/>
    <col min="3" max="3" width="21.5703125" bestFit="1" customWidth="1"/>
    <col min="6" max="6" width="21.5703125" bestFit="1" customWidth="1"/>
    <col min="8" max="8" width="21.5703125" bestFit="1" customWidth="1"/>
    <col min="9" max="9" width="18.5703125" bestFit="1" customWidth="1"/>
  </cols>
  <sheetData>
    <row r="3" spans="1:9" x14ac:dyDescent="0.25">
      <c r="A3" s="22" t="s">
        <v>237</v>
      </c>
    </row>
    <row r="4" spans="1:9" x14ac:dyDescent="0.25">
      <c r="A4" s="22" t="s">
        <v>0</v>
      </c>
      <c r="B4" s="22" t="s">
        <v>1</v>
      </c>
      <c r="C4" t="s">
        <v>243</v>
      </c>
      <c r="F4" s="28" t="s">
        <v>243</v>
      </c>
      <c r="H4" s="28" t="s">
        <v>253</v>
      </c>
    </row>
    <row r="5" spans="1:9" x14ac:dyDescent="0.25">
      <c r="A5" t="s">
        <v>23</v>
      </c>
      <c r="B5" t="s">
        <v>24</v>
      </c>
      <c r="C5" s="23">
        <v>2176534866696</v>
      </c>
      <c r="F5" s="23">
        <v>2020126761304</v>
      </c>
      <c r="H5" s="23">
        <v>1950414683275</v>
      </c>
      <c r="I5" s="30">
        <f>+H5-F5</f>
        <v>-69712078029</v>
      </c>
    </row>
    <row r="6" spans="1:9" x14ac:dyDescent="0.25">
      <c r="A6" t="s">
        <v>72</v>
      </c>
      <c r="B6" t="s">
        <v>73</v>
      </c>
      <c r="C6" s="23">
        <v>839487434768</v>
      </c>
      <c r="F6" s="23">
        <v>811392122376</v>
      </c>
      <c r="H6" s="23">
        <v>840475405163</v>
      </c>
      <c r="I6" s="30">
        <f t="shared" ref="I6:I55" si="0">+H6-F6</f>
        <v>29083282787</v>
      </c>
    </row>
    <row r="7" spans="1:9" x14ac:dyDescent="0.25">
      <c r="A7" t="s">
        <v>75</v>
      </c>
      <c r="B7" t="s">
        <v>76</v>
      </c>
      <c r="C7" s="23">
        <v>463988066625</v>
      </c>
      <c r="F7" s="23">
        <v>399852717606</v>
      </c>
      <c r="H7" s="23">
        <v>423943935487</v>
      </c>
      <c r="I7" s="30">
        <f t="shared" si="0"/>
        <v>24091217881</v>
      </c>
    </row>
    <row r="8" spans="1:9" x14ac:dyDescent="0.25">
      <c r="A8" t="s">
        <v>77</v>
      </c>
      <c r="B8" t="s">
        <v>78</v>
      </c>
      <c r="C8" s="23">
        <v>621678206364</v>
      </c>
      <c r="F8" s="23">
        <v>603634715626</v>
      </c>
      <c r="H8" s="23">
        <v>636553046817</v>
      </c>
      <c r="I8" s="30">
        <f t="shared" si="0"/>
        <v>32918331191</v>
      </c>
    </row>
    <row r="9" spans="1:9" x14ac:dyDescent="0.25">
      <c r="A9" t="s">
        <v>79</v>
      </c>
      <c r="B9" t="s">
        <v>80</v>
      </c>
      <c r="C9" s="23">
        <v>485821931351</v>
      </c>
      <c r="F9" s="23">
        <v>455005164292</v>
      </c>
      <c r="H9" s="23">
        <v>480533611039</v>
      </c>
      <c r="I9" s="30">
        <f t="shared" si="0"/>
        <v>25528446747</v>
      </c>
    </row>
    <row r="10" spans="1:9" x14ac:dyDescent="0.25">
      <c r="A10" t="s">
        <v>81</v>
      </c>
      <c r="B10" t="s">
        <v>82</v>
      </c>
      <c r="C10" s="23">
        <v>182336802317</v>
      </c>
      <c r="F10" s="23">
        <v>175032976744</v>
      </c>
      <c r="H10" s="23">
        <v>183772305118</v>
      </c>
      <c r="I10" s="30">
        <f t="shared" si="0"/>
        <v>8739328374</v>
      </c>
    </row>
    <row r="11" spans="1:9" x14ac:dyDescent="0.25">
      <c r="A11" t="s">
        <v>83</v>
      </c>
      <c r="B11" t="s">
        <v>84</v>
      </c>
      <c r="C11" s="23">
        <v>175138423965</v>
      </c>
      <c r="F11" s="23">
        <v>171419844142</v>
      </c>
      <c r="H11" s="23">
        <v>172677586513</v>
      </c>
      <c r="I11" s="30">
        <f t="shared" si="0"/>
        <v>1257742371</v>
      </c>
    </row>
    <row r="12" spans="1:9" x14ac:dyDescent="0.25">
      <c r="A12" t="s">
        <v>85</v>
      </c>
      <c r="B12" t="s">
        <v>86</v>
      </c>
      <c r="C12" s="23">
        <v>102839591992</v>
      </c>
      <c r="F12" s="23">
        <v>103676023085</v>
      </c>
      <c r="H12" s="23">
        <v>102280002282</v>
      </c>
      <c r="I12" s="30">
        <f t="shared" si="0"/>
        <v>-1396020803</v>
      </c>
    </row>
    <row r="13" spans="1:9" x14ac:dyDescent="0.25">
      <c r="A13" t="s">
        <v>87</v>
      </c>
      <c r="B13" t="s">
        <v>88</v>
      </c>
      <c r="C13" s="23">
        <v>337265552396</v>
      </c>
      <c r="F13" s="23">
        <v>317015156755</v>
      </c>
      <c r="H13" s="23">
        <v>333747217171</v>
      </c>
      <c r="I13" s="30">
        <f t="shared" si="0"/>
        <v>16732060416</v>
      </c>
    </row>
    <row r="14" spans="1:9" x14ac:dyDescent="0.25">
      <c r="A14" t="s">
        <v>89</v>
      </c>
      <c r="B14" t="s">
        <v>90</v>
      </c>
      <c r="C14" s="23">
        <v>322459921176</v>
      </c>
      <c r="F14" s="23">
        <v>302013150412</v>
      </c>
      <c r="H14" s="23">
        <v>315959036023</v>
      </c>
      <c r="I14" s="30">
        <f t="shared" si="0"/>
        <v>13945885611</v>
      </c>
    </row>
    <row r="15" spans="1:9" x14ac:dyDescent="0.25">
      <c r="A15" t="s">
        <v>91</v>
      </c>
      <c r="B15" t="s">
        <v>92</v>
      </c>
      <c r="C15" s="23">
        <v>399671957516</v>
      </c>
      <c r="F15" s="23">
        <v>369340070865</v>
      </c>
      <c r="H15" s="23">
        <v>396017469955</v>
      </c>
      <c r="I15" s="30">
        <f t="shared" si="0"/>
        <v>26677399090</v>
      </c>
    </row>
    <row r="16" spans="1:9" x14ac:dyDescent="0.25">
      <c r="A16" t="s">
        <v>93</v>
      </c>
      <c r="B16" t="s">
        <v>94</v>
      </c>
      <c r="C16" s="23">
        <v>304121411896</v>
      </c>
      <c r="F16" s="23">
        <v>302222829472</v>
      </c>
      <c r="H16" s="23">
        <v>303641472232</v>
      </c>
      <c r="I16" s="30">
        <f t="shared" si="0"/>
        <v>1418642760</v>
      </c>
    </row>
    <row r="17" spans="1:9" x14ac:dyDescent="0.25">
      <c r="A17" t="s">
        <v>95</v>
      </c>
      <c r="B17" t="s">
        <v>96</v>
      </c>
      <c r="C17" s="23">
        <v>266493872318</v>
      </c>
      <c r="F17" s="23">
        <v>258095313463</v>
      </c>
      <c r="H17" s="23">
        <v>265410992739</v>
      </c>
      <c r="I17" s="30">
        <f t="shared" si="0"/>
        <v>7315679276</v>
      </c>
    </row>
    <row r="18" spans="1:9" x14ac:dyDescent="0.25">
      <c r="A18" t="s">
        <v>97</v>
      </c>
      <c r="B18" t="s">
        <v>98</v>
      </c>
      <c r="C18" s="23">
        <v>206797471157</v>
      </c>
      <c r="F18" s="23">
        <v>196328976631</v>
      </c>
      <c r="H18" s="23">
        <v>205925628921</v>
      </c>
      <c r="I18" s="30">
        <f t="shared" si="0"/>
        <v>9596652290</v>
      </c>
    </row>
    <row r="19" spans="1:9" x14ac:dyDescent="0.25">
      <c r="A19" t="s">
        <v>99</v>
      </c>
      <c r="B19" t="s">
        <v>100</v>
      </c>
      <c r="C19" s="23">
        <v>779773863056</v>
      </c>
      <c r="F19" s="23">
        <v>761717280087</v>
      </c>
      <c r="H19" s="23">
        <v>773561239223</v>
      </c>
      <c r="I19" s="30">
        <f t="shared" si="0"/>
        <v>11843959136</v>
      </c>
    </row>
    <row r="20" spans="1:9" x14ac:dyDescent="0.25">
      <c r="A20" t="s">
        <v>101</v>
      </c>
      <c r="B20" t="s">
        <v>102</v>
      </c>
      <c r="C20" s="23">
        <v>320962647752</v>
      </c>
      <c r="F20" s="23">
        <v>297804958276</v>
      </c>
      <c r="H20" s="23">
        <v>317979940861</v>
      </c>
      <c r="I20" s="30">
        <f t="shared" si="0"/>
        <v>20174982585</v>
      </c>
    </row>
    <row r="21" spans="1:9" x14ac:dyDescent="0.25">
      <c r="A21" t="s">
        <v>103</v>
      </c>
      <c r="B21" t="s">
        <v>104</v>
      </c>
      <c r="C21" s="23">
        <v>161421643312</v>
      </c>
      <c r="F21" s="23">
        <v>156774141769</v>
      </c>
      <c r="H21" s="23">
        <v>161632258540</v>
      </c>
      <c r="I21" s="30">
        <f t="shared" si="0"/>
        <v>4858116771</v>
      </c>
    </row>
    <row r="22" spans="1:9" x14ac:dyDescent="0.25">
      <c r="A22" t="s">
        <v>105</v>
      </c>
      <c r="B22" t="s">
        <v>106</v>
      </c>
      <c r="C22" s="23">
        <v>363295687833</v>
      </c>
      <c r="F22" s="23">
        <v>340723935043</v>
      </c>
      <c r="H22" s="23">
        <v>357773111649</v>
      </c>
      <c r="I22" s="30">
        <f t="shared" si="0"/>
        <v>17049176606</v>
      </c>
    </row>
    <row r="23" spans="1:9" x14ac:dyDescent="0.25">
      <c r="A23" t="s">
        <v>107</v>
      </c>
      <c r="B23" t="s">
        <v>108</v>
      </c>
      <c r="C23" s="23">
        <v>241724008502</v>
      </c>
      <c r="F23" s="23">
        <v>226029782548</v>
      </c>
      <c r="H23" s="23">
        <v>239501766158</v>
      </c>
      <c r="I23" s="30">
        <f t="shared" si="0"/>
        <v>13471983610</v>
      </c>
    </row>
    <row r="24" spans="1:9" x14ac:dyDescent="0.25">
      <c r="A24" t="s">
        <v>109</v>
      </c>
      <c r="B24" t="s">
        <v>110</v>
      </c>
      <c r="C24" s="23">
        <v>86242204343</v>
      </c>
      <c r="F24" s="23">
        <v>84159626905</v>
      </c>
      <c r="H24" s="23">
        <v>87109580311</v>
      </c>
      <c r="I24" s="30">
        <f t="shared" si="0"/>
        <v>2949953406</v>
      </c>
    </row>
    <row r="25" spans="1:9" x14ac:dyDescent="0.25">
      <c r="A25" t="s">
        <v>111</v>
      </c>
      <c r="B25" t="s">
        <v>112</v>
      </c>
      <c r="C25" s="23">
        <v>142332178833</v>
      </c>
      <c r="F25" s="23">
        <v>137081811970</v>
      </c>
      <c r="H25" s="23">
        <v>142031395136</v>
      </c>
      <c r="I25" s="30">
        <f t="shared" si="0"/>
        <v>4949583166</v>
      </c>
    </row>
    <row r="26" spans="1:9" x14ac:dyDescent="0.25">
      <c r="A26" t="s">
        <v>113</v>
      </c>
      <c r="B26" t="s">
        <v>114</v>
      </c>
      <c r="C26" s="23">
        <v>277285659625</v>
      </c>
      <c r="F26" s="23">
        <v>267583366585</v>
      </c>
      <c r="H26" s="23">
        <v>279320555397</v>
      </c>
      <c r="I26" s="30">
        <f t="shared" si="0"/>
        <v>11737188812</v>
      </c>
    </row>
    <row r="27" spans="1:9" x14ac:dyDescent="0.25">
      <c r="A27" t="s">
        <v>115</v>
      </c>
      <c r="B27" t="s">
        <v>116</v>
      </c>
      <c r="C27" s="23">
        <v>205555039587</v>
      </c>
      <c r="F27" s="23">
        <v>191237638885</v>
      </c>
      <c r="H27" s="23">
        <v>204093272313</v>
      </c>
      <c r="I27" s="30">
        <f t="shared" si="0"/>
        <v>12855633428</v>
      </c>
    </row>
    <row r="28" spans="1:9" x14ac:dyDescent="0.25">
      <c r="A28" t="s">
        <v>117</v>
      </c>
      <c r="B28" t="s">
        <v>118</v>
      </c>
      <c r="C28" s="23">
        <v>222741867675</v>
      </c>
      <c r="F28" s="23">
        <v>222200472301</v>
      </c>
      <c r="H28" s="23">
        <v>223988543336</v>
      </c>
      <c r="I28" s="30">
        <f t="shared" si="0"/>
        <v>1788071035</v>
      </c>
    </row>
    <row r="29" spans="1:9" x14ac:dyDescent="0.25">
      <c r="A29" t="s">
        <v>119</v>
      </c>
      <c r="B29" t="s">
        <v>120</v>
      </c>
      <c r="C29" s="23">
        <v>564357831500</v>
      </c>
      <c r="F29" s="23">
        <v>536180550341</v>
      </c>
      <c r="H29" s="23">
        <v>571785763413</v>
      </c>
      <c r="I29" s="30">
        <f t="shared" si="0"/>
        <v>35605213072</v>
      </c>
    </row>
    <row r="30" spans="1:9" x14ac:dyDescent="0.25">
      <c r="A30" t="s">
        <v>121</v>
      </c>
      <c r="B30" t="s">
        <v>122</v>
      </c>
      <c r="C30" s="23">
        <v>73278190549</v>
      </c>
      <c r="F30" s="23">
        <v>75760417198</v>
      </c>
      <c r="H30" s="23">
        <v>74853555357</v>
      </c>
      <c r="I30" s="30">
        <f t="shared" si="0"/>
        <v>-906861841</v>
      </c>
    </row>
    <row r="31" spans="1:9" x14ac:dyDescent="0.25">
      <c r="A31" t="s">
        <v>123</v>
      </c>
      <c r="B31" t="s">
        <v>124</v>
      </c>
      <c r="C31" s="23">
        <v>70111658416</v>
      </c>
      <c r="F31" s="23">
        <v>73103061460</v>
      </c>
      <c r="H31" s="23">
        <v>71901209117</v>
      </c>
      <c r="I31" s="30">
        <f t="shared" si="0"/>
        <v>-1201852343</v>
      </c>
    </row>
    <row r="32" spans="1:9" x14ac:dyDescent="0.25">
      <c r="A32" t="s">
        <v>125</v>
      </c>
      <c r="B32" t="s">
        <v>126</v>
      </c>
      <c r="C32" s="23">
        <v>74739615843</v>
      </c>
      <c r="F32" s="23">
        <v>74447470327</v>
      </c>
      <c r="H32" s="23">
        <v>73729095397</v>
      </c>
      <c r="I32" s="30">
        <f t="shared" si="0"/>
        <v>-718374930</v>
      </c>
    </row>
    <row r="33" spans="1:9" x14ac:dyDescent="0.25">
      <c r="A33" t="s">
        <v>127</v>
      </c>
      <c r="B33" t="s">
        <v>128</v>
      </c>
      <c r="C33" s="23">
        <v>13659881607</v>
      </c>
      <c r="F33" s="23">
        <v>14150475025</v>
      </c>
      <c r="H33" s="23">
        <v>14414896030</v>
      </c>
      <c r="I33" s="30">
        <f t="shared" si="0"/>
        <v>264421005</v>
      </c>
    </row>
    <row r="34" spans="1:9" x14ac:dyDescent="0.25">
      <c r="A34" t="s">
        <v>129</v>
      </c>
      <c r="B34" t="s">
        <v>130</v>
      </c>
      <c r="C34" s="23">
        <v>27031226407</v>
      </c>
      <c r="F34" s="23">
        <v>29069449437</v>
      </c>
      <c r="H34" s="23">
        <v>27360320806</v>
      </c>
      <c r="I34" s="30">
        <f t="shared" si="0"/>
        <v>-1709128631</v>
      </c>
    </row>
    <row r="35" spans="1:9" x14ac:dyDescent="0.25">
      <c r="A35" t="s">
        <v>131</v>
      </c>
      <c r="B35" t="s">
        <v>132</v>
      </c>
      <c r="C35" s="23">
        <v>21711272479</v>
      </c>
      <c r="F35" s="23">
        <v>21779203915</v>
      </c>
      <c r="H35" s="23">
        <v>21532793835</v>
      </c>
      <c r="I35" s="30">
        <f t="shared" si="0"/>
        <v>-246410080</v>
      </c>
    </row>
    <row r="36" spans="1:9" x14ac:dyDescent="0.25">
      <c r="A36" t="s">
        <v>133</v>
      </c>
      <c r="B36" t="s">
        <v>134</v>
      </c>
      <c r="C36" s="23">
        <v>23513576992</v>
      </c>
      <c r="F36" s="23">
        <v>24811496016</v>
      </c>
      <c r="H36" s="23">
        <v>23602919855</v>
      </c>
      <c r="I36" s="30">
        <f t="shared" si="0"/>
        <v>-1208576161</v>
      </c>
    </row>
    <row r="37" spans="1:9" x14ac:dyDescent="0.25">
      <c r="A37" t="s">
        <v>135</v>
      </c>
      <c r="B37" t="s">
        <v>136</v>
      </c>
      <c r="C37" s="23">
        <v>16490116776</v>
      </c>
      <c r="F37" s="23">
        <v>16533721405</v>
      </c>
      <c r="H37" s="23">
        <v>16075309708</v>
      </c>
      <c r="I37" s="30">
        <f t="shared" si="0"/>
        <v>-458411697</v>
      </c>
    </row>
    <row r="38" spans="1:9" x14ac:dyDescent="0.25">
      <c r="A38" t="s">
        <v>137</v>
      </c>
      <c r="B38" t="s">
        <v>138</v>
      </c>
      <c r="C38" s="23">
        <v>19715145230</v>
      </c>
      <c r="F38" s="23">
        <v>25376477176</v>
      </c>
      <c r="H38" s="23">
        <v>24185853110</v>
      </c>
      <c r="I38" s="30">
        <f t="shared" si="0"/>
        <v>-1190624066</v>
      </c>
    </row>
    <row r="39" spans="1:9" x14ac:dyDescent="0.25">
      <c r="A39" t="s">
        <v>139</v>
      </c>
      <c r="B39" t="s">
        <v>140</v>
      </c>
      <c r="C39" s="23">
        <v>4103634537</v>
      </c>
      <c r="F39" s="23">
        <v>5211645021</v>
      </c>
      <c r="H39" s="23">
        <v>5211645021</v>
      </c>
      <c r="I39" s="30">
        <f t="shared" si="0"/>
        <v>0</v>
      </c>
    </row>
    <row r="40" spans="1:9" x14ac:dyDescent="0.25">
      <c r="A40" t="s">
        <v>164</v>
      </c>
      <c r="B40" t="s">
        <v>165</v>
      </c>
      <c r="C40" s="23">
        <v>982991250</v>
      </c>
      <c r="F40" s="23">
        <v>982991250</v>
      </c>
      <c r="H40" s="23">
        <v>982991250</v>
      </c>
      <c r="I40" s="30">
        <f t="shared" si="0"/>
        <v>0</v>
      </c>
    </row>
    <row r="41" spans="1:9" x14ac:dyDescent="0.25">
      <c r="A41" t="s">
        <v>166</v>
      </c>
      <c r="B41" t="s">
        <v>167</v>
      </c>
      <c r="C41" s="23">
        <v>3868504145</v>
      </c>
      <c r="F41" s="23">
        <v>3868504145</v>
      </c>
      <c r="H41" s="23">
        <v>3868504145</v>
      </c>
      <c r="I41" s="30">
        <f t="shared" si="0"/>
        <v>0</v>
      </c>
    </row>
    <row r="42" spans="1:9" x14ac:dyDescent="0.25">
      <c r="A42" t="s">
        <v>168</v>
      </c>
      <c r="B42" t="s">
        <v>169</v>
      </c>
      <c r="C42" s="23">
        <v>0</v>
      </c>
      <c r="F42" s="23">
        <v>1633208000</v>
      </c>
      <c r="H42" s="23">
        <v>0</v>
      </c>
      <c r="I42" s="30">
        <f t="shared" si="0"/>
        <v>-1633208000</v>
      </c>
    </row>
    <row r="43" spans="1:9" x14ac:dyDescent="0.25">
      <c r="A43" t="s">
        <v>170</v>
      </c>
      <c r="B43" t="s">
        <v>171</v>
      </c>
      <c r="C43" s="23">
        <v>2387538000</v>
      </c>
      <c r="F43" s="23">
        <v>2387538000</v>
      </c>
      <c r="H43" s="23">
        <v>2387538000</v>
      </c>
      <c r="I43" s="30">
        <f t="shared" si="0"/>
        <v>0</v>
      </c>
    </row>
    <row r="44" spans="1:9" x14ac:dyDescent="0.25">
      <c r="A44" t="s">
        <v>172</v>
      </c>
      <c r="B44" t="s">
        <v>173</v>
      </c>
      <c r="C44" s="23">
        <v>3347487000</v>
      </c>
      <c r="F44" s="23">
        <v>3347487000</v>
      </c>
      <c r="H44" s="23">
        <v>3347487000</v>
      </c>
      <c r="I44" s="30">
        <f t="shared" si="0"/>
        <v>0</v>
      </c>
    </row>
    <row r="45" spans="1:9" x14ac:dyDescent="0.25">
      <c r="A45" t="s">
        <v>174</v>
      </c>
      <c r="B45" t="s">
        <v>175</v>
      </c>
      <c r="C45" s="23">
        <v>6394587000</v>
      </c>
      <c r="F45" s="23">
        <v>6394587000</v>
      </c>
      <c r="H45" s="23">
        <v>6394587000</v>
      </c>
      <c r="I45" s="30">
        <f t="shared" si="0"/>
        <v>0</v>
      </c>
    </row>
    <row r="46" spans="1:9" x14ac:dyDescent="0.25">
      <c r="A46" t="s">
        <v>176</v>
      </c>
      <c r="B46" t="s">
        <v>177</v>
      </c>
      <c r="C46" s="23">
        <v>1928918000</v>
      </c>
      <c r="F46" s="23">
        <v>1928918000</v>
      </c>
      <c r="H46" s="23">
        <v>1928918000</v>
      </c>
      <c r="I46" s="30">
        <f t="shared" si="0"/>
        <v>0</v>
      </c>
    </row>
    <row r="47" spans="1:9" x14ac:dyDescent="0.25">
      <c r="A47" t="s">
        <v>178</v>
      </c>
      <c r="B47" t="s">
        <v>179</v>
      </c>
      <c r="C47" s="23">
        <v>2771895000</v>
      </c>
      <c r="F47" s="23">
        <v>2771895000</v>
      </c>
      <c r="H47" s="23">
        <v>2771895000</v>
      </c>
      <c r="I47" s="30">
        <f t="shared" si="0"/>
        <v>0</v>
      </c>
    </row>
    <row r="48" spans="1:9" x14ac:dyDescent="0.25">
      <c r="A48" t="s">
        <v>180</v>
      </c>
      <c r="B48" t="s">
        <v>181</v>
      </c>
      <c r="C48" s="23">
        <v>5450788000</v>
      </c>
      <c r="F48" s="23">
        <v>5450788000</v>
      </c>
      <c r="H48" s="23">
        <v>5450788000</v>
      </c>
      <c r="I48" s="30">
        <f t="shared" si="0"/>
        <v>0</v>
      </c>
    </row>
    <row r="49" spans="1:9" x14ac:dyDescent="0.25">
      <c r="A49" t="s">
        <v>182</v>
      </c>
      <c r="B49" t="s">
        <v>183</v>
      </c>
      <c r="C49" s="23">
        <v>4333065000</v>
      </c>
      <c r="F49" s="23">
        <v>4333065000</v>
      </c>
      <c r="H49" s="23">
        <v>4333065000</v>
      </c>
      <c r="I49" s="30">
        <f t="shared" si="0"/>
        <v>0</v>
      </c>
    </row>
    <row r="50" spans="1:9" x14ac:dyDescent="0.25">
      <c r="A50" t="s">
        <v>184</v>
      </c>
      <c r="B50" t="s">
        <v>185</v>
      </c>
      <c r="C50" s="23">
        <v>3799983952</v>
      </c>
      <c r="F50" s="23">
        <v>3872710000</v>
      </c>
      <c r="H50" s="23">
        <v>3872710000</v>
      </c>
      <c r="I50" s="30">
        <f t="shared" si="0"/>
        <v>0</v>
      </c>
    </row>
    <row r="51" spans="1:9" x14ac:dyDescent="0.25">
      <c r="A51" t="s">
        <v>186</v>
      </c>
      <c r="B51" t="s">
        <v>187</v>
      </c>
      <c r="C51" s="23">
        <v>3547737000</v>
      </c>
      <c r="F51" s="23">
        <v>3547737000</v>
      </c>
      <c r="H51" s="23">
        <v>3547737000</v>
      </c>
      <c r="I51" s="30">
        <f t="shared" si="0"/>
        <v>0</v>
      </c>
    </row>
    <row r="52" spans="1:9" x14ac:dyDescent="0.25">
      <c r="A52" t="s">
        <v>188</v>
      </c>
      <c r="B52" t="s">
        <v>189</v>
      </c>
      <c r="C52" s="23">
        <v>3529359000</v>
      </c>
      <c r="F52" s="23">
        <v>3529359000</v>
      </c>
      <c r="H52" s="23">
        <v>3529359000</v>
      </c>
      <c r="I52" s="30">
        <f t="shared" si="0"/>
        <v>0</v>
      </c>
    </row>
    <row r="53" spans="1:9" x14ac:dyDescent="0.25">
      <c r="A53" t="s">
        <v>190</v>
      </c>
      <c r="B53" t="s">
        <v>191</v>
      </c>
      <c r="C53" s="23">
        <v>5854578975</v>
      </c>
      <c r="F53" s="23">
        <v>5854578975</v>
      </c>
      <c r="H53" s="23">
        <v>5854578975</v>
      </c>
      <c r="I53" s="30">
        <f t="shared" si="0"/>
        <v>0</v>
      </c>
    </row>
    <row r="54" spans="1:9" x14ac:dyDescent="0.25">
      <c r="A54" t="s">
        <v>192</v>
      </c>
      <c r="B54" t="s">
        <v>193</v>
      </c>
      <c r="C54" s="23">
        <v>1115950128</v>
      </c>
      <c r="F54" s="23">
        <v>1387093500</v>
      </c>
      <c r="H54" s="23">
        <v>1387093500</v>
      </c>
      <c r="I54" s="30">
        <f t="shared" si="0"/>
        <v>0</v>
      </c>
    </row>
    <row r="55" spans="1:9" x14ac:dyDescent="0.25">
      <c r="A55" t="s">
        <v>194</v>
      </c>
      <c r="B55" t="s">
        <v>195</v>
      </c>
      <c r="C55" s="23">
        <v>2245034000</v>
      </c>
      <c r="F55" s="23">
        <v>2245034000</v>
      </c>
      <c r="H55" s="23">
        <v>2245034000</v>
      </c>
      <c r="I55" s="30">
        <f t="shared" si="0"/>
        <v>0</v>
      </c>
    </row>
    <row r="56" spans="1:9" x14ac:dyDescent="0.25">
      <c r="A56" t="s">
        <v>142</v>
      </c>
      <c r="C56" s="23">
        <v>10646240877841</v>
      </c>
      <c r="F56" s="29">
        <v>10120428298333</v>
      </c>
      <c r="H56" s="29">
        <v>10374899703178</v>
      </c>
    </row>
    <row r="57" spans="1:9" x14ac:dyDescent="0.25">
      <c r="C57" s="3">
        <f>+GETPIVOTDATA("APR. VIGENTE",$A$3)-Presupuesto_total!M27</f>
        <v>0</v>
      </c>
    </row>
    <row r="58" spans="1:9" x14ac:dyDescent="0.25">
      <c r="C58" s="26">
        <v>10594682461391</v>
      </c>
    </row>
    <row r="59" spans="1:9" x14ac:dyDescent="0.25">
      <c r="C59" s="3">
        <f>+C58-Presupuesto_Regional!Q42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8"/>
  <sheetViews>
    <sheetView showGridLines="0" workbookViewId="0">
      <selection activeCell="P17" sqref="P17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34" t="s">
        <v>153</v>
      </c>
      <c r="B1" s="34">
        <v>2024</v>
      </c>
      <c r="C1" s="31" t="s">
        <v>199</v>
      </c>
      <c r="D1" s="31" t="s">
        <v>199</v>
      </c>
      <c r="E1" s="31" t="s">
        <v>199</v>
      </c>
      <c r="F1" s="31" t="s">
        <v>199</v>
      </c>
      <c r="G1" s="31" t="s">
        <v>199</v>
      </c>
      <c r="H1" s="31" t="s">
        <v>199</v>
      </c>
      <c r="I1" s="31" t="s">
        <v>199</v>
      </c>
      <c r="J1" s="31" t="s">
        <v>199</v>
      </c>
      <c r="K1" s="31" t="s">
        <v>199</v>
      </c>
      <c r="L1" s="31" t="s">
        <v>199</v>
      </c>
      <c r="M1" s="31" t="s">
        <v>199</v>
      </c>
      <c r="N1" s="31" t="s">
        <v>199</v>
      </c>
      <c r="O1" s="31" t="s">
        <v>199</v>
      </c>
      <c r="P1" s="31" t="s">
        <v>199</v>
      </c>
      <c r="Q1" s="31" t="s">
        <v>199</v>
      </c>
      <c r="R1" s="31" t="s">
        <v>199</v>
      </c>
      <c r="S1" s="31" t="s">
        <v>199</v>
      </c>
      <c r="T1" s="31" t="s">
        <v>199</v>
      </c>
      <c r="U1" s="31" t="s">
        <v>199</v>
      </c>
      <c r="V1" s="31" t="s">
        <v>199</v>
      </c>
      <c r="W1" s="31" t="s">
        <v>199</v>
      </c>
      <c r="X1" s="31" t="s">
        <v>199</v>
      </c>
      <c r="Y1" s="31" t="s">
        <v>199</v>
      </c>
      <c r="Z1" s="31" t="s">
        <v>199</v>
      </c>
      <c r="AA1" s="31" t="s">
        <v>199</v>
      </c>
    </row>
    <row r="2" spans="1:27" x14ac:dyDescent="0.25">
      <c r="A2" s="34" t="s">
        <v>154</v>
      </c>
      <c r="B2" s="34" t="s">
        <v>155</v>
      </c>
      <c r="C2" s="31" t="s">
        <v>199</v>
      </c>
      <c r="D2" s="31" t="s">
        <v>199</v>
      </c>
      <c r="E2" s="31" t="s">
        <v>199</v>
      </c>
      <c r="F2" s="31" t="s">
        <v>199</v>
      </c>
      <c r="G2" s="31" t="s">
        <v>199</v>
      </c>
      <c r="H2" s="31" t="s">
        <v>199</v>
      </c>
      <c r="I2" s="31" t="s">
        <v>199</v>
      </c>
      <c r="J2" s="31" t="s">
        <v>199</v>
      </c>
      <c r="K2" s="31" t="s">
        <v>199</v>
      </c>
      <c r="L2" s="31" t="s">
        <v>199</v>
      </c>
      <c r="M2" s="31" t="s">
        <v>199</v>
      </c>
      <c r="N2" s="31" t="s">
        <v>199</v>
      </c>
      <c r="O2" s="31" t="s">
        <v>199</v>
      </c>
      <c r="P2" s="31" t="s">
        <v>199</v>
      </c>
      <c r="Q2" s="31" t="s">
        <v>199</v>
      </c>
      <c r="R2" s="31" t="s">
        <v>199</v>
      </c>
      <c r="S2" s="31" t="s">
        <v>199</v>
      </c>
      <c r="T2" s="31" t="s">
        <v>199</v>
      </c>
      <c r="U2" s="31" t="s">
        <v>199</v>
      </c>
      <c r="V2" s="31" t="s">
        <v>199</v>
      </c>
      <c r="W2" s="31" t="s">
        <v>199</v>
      </c>
      <c r="X2" s="31" t="s">
        <v>199</v>
      </c>
      <c r="Y2" s="31" t="s">
        <v>199</v>
      </c>
      <c r="Z2" s="31" t="s">
        <v>199</v>
      </c>
      <c r="AA2" s="31" t="s">
        <v>199</v>
      </c>
    </row>
    <row r="3" spans="1:27" x14ac:dyDescent="0.25">
      <c r="A3" s="34" t="s">
        <v>156</v>
      </c>
      <c r="B3" s="34" t="s">
        <v>258</v>
      </c>
      <c r="C3" s="31" t="s">
        <v>199</v>
      </c>
      <c r="D3" s="31" t="s">
        <v>199</v>
      </c>
      <c r="E3" s="31" t="s">
        <v>199</v>
      </c>
      <c r="F3" s="31" t="s">
        <v>199</v>
      </c>
      <c r="G3" s="31" t="s">
        <v>199</v>
      </c>
      <c r="H3" s="31" t="s">
        <v>199</v>
      </c>
      <c r="I3" s="31" t="s">
        <v>199</v>
      </c>
      <c r="J3" s="31" t="s">
        <v>199</v>
      </c>
      <c r="K3" s="31" t="s">
        <v>199</v>
      </c>
      <c r="L3" s="31" t="s">
        <v>199</v>
      </c>
      <c r="M3" s="31" t="s">
        <v>199</v>
      </c>
      <c r="N3" s="31" t="s">
        <v>199</v>
      </c>
      <c r="O3" s="31" t="s">
        <v>199</v>
      </c>
      <c r="P3" s="31" t="s">
        <v>199</v>
      </c>
      <c r="Q3" s="31" t="s">
        <v>199</v>
      </c>
      <c r="R3" s="31" t="s">
        <v>199</v>
      </c>
      <c r="S3" s="31" t="s">
        <v>199</v>
      </c>
      <c r="T3" s="31" t="s">
        <v>199</v>
      </c>
      <c r="U3" s="31" t="s">
        <v>199</v>
      </c>
      <c r="V3" s="31" t="s">
        <v>199</v>
      </c>
      <c r="W3" s="31" t="s">
        <v>199</v>
      </c>
      <c r="X3" s="31" t="s">
        <v>199</v>
      </c>
      <c r="Y3" s="31" t="s">
        <v>199</v>
      </c>
      <c r="Z3" s="31" t="s">
        <v>199</v>
      </c>
      <c r="AA3" s="31" t="s">
        <v>199</v>
      </c>
    </row>
    <row r="4" spans="1:27" ht="24" x14ac:dyDescent="0.25">
      <c r="A4" s="34" t="s">
        <v>0</v>
      </c>
      <c r="B4" s="34" t="s">
        <v>1</v>
      </c>
      <c r="C4" s="34" t="s">
        <v>2</v>
      </c>
      <c r="D4" s="34" t="s">
        <v>3</v>
      </c>
      <c r="E4" s="34" t="s">
        <v>4</v>
      </c>
      <c r="F4" s="34" t="s">
        <v>200</v>
      </c>
      <c r="G4" s="34" t="s">
        <v>5</v>
      </c>
      <c r="H4" s="34" t="s">
        <v>6</v>
      </c>
      <c r="I4" s="34" t="s">
        <v>201</v>
      </c>
      <c r="J4" s="34" t="s">
        <v>7</v>
      </c>
      <c r="K4" s="34" t="s">
        <v>202</v>
      </c>
      <c r="L4" s="34" t="s">
        <v>203</v>
      </c>
      <c r="M4" s="34" t="s">
        <v>8</v>
      </c>
      <c r="N4" s="34" t="s">
        <v>9</v>
      </c>
      <c r="O4" s="34" t="s">
        <v>10</v>
      </c>
      <c r="P4" s="34" t="s">
        <v>11</v>
      </c>
      <c r="Q4" s="34" t="s">
        <v>12</v>
      </c>
      <c r="R4" s="34" t="s">
        <v>13</v>
      </c>
      <c r="S4" s="34" t="s">
        <v>14</v>
      </c>
      <c r="T4" s="34" t="s">
        <v>15</v>
      </c>
      <c r="U4" s="34" t="s">
        <v>16</v>
      </c>
      <c r="V4" s="34" t="s">
        <v>17</v>
      </c>
      <c r="W4" s="34" t="s">
        <v>18</v>
      </c>
      <c r="X4" s="34" t="s">
        <v>19</v>
      </c>
      <c r="Y4" s="34" t="s">
        <v>20</v>
      </c>
      <c r="Z4" s="34" t="s">
        <v>21</v>
      </c>
      <c r="AA4" s="34" t="s">
        <v>22</v>
      </c>
    </row>
    <row r="5" spans="1:27" ht="22.5" x14ac:dyDescent="0.25">
      <c r="A5" s="32" t="s">
        <v>23</v>
      </c>
      <c r="B5" s="33" t="s">
        <v>24</v>
      </c>
      <c r="C5" s="19" t="s">
        <v>25</v>
      </c>
      <c r="D5" s="17" t="s">
        <v>26</v>
      </c>
      <c r="E5" s="17" t="s">
        <v>204</v>
      </c>
      <c r="F5" s="17" t="s">
        <v>204</v>
      </c>
      <c r="G5" s="17" t="s">
        <v>204</v>
      </c>
      <c r="H5" s="17"/>
      <c r="I5" s="17"/>
      <c r="J5" s="17"/>
      <c r="K5" s="17"/>
      <c r="L5" s="17"/>
      <c r="M5" s="17" t="s">
        <v>27</v>
      </c>
      <c r="N5" s="17" t="s">
        <v>205</v>
      </c>
      <c r="O5" s="17" t="s">
        <v>28</v>
      </c>
      <c r="P5" s="18" t="s">
        <v>29</v>
      </c>
      <c r="Q5" s="20">
        <v>481354000000</v>
      </c>
      <c r="R5" s="20">
        <v>126392701616</v>
      </c>
      <c r="S5" s="20">
        <v>35600000000</v>
      </c>
      <c r="T5" s="20">
        <v>572146701616</v>
      </c>
      <c r="U5" s="20">
        <v>0</v>
      </c>
      <c r="V5" s="20">
        <v>562845633816</v>
      </c>
      <c r="W5" s="20">
        <v>9301067800</v>
      </c>
      <c r="X5" s="20">
        <v>562845633816</v>
      </c>
      <c r="Y5" s="20">
        <v>562266792869</v>
      </c>
      <c r="Z5" s="20">
        <v>562266792869</v>
      </c>
      <c r="AA5" s="20">
        <v>562266792869</v>
      </c>
    </row>
    <row r="6" spans="1:27" ht="22.5" x14ac:dyDescent="0.25">
      <c r="A6" s="17" t="s">
        <v>23</v>
      </c>
      <c r="B6" s="18" t="s">
        <v>24</v>
      </c>
      <c r="C6" s="19" t="s">
        <v>30</v>
      </c>
      <c r="D6" s="17" t="s">
        <v>26</v>
      </c>
      <c r="E6" s="17" t="s">
        <v>204</v>
      </c>
      <c r="F6" s="17" t="s">
        <v>204</v>
      </c>
      <c r="G6" s="17" t="s">
        <v>206</v>
      </c>
      <c r="H6" s="17"/>
      <c r="I6" s="17"/>
      <c r="J6" s="17"/>
      <c r="K6" s="17"/>
      <c r="L6" s="17"/>
      <c r="M6" s="17" t="s">
        <v>27</v>
      </c>
      <c r="N6" s="17" t="s">
        <v>205</v>
      </c>
      <c r="O6" s="17" t="s">
        <v>28</v>
      </c>
      <c r="P6" s="18" t="s">
        <v>31</v>
      </c>
      <c r="Q6" s="20">
        <v>165942000000</v>
      </c>
      <c r="R6" s="20">
        <v>37663071160</v>
      </c>
      <c r="S6" s="20">
        <v>11587551933</v>
      </c>
      <c r="T6" s="20">
        <v>192017519227</v>
      </c>
      <c r="U6" s="20">
        <v>0</v>
      </c>
      <c r="V6" s="20">
        <v>192010996255</v>
      </c>
      <c r="W6" s="20">
        <v>6522972</v>
      </c>
      <c r="X6" s="20">
        <v>192010996255</v>
      </c>
      <c r="Y6" s="20">
        <v>192010813435</v>
      </c>
      <c r="Z6" s="20">
        <v>191865467895</v>
      </c>
      <c r="AA6" s="20">
        <v>191865467895</v>
      </c>
    </row>
    <row r="7" spans="1:27" ht="33.75" x14ac:dyDescent="0.25">
      <c r="A7" s="17" t="s">
        <v>23</v>
      </c>
      <c r="B7" s="18" t="s">
        <v>24</v>
      </c>
      <c r="C7" s="19" t="s">
        <v>32</v>
      </c>
      <c r="D7" s="17" t="s">
        <v>26</v>
      </c>
      <c r="E7" s="17" t="s">
        <v>204</v>
      </c>
      <c r="F7" s="17" t="s">
        <v>204</v>
      </c>
      <c r="G7" s="17" t="s">
        <v>207</v>
      </c>
      <c r="H7" s="17"/>
      <c r="I7" s="17"/>
      <c r="J7" s="17"/>
      <c r="K7" s="17"/>
      <c r="L7" s="17"/>
      <c r="M7" s="17" t="s">
        <v>27</v>
      </c>
      <c r="N7" s="17" t="s">
        <v>205</v>
      </c>
      <c r="O7" s="17" t="s">
        <v>28</v>
      </c>
      <c r="P7" s="18" t="s">
        <v>33</v>
      </c>
      <c r="Q7" s="20">
        <v>36743000000</v>
      </c>
      <c r="R7" s="20">
        <v>15677779157</v>
      </c>
      <c r="S7" s="20">
        <v>3865000000</v>
      </c>
      <c r="T7" s="20">
        <v>48555779157</v>
      </c>
      <c r="U7" s="20">
        <v>0</v>
      </c>
      <c r="V7" s="20">
        <v>43594197889</v>
      </c>
      <c r="W7" s="20">
        <v>4961581268</v>
      </c>
      <c r="X7" s="20">
        <v>43594197889</v>
      </c>
      <c r="Y7" s="20">
        <v>43242951807</v>
      </c>
      <c r="Z7" s="20">
        <v>43242951807</v>
      </c>
      <c r="AA7" s="20">
        <v>43242951807</v>
      </c>
    </row>
    <row r="8" spans="1:27" ht="22.5" x14ac:dyDescent="0.25">
      <c r="A8" s="17" t="s">
        <v>23</v>
      </c>
      <c r="B8" s="18" t="s">
        <v>24</v>
      </c>
      <c r="C8" s="19" t="s">
        <v>34</v>
      </c>
      <c r="D8" s="17" t="s">
        <v>26</v>
      </c>
      <c r="E8" s="17" t="s">
        <v>206</v>
      </c>
      <c r="F8" s="17"/>
      <c r="G8" s="17"/>
      <c r="H8" s="17"/>
      <c r="I8" s="17"/>
      <c r="J8" s="17"/>
      <c r="K8" s="17"/>
      <c r="L8" s="17"/>
      <c r="M8" s="17" t="s">
        <v>27</v>
      </c>
      <c r="N8" s="17" t="s">
        <v>205</v>
      </c>
      <c r="O8" s="17" t="s">
        <v>28</v>
      </c>
      <c r="P8" s="18" t="s">
        <v>35</v>
      </c>
      <c r="Q8" s="20">
        <v>39923543345</v>
      </c>
      <c r="R8" s="20">
        <v>7538630563</v>
      </c>
      <c r="S8" s="20">
        <v>9405442616</v>
      </c>
      <c r="T8" s="20">
        <v>38056731292</v>
      </c>
      <c r="U8" s="20">
        <v>0</v>
      </c>
      <c r="V8" s="20">
        <v>37175840143.160004</v>
      </c>
      <c r="W8" s="20">
        <v>880891148.84000003</v>
      </c>
      <c r="X8" s="20">
        <v>37175840143.160004</v>
      </c>
      <c r="Y8" s="20">
        <v>30850982592.610001</v>
      </c>
      <c r="Z8" s="20">
        <v>29479034169.59</v>
      </c>
      <c r="AA8" s="20">
        <v>29479034169.59</v>
      </c>
    </row>
    <row r="9" spans="1:27" ht="22.5" x14ac:dyDescent="0.25">
      <c r="A9" s="17" t="s">
        <v>23</v>
      </c>
      <c r="B9" s="18" t="s">
        <v>24</v>
      </c>
      <c r="C9" s="19" t="s">
        <v>157</v>
      </c>
      <c r="D9" s="17" t="s">
        <v>26</v>
      </c>
      <c r="E9" s="17" t="s">
        <v>207</v>
      </c>
      <c r="F9" s="17" t="s">
        <v>207</v>
      </c>
      <c r="G9" s="17" t="s">
        <v>204</v>
      </c>
      <c r="H9" s="17" t="s">
        <v>208</v>
      </c>
      <c r="I9" s="17"/>
      <c r="J9" s="17"/>
      <c r="K9" s="17"/>
      <c r="L9" s="17"/>
      <c r="M9" s="17" t="s">
        <v>27</v>
      </c>
      <c r="N9" s="17" t="s">
        <v>205</v>
      </c>
      <c r="O9" s="17" t="s">
        <v>28</v>
      </c>
      <c r="P9" s="18" t="s">
        <v>158</v>
      </c>
      <c r="Q9" s="20">
        <v>0</v>
      </c>
      <c r="R9" s="20">
        <v>555725020</v>
      </c>
      <c r="S9" s="20">
        <v>0</v>
      </c>
      <c r="T9" s="20">
        <v>555725020</v>
      </c>
      <c r="U9" s="20">
        <v>0</v>
      </c>
      <c r="V9" s="20">
        <v>475701525</v>
      </c>
      <c r="W9" s="20">
        <v>80023495</v>
      </c>
      <c r="X9" s="20">
        <v>475701525</v>
      </c>
      <c r="Y9" s="20">
        <v>600000</v>
      </c>
      <c r="Z9" s="20">
        <v>600000</v>
      </c>
      <c r="AA9" s="20">
        <v>600000</v>
      </c>
    </row>
    <row r="10" spans="1:27" ht="22.5" x14ac:dyDescent="0.25">
      <c r="A10" s="17" t="s">
        <v>23</v>
      </c>
      <c r="B10" s="18" t="s">
        <v>24</v>
      </c>
      <c r="C10" s="19" t="s">
        <v>36</v>
      </c>
      <c r="D10" s="17" t="s">
        <v>26</v>
      </c>
      <c r="E10" s="17" t="s">
        <v>207</v>
      </c>
      <c r="F10" s="17" t="s">
        <v>209</v>
      </c>
      <c r="G10" s="17" t="s">
        <v>206</v>
      </c>
      <c r="H10" s="17" t="s">
        <v>210</v>
      </c>
      <c r="I10" s="17"/>
      <c r="J10" s="17"/>
      <c r="K10" s="17"/>
      <c r="L10" s="17"/>
      <c r="M10" s="17" t="s">
        <v>27</v>
      </c>
      <c r="N10" s="17" t="s">
        <v>205</v>
      </c>
      <c r="O10" s="17" t="s">
        <v>28</v>
      </c>
      <c r="P10" s="18" t="s">
        <v>37</v>
      </c>
      <c r="Q10" s="20">
        <v>98333664</v>
      </c>
      <c r="R10" s="20">
        <v>0</v>
      </c>
      <c r="S10" s="20">
        <v>0</v>
      </c>
      <c r="T10" s="20">
        <v>98333664</v>
      </c>
      <c r="U10" s="20">
        <v>0</v>
      </c>
      <c r="V10" s="20">
        <v>50700000</v>
      </c>
      <c r="W10" s="20">
        <v>47633664</v>
      </c>
      <c r="X10" s="20">
        <v>50700000</v>
      </c>
      <c r="Y10" s="20">
        <v>50700000</v>
      </c>
      <c r="Z10" s="20">
        <v>50700000</v>
      </c>
      <c r="AA10" s="20">
        <v>50700000</v>
      </c>
    </row>
    <row r="11" spans="1:27" ht="33.75" x14ac:dyDescent="0.25">
      <c r="A11" s="17" t="s">
        <v>23</v>
      </c>
      <c r="B11" s="18" t="s">
        <v>24</v>
      </c>
      <c r="C11" s="19" t="s">
        <v>38</v>
      </c>
      <c r="D11" s="17" t="s">
        <v>26</v>
      </c>
      <c r="E11" s="17" t="s">
        <v>207</v>
      </c>
      <c r="F11" s="17" t="s">
        <v>209</v>
      </c>
      <c r="G11" s="17" t="s">
        <v>206</v>
      </c>
      <c r="H11" s="17" t="s">
        <v>211</v>
      </c>
      <c r="I11" s="17"/>
      <c r="J11" s="17"/>
      <c r="K11" s="17"/>
      <c r="L11" s="17"/>
      <c r="M11" s="17" t="s">
        <v>27</v>
      </c>
      <c r="N11" s="17" t="s">
        <v>205</v>
      </c>
      <c r="O11" s="17" t="s">
        <v>28</v>
      </c>
      <c r="P11" s="18" t="s">
        <v>39</v>
      </c>
      <c r="Q11" s="20">
        <v>5502000000</v>
      </c>
      <c r="R11" s="20">
        <v>200000000</v>
      </c>
      <c r="S11" s="20">
        <v>200000000</v>
      </c>
      <c r="T11" s="20">
        <v>5502000000</v>
      </c>
      <c r="U11" s="20">
        <v>0</v>
      </c>
      <c r="V11" s="20">
        <v>4867354617</v>
      </c>
      <c r="W11" s="20">
        <v>634645383</v>
      </c>
      <c r="X11" s="20">
        <v>4867354617</v>
      </c>
      <c r="Y11" s="20">
        <v>4867044087</v>
      </c>
      <c r="Z11" s="20">
        <v>4867044087</v>
      </c>
      <c r="AA11" s="20">
        <v>4867044087</v>
      </c>
    </row>
    <row r="12" spans="1:27" ht="22.5" x14ac:dyDescent="0.25">
      <c r="A12" s="17" t="s">
        <v>23</v>
      </c>
      <c r="B12" s="18" t="s">
        <v>24</v>
      </c>
      <c r="C12" s="19" t="s">
        <v>40</v>
      </c>
      <c r="D12" s="17" t="s">
        <v>26</v>
      </c>
      <c r="E12" s="17" t="s">
        <v>207</v>
      </c>
      <c r="F12" s="17" t="s">
        <v>212</v>
      </c>
      <c r="G12" s="17"/>
      <c r="H12" s="17"/>
      <c r="I12" s="17"/>
      <c r="J12" s="17"/>
      <c r="K12" s="17"/>
      <c r="L12" s="17"/>
      <c r="M12" s="17" t="s">
        <v>27</v>
      </c>
      <c r="N12" s="17" t="s">
        <v>205</v>
      </c>
      <c r="O12" s="17" t="s">
        <v>28</v>
      </c>
      <c r="P12" s="18" t="s">
        <v>41</v>
      </c>
      <c r="Q12" s="20">
        <v>6937250286</v>
      </c>
      <c r="R12" s="20">
        <v>5412874283</v>
      </c>
      <c r="S12" s="20">
        <v>446914283</v>
      </c>
      <c r="T12" s="20">
        <v>11903210286</v>
      </c>
      <c r="U12" s="20">
        <v>0</v>
      </c>
      <c r="V12" s="20">
        <v>9354505545.7099991</v>
      </c>
      <c r="W12" s="20">
        <v>2548704740.29</v>
      </c>
      <c r="X12" s="20">
        <v>9354505545.7099991</v>
      </c>
      <c r="Y12" s="20">
        <v>7456348214.1499996</v>
      </c>
      <c r="Z12" s="20">
        <v>7456348214.1499996</v>
      </c>
      <c r="AA12" s="20">
        <v>7456348214.1499996</v>
      </c>
    </row>
    <row r="13" spans="1:27" ht="22.5" x14ac:dyDescent="0.25">
      <c r="A13" s="17" t="s">
        <v>23</v>
      </c>
      <c r="B13" s="18" t="s">
        <v>24</v>
      </c>
      <c r="C13" s="19" t="s">
        <v>42</v>
      </c>
      <c r="D13" s="17" t="s">
        <v>26</v>
      </c>
      <c r="E13" s="17" t="s">
        <v>213</v>
      </c>
      <c r="F13" s="17" t="s">
        <v>204</v>
      </c>
      <c r="G13" s="17" t="s">
        <v>209</v>
      </c>
      <c r="H13" s="17" t="s">
        <v>214</v>
      </c>
      <c r="I13" s="17"/>
      <c r="J13" s="17"/>
      <c r="K13" s="17"/>
      <c r="L13" s="17"/>
      <c r="M13" s="17" t="s">
        <v>27</v>
      </c>
      <c r="N13" s="17" t="s">
        <v>205</v>
      </c>
      <c r="O13" s="17" t="s">
        <v>28</v>
      </c>
      <c r="P13" s="18" t="s">
        <v>43</v>
      </c>
      <c r="Q13" s="20">
        <v>79730600</v>
      </c>
      <c r="R13" s="20">
        <v>0</v>
      </c>
      <c r="S13" s="20">
        <v>0</v>
      </c>
      <c r="T13" s="20">
        <v>79730600</v>
      </c>
      <c r="U13" s="20">
        <v>0</v>
      </c>
      <c r="V13" s="20">
        <v>0</v>
      </c>
      <c r="W13" s="20">
        <v>79730600</v>
      </c>
      <c r="X13" s="20">
        <v>0</v>
      </c>
      <c r="Y13" s="20">
        <v>0</v>
      </c>
      <c r="Z13" s="20">
        <v>0</v>
      </c>
      <c r="AA13" s="20">
        <v>0</v>
      </c>
    </row>
    <row r="14" spans="1:27" ht="22.5" x14ac:dyDescent="0.25">
      <c r="A14" s="17" t="s">
        <v>23</v>
      </c>
      <c r="B14" s="18" t="s">
        <v>24</v>
      </c>
      <c r="C14" s="19" t="s">
        <v>44</v>
      </c>
      <c r="D14" s="17" t="s">
        <v>26</v>
      </c>
      <c r="E14" s="17" t="s">
        <v>215</v>
      </c>
      <c r="F14" s="17" t="s">
        <v>204</v>
      </c>
      <c r="G14" s="17"/>
      <c r="H14" s="17"/>
      <c r="I14" s="17"/>
      <c r="J14" s="17"/>
      <c r="K14" s="17"/>
      <c r="L14" s="17"/>
      <c r="M14" s="17" t="s">
        <v>27</v>
      </c>
      <c r="N14" s="17" t="s">
        <v>205</v>
      </c>
      <c r="O14" s="17" t="s">
        <v>28</v>
      </c>
      <c r="P14" s="18" t="s">
        <v>45</v>
      </c>
      <c r="Q14" s="20">
        <v>0</v>
      </c>
      <c r="R14" s="20">
        <v>1137038574</v>
      </c>
      <c r="S14" s="20">
        <v>14042808</v>
      </c>
      <c r="T14" s="20">
        <v>1122995766</v>
      </c>
      <c r="U14" s="20">
        <v>0</v>
      </c>
      <c r="V14" s="20">
        <v>1117235286</v>
      </c>
      <c r="W14" s="20">
        <v>5760480</v>
      </c>
      <c r="X14" s="20">
        <v>1117235286</v>
      </c>
      <c r="Y14" s="20">
        <v>1117235286</v>
      </c>
      <c r="Z14" s="20">
        <v>1117235286</v>
      </c>
      <c r="AA14" s="20">
        <v>1117235286</v>
      </c>
    </row>
    <row r="15" spans="1:27" ht="22.5" x14ac:dyDescent="0.25">
      <c r="A15" s="17" t="s">
        <v>23</v>
      </c>
      <c r="B15" s="18" t="s">
        <v>24</v>
      </c>
      <c r="C15" s="19" t="s">
        <v>46</v>
      </c>
      <c r="D15" s="17" t="s">
        <v>26</v>
      </c>
      <c r="E15" s="17" t="s">
        <v>215</v>
      </c>
      <c r="F15" s="17" t="s">
        <v>209</v>
      </c>
      <c r="G15" s="17" t="s">
        <v>204</v>
      </c>
      <c r="H15" s="17"/>
      <c r="I15" s="17"/>
      <c r="J15" s="17"/>
      <c r="K15" s="17"/>
      <c r="L15" s="17"/>
      <c r="M15" s="17" t="s">
        <v>27</v>
      </c>
      <c r="N15" s="17" t="s">
        <v>205</v>
      </c>
      <c r="O15" s="17" t="s">
        <v>28</v>
      </c>
      <c r="P15" s="18" t="s">
        <v>47</v>
      </c>
      <c r="Q15" s="20">
        <v>22565944200</v>
      </c>
      <c r="R15" s="20">
        <v>0</v>
      </c>
      <c r="S15" s="20">
        <v>2217818998</v>
      </c>
      <c r="T15" s="20">
        <v>20348125202</v>
      </c>
      <c r="U15" s="20">
        <v>0</v>
      </c>
      <c r="V15" s="20">
        <v>20348125202</v>
      </c>
      <c r="W15" s="20">
        <v>0</v>
      </c>
      <c r="X15" s="20">
        <v>20348125202</v>
      </c>
      <c r="Y15" s="20">
        <v>20348125202</v>
      </c>
      <c r="Z15" s="20">
        <v>20348125202</v>
      </c>
      <c r="AA15" s="20">
        <v>20348125202</v>
      </c>
    </row>
    <row r="16" spans="1:27" ht="22.5" x14ac:dyDescent="0.25">
      <c r="A16" s="17" t="s">
        <v>23</v>
      </c>
      <c r="B16" s="18" t="s">
        <v>24</v>
      </c>
      <c r="C16" s="19" t="s">
        <v>48</v>
      </c>
      <c r="D16" s="17" t="s">
        <v>26</v>
      </c>
      <c r="E16" s="17" t="s">
        <v>215</v>
      </c>
      <c r="F16" s="17" t="s">
        <v>209</v>
      </c>
      <c r="G16" s="17" t="s">
        <v>207</v>
      </c>
      <c r="H16" s="17"/>
      <c r="I16" s="17"/>
      <c r="J16" s="17"/>
      <c r="K16" s="17"/>
      <c r="L16" s="17"/>
      <c r="M16" s="17" t="s">
        <v>27</v>
      </c>
      <c r="N16" s="17" t="s">
        <v>205</v>
      </c>
      <c r="O16" s="17" t="s">
        <v>28</v>
      </c>
      <c r="P16" s="18" t="s">
        <v>49</v>
      </c>
      <c r="Q16" s="20">
        <v>454355200</v>
      </c>
      <c r="R16" s="20">
        <v>0</v>
      </c>
      <c r="S16" s="20">
        <v>454355200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</row>
    <row r="17" spans="1:27" ht="22.5" x14ac:dyDescent="0.25">
      <c r="A17" s="17" t="s">
        <v>23</v>
      </c>
      <c r="B17" s="35" t="s">
        <v>24</v>
      </c>
      <c r="C17" s="19" t="s">
        <v>259</v>
      </c>
      <c r="D17" s="17" t="s">
        <v>26</v>
      </c>
      <c r="E17" s="17" t="s">
        <v>215</v>
      </c>
      <c r="F17" s="17" t="s">
        <v>260</v>
      </c>
      <c r="G17" s="17"/>
      <c r="H17" s="17"/>
      <c r="I17" s="17"/>
      <c r="J17" s="17"/>
      <c r="K17" s="17"/>
      <c r="L17" s="17"/>
      <c r="M17" s="17" t="s">
        <v>27</v>
      </c>
      <c r="N17" s="17" t="s">
        <v>205</v>
      </c>
      <c r="O17" s="17" t="s">
        <v>28</v>
      </c>
      <c r="P17" s="18" t="s">
        <v>261</v>
      </c>
      <c r="Q17" s="20">
        <v>0</v>
      </c>
      <c r="R17" s="20">
        <v>22040000</v>
      </c>
      <c r="S17" s="20">
        <v>0</v>
      </c>
      <c r="T17" s="20">
        <v>22040000</v>
      </c>
      <c r="U17" s="20">
        <v>0</v>
      </c>
      <c r="V17" s="20">
        <v>22040000</v>
      </c>
      <c r="W17" s="20">
        <v>0</v>
      </c>
      <c r="X17" s="20">
        <v>22040000</v>
      </c>
      <c r="Y17" s="20">
        <v>22040000</v>
      </c>
      <c r="Z17" s="20">
        <v>0</v>
      </c>
      <c r="AA17" s="20">
        <v>0</v>
      </c>
    </row>
    <row r="18" spans="1:27" ht="78.75" x14ac:dyDescent="0.25">
      <c r="A18" s="17" t="s">
        <v>23</v>
      </c>
      <c r="B18" s="18" t="s">
        <v>24</v>
      </c>
      <c r="C18" s="19" t="s">
        <v>50</v>
      </c>
      <c r="D18" s="17" t="s">
        <v>51</v>
      </c>
      <c r="E18" s="17" t="s">
        <v>216</v>
      </c>
      <c r="F18" s="17" t="s">
        <v>217</v>
      </c>
      <c r="G18" s="17" t="s">
        <v>218</v>
      </c>
      <c r="H18" s="17" t="s">
        <v>219</v>
      </c>
      <c r="I18" s="17"/>
      <c r="J18" s="17"/>
      <c r="K18" s="17"/>
      <c r="L18" s="17"/>
      <c r="M18" s="17" t="s">
        <v>27</v>
      </c>
      <c r="N18" s="17" t="s">
        <v>205</v>
      </c>
      <c r="O18" s="17" t="s">
        <v>28</v>
      </c>
      <c r="P18" s="18" t="s">
        <v>52</v>
      </c>
      <c r="Q18" s="20">
        <v>31269641629</v>
      </c>
      <c r="R18" s="20">
        <v>1356810271</v>
      </c>
      <c r="S18" s="20">
        <v>0</v>
      </c>
      <c r="T18" s="20">
        <v>32626451900</v>
      </c>
      <c r="U18" s="20">
        <v>0</v>
      </c>
      <c r="V18" s="20">
        <v>32203244510.669998</v>
      </c>
      <c r="W18" s="20">
        <v>423207389.32999998</v>
      </c>
      <c r="X18" s="20">
        <v>32203244510.669998</v>
      </c>
      <c r="Y18" s="20">
        <v>31927649116.419998</v>
      </c>
      <c r="Z18" s="20">
        <v>30882501573.419998</v>
      </c>
      <c r="AA18" s="20">
        <v>30882501573.419998</v>
      </c>
    </row>
    <row r="19" spans="1:27" ht="78.75" x14ac:dyDescent="0.25">
      <c r="A19" s="17" t="s">
        <v>23</v>
      </c>
      <c r="B19" s="18" t="s">
        <v>24</v>
      </c>
      <c r="C19" s="19" t="s">
        <v>53</v>
      </c>
      <c r="D19" s="17" t="s">
        <v>51</v>
      </c>
      <c r="E19" s="17" t="s">
        <v>216</v>
      </c>
      <c r="F19" s="17" t="s">
        <v>217</v>
      </c>
      <c r="G19" s="17" t="s">
        <v>220</v>
      </c>
      <c r="H19" s="17" t="s">
        <v>219</v>
      </c>
      <c r="I19" s="17"/>
      <c r="J19" s="17"/>
      <c r="K19" s="17"/>
      <c r="L19" s="17"/>
      <c r="M19" s="17" t="s">
        <v>27</v>
      </c>
      <c r="N19" s="17" t="s">
        <v>205</v>
      </c>
      <c r="O19" s="17" t="s">
        <v>28</v>
      </c>
      <c r="P19" s="18" t="s">
        <v>52</v>
      </c>
      <c r="Q19" s="20">
        <v>7887794988</v>
      </c>
      <c r="R19" s="20">
        <v>0</v>
      </c>
      <c r="S19" s="20">
        <v>0</v>
      </c>
      <c r="T19" s="20">
        <v>7887794988</v>
      </c>
      <c r="U19" s="20">
        <v>0</v>
      </c>
      <c r="V19" s="20">
        <v>7887794986.3999996</v>
      </c>
      <c r="W19" s="20">
        <v>1.6</v>
      </c>
      <c r="X19" s="20">
        <v>7887794986.3999996</v>
      </c>
      <c r="Y19" s="20">
        <v>7840374665.1700001</v>
      </c>
      <c r="Z19" s="20">
        <v>7840374665.1700001</v>
      </c>
      <c r="AA19" s="20">
        <v>7840374665.1700001</v>
      </c>
    </row>
    <row r="20" spans="1:27" ht="56.25" x14ac:dyDescent="0.25">
      <c r="A20" s="17" t="s">
        <v>23</v>
      </c>
      <c r="B20" s="18" t="s">
        <v>24</v>
      </c>
      <c r="C20" s="19" t="s">
        <v>54</v>
      </c>
      <c r="D20" s="17" t="s">
        <v>51</v>
      </c>
      <c r="E20" s="17" t="s">
        <v>216</v>
      </c>
      <c r="F20" s="17" t="s">
        <v>217</v>
      </c>
      <c r="G20" s="17" t="s">
        <v>221</v>
      </c>
      <c r="H20" s="17" t="s">
        <v>222</v>
      </c>
      <c r="I20" s="17"/>
      <c r="J20" s="17"/>
      <c r="K20" s="17"/>
      <c r="L20" s="17"/>
      <c r="M20" s="17" t="s">
        <v>27</v>
      </c>
      <c r="N20" s="17" t="s">
        <v>205</v>
      </c>
      <c r="O20" s="17" t="s">
        <v>28</v>
      </c>
      <c r="P20" s="18" t="s">
        <v>55</v>
      </c>
      <c r="Q20" s="20">
        <v>12827150000</v>
      </c>
      <c r="R20" s="20">
        <v>7098329944</v>
      </c>
      <c r="S20" s="20">
        <v>6724410444</v>
      </c>
      <c r="T20" s="20">
        <v>13201069500</v>
      </c>
      <c r="U20" s="20">
        <v>0</v>
      </c>
      <c r="V20" s="20">
        <v>13168888690</v>
      </c>
      <c r="W20" s="20">
        <v>32180810</v>
      </c>
      <c r="X20" s="20">
        <v>13168888690</v>
      </c>
      <c r="Y20" s="20">
        <v>7915316647</v>
      </c>
      <c r="Z20" s="20">
        <v>7412518896</v>
      </c>
      <c r="AA20" s="20">
        <v>7412518896</v>
      </c>
    </row>
    <row r="21" spans="1:27" ht="56.25" x14ac:dyDescent="0.25">
      <c r="A21" s="17" t="s">
        <v>23</v>
      </c>
      <c r="B21" s="18" t="s">
        <v>24</v>
      </c>
      <c r="C21" s="19" t="s">
        <v>56</v>
      </c>
      <c r="D21" s="17" t="s">
        <v>51</v>
      </c>
      <c r="E21" s="17" t="s">
        <v>216</v>
      </c>
      <c r="F21" s="17" t="s">
        <v>217</v>
      </c>
      <c r="G21" s="17" t="s">
        <v>223</v>
      </c>
      <c r="H21" s="17" t="s">
        <v>57</v>
      </c>
      <c r="I21" s="17"/>
      <c r="J21" s="17"/>
      <c r="K21" s="17"/>
      <c r="L21" s="17"/>
      <c r="M21" s="17" t="s">
        <v>27</v>
      </c>
      <c r="N21" s="17" t="s">
        <v>205</v>
      </c>
      <c r="O21" s="17" t="s">
        <v>28</v>
      </c>
      <c r="P21" s="18" t="s">
        <v>58</v>
      </c>
      <c r="Q21" s="20">
        <v>239249194587</v>
      </c>
      <c r="R21" s="20">
        <v>39437727442</v>
      </c>
      <c r="S21" s="20">
        <v>37452861153</v>
      </c>
      <c r="T21" s="20">
        <v>241234060876</v>
      </c>
      <c r="U21" s="20">
        <v>0</v>
      </c>
      <c r="V21" s="20">
        <v>241170193709</v>
      </c>
      <c r="W21" s="20">
        <v>63867167</v>
      </c>
      <c r="X21" s="20">
        <v>241170193709</v>
      </c>
      <c r="Y21" s="20">
        <v>188478488564</v>
      </c>
      <c r="Z21" s="20">
        <v>147674902834</v>
      </c>
      <c r="AA21" s="20">
        <v>147674902834</v>
      </c>
    </row>
    <row r="22" spans="1:27" ht="90" x14ac:dyDescent="0.25">
      <c r="A22" s="17" t="s">
        <v>23</v>
      </c>
      <c r="B22" s="18" t="s">
        <v>24</v>
      </c>
      <c r="C22" s="19" t="s">
        <v>74</v>
      </c>
      <c r="D22" s="17" t="s">
        <v>51</v>
      </c>
      <c r="E22" s="17" t="s">
        <v>216</v>
      </c>
      <c r="F22" s="17" t="s">
        <v>217</v>
      </c>
      <c r="G22" s="17" t="s">
        <v>234</v>
      </c>
      <c r="H22" s="17" t="s">
        <v>227</v>
      </c>
      <c r="I22" s="17"/>
      <c r="J22" s="17"/>
      <c r="K22" s="17"/>
      <c r="L22" s="17"/>
      <c r="M22" s="17" t="s">
        <v>60</v>
      </c>
      <c r="N22" s="17" t="s">
        <v>212</v>
      </c>
      <c r="O22" s="17" t="s">
        <v>28</v>
      </c>
      <c r="P22" s="18" t="s">
        <v>63</v>
      </c>
      <c r="Q22" s="20">
        <v>0</v>
      </c>
      <c r="R22" s="20">
        <v>3573841959</v>
      </c>
      <c r="S22" s="20">
        <v>3573841959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</row>
    <row r="23" spans="1:27" ht="90" x14ac:dyDescent="0.25">
      <c r="A23" s="17" t="s">
        <v>23</v>
      </c>
      <c r="B23" s="18" t="s">
        <v>24</v>
      </c>
      <c r="C23" s="19" t="s">
        <v>74</v>
      </c>
      <c r="D23" s="17" t="s">
        <v>51</v>
      </c>
      <c r="E23" s="17" t="s">
        <v>216</v>
      </c>
      <c r="F23" s="17" t="s">
        <v>217</v>
      </c>
      <c r="G23" s="17" t="s">
        <v>234</v>
      </c>
      <c r="H23" s="17" t="s">
        <v>227</v>
      </c>
      <c r="I23" s="17"/>
      <c r="J23" s="17"/>
      <c r="K23" s="17"/>
      <c r="L23" s="17"/>
      <c r="M23" s="17" t="s">
        <v>27</v>
      </c>
      <c r="N23" s="17" t="s">
        <v>205</v>
      </c>
      <c r="O23" s="17" t="s">
        <v>28</v>
      </c>
      <c r="P23" s="18" t="s">
        <v>63</v>
      </c>
      <c r="Q23" s="20">
        <v>0</v>
      </c>
      <c r="R23" s="20">
        <v>55267271</v>
      </c>
      <c r="S23" s="20">
        <v>55267271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</row>
    <row r="24" spans="1:27" ht="78.75" x14ac:dyDescent="0.25">
      <c r="A24" s="17" t="s">
        <v>23</v>
      </c>
      <c r="B24" s="18" t="s">
        <v>24</v>
      </c>
      <c r="C24" s="19" t="s">
        <v>250</v>
      </c>
      <c r="D24" s="17" t="s">
        <v>51</v>
      </c>
      <c r="E24" s="17" t="s">
        <v>216</v>
      </c>
      <c r="F24" s="17" t="s">
        <v>217</v>
      </c>
      <c r="G24" s="17" t="s">
        <v>251</v>
      </c>
      <c r="H24" s="17" t="s">
        <v>225</v>
      </c>
      <c r="I24" s="17"/>
      <c r="J24" s="17"/>
      <c r="K24" s="17"/>
      <c r="L24" s="17"/>
      <c r="M24" s="17" t="s">
        <v>60</v>
      </c>
      <c r="N24" s="17" t="s">
        <v>212</v>
      </c>
      <c r="O24" s="17" t="s">
        <v>28</v>
      </c>
      <c r="P24" s="18" t="s">
        <v>61</v>
      </c>
      <c r="Q24" s="20">
        <v>0</v>
      </c>
      <c r="R24" s="20">
        <v>1700000000</v>
      </c>
      <c r="S24" s="20">
        <v>850000000</v>
      </c>
      <c r="T24" s="20">
        <v>850000000</v>
      </c>
      <c r="U24" s="20">
        <v>0</v>
      </c>
      <c r="V24" s="20">
        <v>0</v>
      </c>
      <c r="W24" s="20">
        <v>850000000</v>
      </c>
      <c r="X24" s="20">
        <v>0</v>
      </c>
      <c r="Y24" s="20">
        <v>0</v>
      </c>
      <c r="Z24" s="20">
        <v>0</v>
      </c>
      <c r="AA24" s="20">
        <v>0</v>
      </c>
    </row>
    <row r="25" spans="1:27" ht="78.75" x14ac:dyDescent="0.25">
      <c r="A25" s="17" t="s">
        <v>23</v>
      </c>
      <c r="B25" s="18" t="s">
        <v>24</v>
      </c>
      <c r="C25" s="19" t="s">
        <v>59</v>
      </c>
      <c r="D25" s="17" t="s">
        <v>51</v>
      </c>
      <c r="E25" s="17" t="s">
        <v>216</v>
      </c>
      <c r="F25" s="17" t="s">
        <v>217</v>
      </c>
      <c r="G25" s="17" t="s">
        <v>224</v>
      </c>
      <c r="H25" s="17" t="s">
        <v>225</v>
      </c>
      <c r="I25" s="17"/>
      <c r="J25" s="17"/>
      <c r="K25" s="17"/>
      <c r="L25" s="17"/>
      <c r="M25" s="17" t="s">
        <v>60</v>
      </c>
      <c r="N25" s="17" t="s">
        <v>212</v>
      </c>
      <c r="O25" s="17" t="s">
        <v>28</v>
      </c>
      <c r="P25" s="18" t="s">
        <v>61</v>
      </c>
      <c r="Q25" s="20">
        <v>835090852</v>
      </c>
      <c r="R25" s="20">
        <v>835090852</v>
      </c>
      <c r="S25" s="20">
        <v>857307882</v>
      </c>
      <c r="T25" s="20">
        <v>812873822</v>
      </c>
      <c r="U25" s="20">
        <v>0</v>
      </c>
      <c r="V25" s="20">
        <v>812873821.75</v>
      </c>
      <c r="W25" s="20">
        <v>0.25</v>
      </c>
      <c r="X25" s="20">
        <v>812873821.75</v>
      </c>
      <c r="Y25" s="20">
        <v>630663345.88</v>
      </c>
      <c r="Z25" s="20">
        <v>630663345.88</v>
      </c>
      <c r="AA25" s="20">
        <v>630663345.88</v>
      </c>
    </row>
    <row r="26" spans="1:27" ht="90" x14ac:dyDescent="0.25">
      <c r="A26" s="17" t="s">
        <v>23</v>
      </c>
      <c r="B26" s="18" t="s">
        <v>24</v>
      </c>
      <c r="C26" s="19" t="s">
        <v>62</v>
      </c>
      <c r="D26" s="17" t="s">
        <v>51</v>
      </c>
      <c r="E26" s="17" t="s">
        <v>216</v>
      </c>
      <c r="F26" s="17" t="s">
        <v>217</v>
      </c>
      <c r="G26" s="17" t="s">
        <v>226</v>
      </c>
      <c r="H26" s="17" t="s">
        <v>227</v>
      </c>
      <c r="I26" s="17"/>
      <c r="J26" s="17"/>
      <c r="K26" s="17"/>
      <c r="L26" s="17"/>
      <c r="M26" s="17" t="s">
        <v>60</v>
      </c>
      <c r="N26" s="17" t="s">
        <v>212</v>
      </c>
      <c r="O26" s="17" t="s">
        <v>28</v>
      </c>
      <c r="P26" s="18" t="s">
        <v>63</v>
      </c>
      <c r="Q26" s="20">
        <v>186915624560</v>
      </c>
      <c r="R26" s="20">
        <v>813517068558.10999</v>
      </c>
      <c r="S26" s="20">
        <v>857131143176.10999</v>
      </c>
      <c r="T26" s="20">
        <v>143301549942</v>
      </c>
      <c r="U26" s="20">
        <v>0</v>
      </c>
      <c r="V26" s="20">
        <v>142824067957.51999</v>
      </c>
      <c r="W26" s="20">
        <v>477481984.48000002</v>
      </c>
      <c r="X26" s="20">
        <v>142824067957.51999</v>
      </c>
      <c r="Y26" s="20">
        <v>121156144965.42</v>
      </c>
      <c r="Z26" s="20">
        <v>99221393455.570007</v>
      </c>
      <c r="AA26" s="20">
        <v>99221393455.570007</v>
      </c>
    </row>
    <row r="27" spans="1:27" ht="90" x14ac:dyDescent="0.25">
      <c r="A27" s="17" t="s">
        <v>23</v>
      </c>
      <c r="B27" s="18" t="s">
        <v>24</v>
      </c>
      <c r="C27" s="19" t="s">
        <v>62</v>
      </c>
      <c r="D27" s="17" t="s">
        <v>51</v>
      </c>
      <c r="E27" s="17" t="s">
        <v>216</v>
      </c>
      <c r="F27" s="17" t="s">
        <v>217</v>
      </c>
      <c r="G27" s="17" t="s">
        <v>226</v>
      </c>
      <c r="H27" s="17" t="s">
        <v>227</v>
      </c>
      <c r="I27" s="17"/>
      <c r="J27" s="17"/>
      <c r="K27" s="17"/>
      <c r="L27" s="17"/>
      <c r="M27" s="17" t="s">
        <v>27</v>
      </c>
      <c r="N27" s="17" t="s">
        <v>228</v>
      </c>
      <c r="O27" s="17" t="s">
        <v>28</v>
      </c>
      <c r="P27" s="18" t="s">
        <v>63</v>
      </c>
      <c r="Q27" s="20">
        <v>0</v>
      </c>
      <c r="R27" s="20">
        <v>2721820480</v>
      </c>
      <c r="S27" s="20">
        <v>2249438283</v>
      </c>
      <c r="T27" s="20">
        <v>472382197</v>
      </c>
      <c r="U27" s="20">
        <v>0</v>
      </c>
      <c r="V27" s="20">
        <v>113751461</v>
      </c>
      <c r="W27" s="20">
        <v>358630736</v>
      </c>
      <c r="X27" s="20">
        <v>113751461</v>
      </c>
      <c r="Y27" s="20">
        <v>112249337</v>
      </c>
      <c r="Z27" s="20">
        <v>40428857</v>
      </c>
      <c r="AA27" s="20">
        <v>40428857</v>
      </c>
    </row>
    <row r="28" spans="1:27" ht="90" x14ac:dyDescent="0.25">
      <c r="A28" s="17" t="s">
        <v>23</v>
      </c>
      <c r="B28" s="18" t="s">
        <v>24</v>
      </c>
      <c r="C28" s="19" t="s">
        <v>62</v>
      </c>
      <c r="D28" s="17" t="s">
        <v>51</v>
      </c>
      <c r="E28" s="17" t="s">
        <v>216</v>
      </c>
      <c r="F28" s="17" t="s">
        <v>217</v>
      </c>
      <c r="G28" s="17" t="s">
        <v>226</v>
      </c>
      <c r="H28" s="17" t="s">
        <v>227</v>
      </c>
      <c r="I28" s="17"/>
      <c r="J28" s="17"/>
      <c r="K28" s="17"/>
      <c r="L28" s="17"/>
      <c r="M28" s="17" t="s">
        <v>27</v>
      </c>
      <c r="N28" s="17" t="s">
        <v>229</v>
      </c>
      <c r="O28" s="17" t="s">
        <v>28</v>
      </c>
      <c r="P28" s="18" t="s">
        <v>63</v>
      </c>
      <c r="Q28" s="20">
        <v>0</v>
      </c>
      <c r="R28" s="20">
        <v>129163288568</v>
      </c>
      <c r="S28" s="20">
        <v>44626835089</v>
      </c>
      <c r="T28" s="20">
        <v>84536453479</v>
      </c>
      <c r="U28" s="20">
        <v>0</v>
      </c>
      <c r="V28" s="20">
        <v>84536453479</v>
      </c>
      <c r="W28" s="20">
        <v>0</v>
      </c>
      <c r="X28" s="20">
        <v>84536453479</v>
      </c>
      <c r="Y28" s="20">
        <v>84536453479</v>
      </c>
      <c r="Z28" s="20">
        <v>75688512000</v>
      </c>
      <c r="AA28" s="20">
        <v>75688512000</v>
      </c>
    </row>
    <row r="29" spans="1:27" ht="56.25" x14ac:dyDescent="0.25">
      <c r="A29" s="17" t="s">
        <v>23</v>
      </c>
      <c r="B29" s="18" t="s">
        <v>24</v>
      </c>
      <c r="C29" s="19" t="s">
        <v>64</v>
      </c>
      <c r="D29" s="17" t="s">
        <v>51</v>
      </c>
      <c r="E29" s="17" t="s">
        <v>216</v>
      </c>
      <c r="F29" s="17" t="s">
        <v>217</v>
      </c>
      <c r="G29" s="17" t="s">
        <v>226</v>
      </c>
      <c r="H29" s="17" t="s">
        <v>230</v>
      </c>
      <c r="I29" s="17"/>
      <c r="J29" s="17"/>
      <c r="K29" s="17"/>
      <c r="L29" s="17"/>
      <c r="M29" s="17" t="s">
        <v>27</v>
      </c>
      <c r="N29" s="17" t="s">
        <v>205</v>
      </c>
      <c r="O29" s="17" t="s">
        <v>28</v>
      </c>
      <c r="P29" s="18" t="s">
        <v>65</v>
      </c>
      <c r="Q29" s="20">
        <v>24589679237</v>
      </c>
      <c r="R29" s="20">
        <v>71120558345</v>
      </c>
      <c r="S29" s="20">
        <v>44284165209</v>
      </c>
      <c r="T29" s="20">
        <v>51426072373</v>
      </c>
      <c r="U29" s="20">
        <v>0</v>
      </c>
      <c r="V29" s="20">
        <v>49560250174.699997</v>
      </c>
      <c r="W29" s="20">
        <v>1865822198.3</v>
      </c>
      <c r="X29" s="20">
        <v>49560250174.699997</v>
      </c>
      <c r="Y29" s="20">
        <v>37077075528.709999</v>
      </c>
      <c r="Z29" s="20">
        <v>34086149270.709999</v>
      </c>
      <c r="AA29" s="20">
        <v>34086149270.709999</v>
      </c>
    </row>
    <row r="30" spans="1:27" ht="45" x14ac:dyDescent="0.25">
      <c r="A30" s="17" t="s">
        <v>23</v>
      </c>
      <c r="B30" s="18" t="s">
        <v>24</v>
      </c>
      <c r="C30" s="19" t="s">
        <v>66</v>
      </c>
      <c r="D30" s="17" t="s">
        <v>51</v>
      </c>
      <c r="E30" s="17" t="s">
        <v>216</v>
      </c>
      <c r="F30" s="17" t="s">
        <v>217</v>
      </c>
      <c r="G30" s="17" t="s">
        <v>212</v>
      </c>
      <c r="H30" s="17" t="s">
        <v>231</v>
      </c>
      <c r="I30" s="17"/>
      <c r="J30" s="17"/>
      <c r="K30" s="17"/>
      <c r="L30" s="17"/>
      <c r="M30" s="17" t="s">
        <v>60</v>
      </c>
      <c r="N30" s="17" t="s">
        <v>232</v>
      </c>
      <c r="O30" s="17" t="s">
        <v>28</v>
      </c>
      <c r="P30" s="18" t="s">
        <v>67</v>
      </c>
      <c r="Q30" s="20">
        <v>21966024000</v>
      </c>
      <c r="R30" s="20">
        <v>16667319610</v>
      </c>
      <c r="S30" s="20">
        <v>16279766367</v>
      </c>
      <c r="T30" s="20">
        <v>22353577243</v>
      </c>
      <c r="U30" s="20">
        <v>0</v>
      </c>
      <c r="V30" s="20">
        <v>22353315103</v>
      </c>
      <c r="W30" s="20">
        <v>262140</v>
      </c>
      <c r="X30" s="20">
        <v>22353315103</v>
      </c>
      <c r="Y30" s="20">
        <v>575403497</v>
      </c>
      <c r="Z30" s="20">
        <v>575403497</v>
      </c>
      <c r="AA30" s="20">
        <v>575403497</v>
      </c>
    </row>
    <row r="31" spans="1:27" ht="45" x14ac:dyDescent="0.25">
      <c r="A31" s="17" t="s">
        <v>23</v>
      </c>
      <c r="B31" s="18" t="s">
        <v>24</v>
      </c>
      <c r="C31" s="19" t="s">
        <v>66</v>
      </c>
      <c r="D31" s="17" t="s">
        <v>51</v>
      </c>
      <c r="E31" s="17" t="s">
        <v>216</v>
      </c>
      <c r="F31" s="17" t="s">
        <v>217</v>
      </c>
      <c r="G31" s="17" t="s">
        <v>212</v>
      </c>
      <c r="H31" s="17" t="s">
        <v>231</v>
      </c>
      <c r="I31" s="17"/>
      <c r="J31" s="17"/>
      <c r="K31" s="17"/>
      <c r="L31" s="17"/>
      <c r="M31" s="17" t="s">
        <v>27</v>
      </c>
      <c r="N31" s="17" t="s">
        <v>229</v>
      </c>
      <c r="O31" s="17" t="s">
        <v>28</v>
      </c>
      <c r="P31" s="18" t="s">
        <v>67</v>
      </c>
      <c r="Q31" s="20">
        <v>4233976000</v>
      </c>
      <c r="R31" s="20">
        <v>155580511559</v>
      </c>
      <c r="S31" s="20">
        <v>24386886124</v>
      </c>
      <c r="T31" s="20">
        <v>135427601435</v>
      </c>
      <c r="U31" s="20">
        <v>0</v>
      </c>
      <c r="V31" s="20">
        <v>135159093466.49001</v>
      </c>
      <c r="W31" s="20">
        <v>268507968.50999999</v>
      </c>
      <c r="X31" s="20">
        <v>135159093466.49001</v>
      </c>
      <c r="Y31" s="20">
        <v>110063641040.03999</v>
      </c>
      <c r="Z31" s="20">
        <v>104325768084.77</v>
      </c>
      <c r="AA31" s="20">
        <v>104325768084.77</v>
      </c>
    </row>
    <row r="32" spans="1:27" ht="45" x14ac:dyDescent="0.25">
      <c r="A32" s="17" t="s">
        <v>23</v>
      </c>
      <c r="B32" s="18" t="s">
        <v>24</v>
      </c>
      <c r="C32" s="19" t="s">
        <v>66</v>
      </c>
      <c r="D32" s="17" t="s">
        <v>51</v>
      </c>
      <c r="E32" s="17" t="s">
        <v>216</v>
      </c>
      <c r="F32" s="17" t="s">
        <v>217</v>
      </c>
      <c r="G32" s="17" t="s">
        <v>212</v>
      </c>
      <c r="H32" s="17" t="s">
        <v>231</v>
      </c>
      <c r="I32" s="17"/>
      <c r="J32" s="17"/>
      <c r="K32" s="17"/>
      <c r="L32" s="17"/>
      <c r="M32" s="17" t="s">
        <v>27</v>
      </c>
      <c r="N32" s="17" t="s">
        <v>205</v>
      </c>
      <c r="O32" s="17" t="s">
        <v>28</v>
      </c>
      <c r="P32" s="18" t="s">
        <v>67</v>
      </c>
      <c r="Q32" s="20">
        <v>18523372591</v>
      </c>
      <c r="R32" s="20">
        <v>33753912335</v>
      </c>
      <c r="S32" s="20">
        <v>9020445024</v>
      </c>
      <c r="T32" s="20">
        <v>43256839902</v>
      </c>
      <c r="U32" s="20">
        <v>0</v>
      </c>
      <c r="V32" s="20">
        <v>43004205539.010002</v>
      </c>
      <c r="W32" s="20">
        <v>252634362.99000001</v>
      </c>
      <c r="X32" s="20">
        <v>43004205539.010002</v>
      </c>
      <c r="Y32" s="20">
        <v>33761323693.009998</v>
      </c>
      <c r="Z32" s="20">
        <v>31636374552.009998</v>
      </c>
      <c r="AA32" s="20">
        <v>31636374552.009998</v>
      </c>
    </row>
    <row r="33" spans="1:27" ht="56.25" x14ac:dyDescent="0.25">
      <c r="A33" s="17" t="s">
        <v>23</v>
      </c>
      <c r="B33" s="18" t="s">
        <v>24</v>
      </c>
      <c r="C33" s="19" t="s">
        <v>68</v>
      </c>
      <c r="D33" s="17" t="s">
        <v>51</v>
      </c>
      <c r="E33" s="17" t="s">
        <v>233</v>
      </c>
      <c r="F33" s="17" t="s">
        <v>217</v>
      </c>
      <c r="G33" s="17" t="s">
        <v>218</v>
      </c>
      <c r="H33" s="17" t="s">
        <v>230</v>
      </c>
      <c r="I33" s="17"/>
      <c r="J33" s="17"/>
      <c r="K33" s="17"/>
      <c r="L33" s="17"/>
      <c r="M33" s="17" t="s">
        <v>27</v>
      </c>
      <c r="N33" s="17" t="s">
        <v>205</v>
      </c>
      <c r="O33" s="17" t="s">
        <v>28</v>
      </c>
      <c r="P33" s="18" t="s">
        <v>65</v>
      </c>
      <c r="Q33" s="20">
        <v>137834277380</v>
      </c>
      <c r="R33" s="20">
        <v>54984763285</v>
      </c>
      <c r="S33" s="20">
        <v>57042182807</v>
      </c>
      <c r="T33" s="20">
        <v>135776857858</v>
      </c>
      <c r="U33" s="20">
        <v>0</v>
      </c>
      <c r="V33" s="20">
        <v>130236424604.17</v>
      </c>
      <c r="W33" s="20">
        <v>5540433253.8299999</v>
      </c>
      <c r="X33" s="20">
        <v>130236424604.17</v>
      </c>
      <c r="Y33" s="20">
        <v>108937253617.66</v>
      </c>
      <c r="Z33" s="20">
        <v>69120657581.759995</v>
      </c>
      <c r="AA33" s="20">
        <v>69120657581.759995</v>
      </c>
    </row>
    <row r="34" spans="1:27" ht="45" x14ac:dyDescent="0.25">
      <c r="A34" s="17" t="s">
        <v>23</v>
      </c>
      <c r="B34" s="18" t="s">
        <v>24</v>
      </c>
      <c r="C34" s="19" t="s">
        <v>69</v>
      </c>
      <c r="D34" s="17" t="s">
        <v>51</v>
      </c>
      <c r="E34" s="17" t="s">
        <v>233</v>
      </c>
      <c r="F34" s="17" t="s">
        <v>217</v>
      </c>
      <c r="G34" s="17" t="s">
        <v>220</v>
      </c>
      <c r="H34" s="17" t="s">
        <v>70</v>
      </c>
      <c r="I34" s="17"/>
      <c r="J34" s="17"/>
      <c r="K34" s="17"/>
      <c r="L34" s="17"/>
      <c r="M34" s="17" t="s">
        <v>27</v>
      </c>
      <c r="N34" s="17" t="s">
        <v>205</v>
      </c>
      <c r="O34" s="17" t="s">
        <v>28</v>
      </c>
      <c r="P34" s="18" t="s">
        <v>71</v>
      </c>
      <c r="Q34" s="20">
        <v>403214447998</v>
      </c>
      <c r="R34" s="20">
        <v>90141931804</v>
      </c>
      <c r="S34" s="20">
        <v>150491193814</v>
      </c>
      <c r="T34" s="20">
        <v>342865185988</v>
      </c>
      <c r="U34" s="20">
        <v>0</v>
      </c>
      <c r="V34" s="20">
        <v>337705837557.45001</v>
      </c>
      <c r="W34" s="20">
        <v>5159348430.5500002</v>
      </c>
      <c r="X34" s="20">
        <v>337705837557.45001</v>
      </c>
      <c r="Y34" s="20">
        <v>301344664607.29999</v>
      </c>
      <c r="Z34" s="20">
        <v>243747699873.37</v>
      </c>
      <c r="AA34" s="20">
        <v>243747699873.37</v>
      </c>
    </row>
    <row r="35" spans="1:27" ht="45" x14ac:dyDescent="0.25">
      <c r="A35" s="17" t="s">
        <v>23</v>
      </c>
      <c r="B35" s="18" t="s">
        <v>24</v>
      </c>
      <c r="C35" s="19" t="s">
        <v>262</v>
      </c>
      <c r="D35" s="17" t="s">
        <v>51</v>
      </c>
      <c r="E35" s="17" t="s">
        <v>233</v>
      </c>
      <c r="F35" s="17" t="s">
        <v>217</v>
      </c>
      <c r="G35" s="17" t="s">
        <v>221</v>
      </c>
      <c r="H35" s="17" t="s">
        <v>70</v>
      </c>
      <c r="I35" s="17"/>
      <c r="J35" s="17"/>
      <c r="K35" s="17"/>
      <c r="L35" s="17"/>
      <c r="M35" s="17" t="s">
        <v>27</v>
      </c>
      <c r="N35" s="17" t="s">
        <v>205</v>
      </c>
      <c r="O35" s="17" t="s">
        <v>28</v>
      </c>
      <c r="P35" s="18" t="s">
        <v>71</v>
      </c>
      <c r="Q35" s="20">
        <v>0</v>
      </c>
      <c r="R35" s="20">
        <v>37642993943</v>
      </c>
      <c r="S35" s="20">
        <v>7545790580</v>
      </c>
      <c r="T35" s="20">
        <v>30097203363</v>
      </c>
      <c r="U35" s="20">
        <v>0</v>
      </c>
      <c r="V35" s="20">
        <v>29877392251.25</v>
      </c>
      <c r="W35" s="20">
        <v>219811111.75</v>
      </c>
      <c r="X35" s="20">
        <v>29877392251.25</v>
      </c>
      <c r="Y35" s="20">
        <v>21940057724.84</v>
      </c>
      <c r="Z35" s="20">
        <v>0</v>
      </c>
      <c r="AA35" s="20">
        <v>0</v>
      </c>
    </row>
    <row r="36" spans="1:27" ht="22.5" x14ac:dyDescent="0.25">
      <c r="A36" s="17" t="s">
        <v>72</v>
      </c>
      <c r="B36" s="18" t="s">
        <v>73</v>
      </c>
      <c r="C36" s="19" t="s">
        <v>34</v>
      </c>
      <c r="D36" s="17" t="s">
        <v>26</v>
      </c>
      <c r="E36" s="17" t="s">
        <v>206</v>
      </c>
      <c r="F36" s="17"/>
      <c r="G36" s="17"/>
      <c r="H36" s="17"/>
      <c r="I36" s="17"/>
      <c r="J36" s="17"/>
      <c r="K36" s="17"/>
      <c r="L36" s="17"/>
      <c r="M36" s="17" t="s">
        <v>27</v>
      </c>
      <c r="N36" s="17" t="s">
        <v>205</v>
      </c>
      <c r="O36" s="17" t="s">
        <v>28</v>
      </c>
      <c r="P36" s="18" t="s">
        <v>35</v>
      </c>
      <c r="Q36" s="20">
        <v>811599089</v>
      </c>
      <c r="R36" s="20">
        <v>216601670</v>
      </c>
      <c r="S36" s="20">
        <v>13149590</v>
      </c>
      <c r="T36" s="20">
        <v>1015051169</v>
      </c>
      <c r="U36" s="20">
        <v>0</v>
      </c>
      <c r="V36" s="20">
        <v>1014268649.36</v>
      </c>
      <c r="W36" s="20">
        <v>782519.64</v>
      </c>
      <c r="X36" s="20">
        <v>1014268649.36</v>
      </c>
      <c r="Y36" s="20">
        <v>1007225677.36</v>
      </c>
      <c r="Z36" s="20">
        <v>1004897252.36</v>
      </c>
      <c r="AA36" s="20">
        <v>1004897252.36</v>
      </c>
    </row>
    <row r="37" spans="1:27" ht="22.5" x14ac:dyDescent="0.25">
      <c r="A37" s="17" t="s">
        <v>72</v>
      </c>
      <c r="B37" s="18" t="s">
        <v>73</v>
      </c>
      <c r="C37" s="19" t="s">
        <v>157</v>
      </c>
      <c r="D37" s="17" t="s">
        <v>26</v>
      </c>
      <c r="E37" s="17" t="s">
        <v>207</v>
      </c>
      <c r="F37" s="17" t="s">
        <v>207</v>
      </c>
      <c r="G37" s="17" t="s">
        <v>204</v>
      </c>
      <c r="H37" s="17" t="s">
        <v>208</v>
      </c>
      <c r="I37" s="17"/>
      <c r="J37" s="17"/>
      <c r="K37" s="17"/>
      <c r="L37" s="17"/>
      <c r="M37" s="17" t="s">
        <v>27</v>
      </c>
      <c r="N37" s="17" t="s">
        <v>205</v>
      </c>
      <c r="O37" s="17" t="s">
        <v>28</v>
      </c>
      <c r="P37" s="18" t="s">
        <v>158</v>
      </c>
      <c r="Q37" s="20">
        <v>0</v>
      </c>
      <c r="R37" s="20">
        <v>36872239</v>
      </c>
      <c r="S37" s="20">
        <v>0</v>
      </c>
      <c r="T37" s="20">
        <v>36872239</v>
      </c>
      <c r="U37" s="20">
        <v>0</v>
      </c>
      <c r="V37" s="20">
        <v>36872239</v>
      </c>
      <c r="W37" s="20">
        <v>0</v>
      </c>
      <c r="X37" s="20">
        <v>36872239</v>
      </c>
      <c r="Y37" s="20">
        <v>36872239</v>
      </c>
      <c r="Z37" s="20">
        <v>36872239</v>
      </c>
      <c r="AA37" s="20">
        <v>36872239</v>
      </c>
    </row>
    <row r="38" spans="1:27" ht="22.5" x14ac:dyDescent="0.25">
      <c r="A38" s="17" t="s">
        <v>72</v>
      </c>
      <c r="B38" s="18" t="s">
        <v>73</v>
      </c>
      <c r="C38" s="19" t="s">
        <v>44</v>
      </c>
      <c r="D38" s="17" t="s">
        <v>26</v>
      </c>
      <c r="E38" s="17" t="s">
        <v>215</v>
      </c>
      <c r="F38" s="17" t="s">
        <v>204</v>
      </c>
      <c r="G38" s="17"/>
      <c r="H38" s="17"/>
      <c r="I38" s="17"/>
      <c r="J38" s="17"/>
      <c r="K38" s="17"/>
      <c r="L38" s="17"/>
      <c r="M38" s="17" t="s">
        <v>27</v>
      </c>
      <c r="N38" s="17" t="s">
        <v>205</v>
      </c>
      <c r="O38" s="17" t="s">
        <v>28</v>
      </c>
      <c r="P38" s="18" t="s">
        <v>45</v>
      </c>
      <c r="Q38" s="20">
        <v>0</v>
      </c>
      <c r="R38" s="20">
        <v>580186829</v>
      </c>
      <c r="S38" s="20">
        <v>381</v>
      </c>
      <c r="T38" s="20">
        <v>580186448</v>
      </c>
      <c r="U38" s="20">
        <v>0</v>
      </c>
      <c r="V38" s="20">
        <v>566646548.85000002</v>
      </c>
      <c r="W38" s="20">
        <v>13539899.15</v>
      </c>
      <c r="X38" s="20">
        <v>566646548.85000002</v>
      </c>
      <c r="Y38" s="20">
        <v>566646548.85000002</v>
      </c>
      <c r="Z38" s="20">
        <v>566646548.85000002</v>
      </c>
      <c r="AA38" s="20">
        <v>566646548.85000002</v>
      </c>
    </row>
    <row r="39" spans="1:27" ht="78.75" x14ac:dyDescent="0.25">
      <c r="A39" s="17" t="s">
        <v>72</v>
      </c>
      <c r="B39" s="18" t="s">
        <v>73</v>
      </c>
      <c r="C39" s="19" t="s">
        <v>50</v>
      </c>
      <c r="D39" s="17" t="s">
        <v>51</v>
      </c>
      <c r="E39" s="17" t="s">
        <v>216</v>
      </c>
      <c r="F39" s="17" t="s">
        <v>217</v>
      </c>
      <c r="G39" s="17" t="s">
        <v>218</v>
      </c>
      <c r="H39" s="17" t="s">
        <v>219</v>
      </c>
      <c r="I39" s="17"/>
      <c r="J39" s="17"/>
      <c r="K39" s="17"/>
      <c r="L39" s="17"/>
      <c r="M39" s="17" t="s">
        <v>27</v>
      </c>
      <c r="N39" s="17" t="s">
        <v>205</v>
      </c>
      <c r="O39" s="17" t="s">
        <v>28</v>
      </c>
      <c r="P39" s="18" t="s">
        <v>52</v>
      </c>
      <c r="Q39" s="20">
        <v>35581750362</v>
      </c>
      <c r="R39" s="20">
        <v>3410785685</v>
      </c>
      <c r="S39" s="20">
        <v>1767039911</v>
      </c>
      <c r="T39" s="20">
        <v>37225496136</v>
      </c>
      <c r="U39" s="20">
        <v>0</v>
      </c>
      <c r="V39" s="20">
        <v>37225496136</v>
      </c>
      <c r="W39" s="20">
        <v>0</v>
      </c>
      <c r="X39" s="20">
        <v>37225496136</v>
      </c>
      <c r="Y39" s="20">
        <v>37225496136</v>
      </c>
      <c r="Z39" s="20">
        <v>37225496136</v>
      </c>
      <c r="AA39" s="20">
        <v>37225496136</v>
      </c>
    </row>
    <row r="40" spans="1:27" ht="78.75" x14ac:dyDescent="0.25">
      <c r="A40" s="17" t="s">
        <v>72</v>
      </c>
      <c r="B40" s="18" t="s">
        <v>73</v>
      </c>
      <c r="C40" s="19" t="s">
        <v>53</v>
      </c>
      <c r="D40" s="17" t="s">
        <v>51</v>
      </c>
      <c r="E40" s="17" t="s">
        <v>216</v>
      </c>
      <c r="F40" s="17" t="s">
        <v>217</v>
      </c>
      <c r="G40" s="17" t="s">
        <v>220</v>
      </c>
      <c r="H40" s="17" t="s">
        <v>219</v>
      </c>
      <c r="I40" s="17"/>
      <c r="J40" s="17"/>
      <c r="K40" s="17"/>
      <c r="L40" s="17"/>
      <c r="M40" s="17" t="s">
        <v>27</v>
      </c>
      <c r="N40" s="17" t="s">
        <v>205</v>
      </c>
      <c r="O40" s="17" t="s">
        <v>28</v>
      </c>
      <c r="P40" s="18" t="s">
        <v>52</v>
      </c>
      <c r="Q40" s="20">
        <v>7753075278</v>
      </c>
      <c r="R40" s="20">
        <v>3579461682</v>
      </c>
      <c r="S40" s="20">
        <v>328081724</v>
      </c>
      <c r="T40" s="20">
        <v>11004455236</v>
      </c>
      <c r="U40" s="20">
        <v>0</v>
      </c>
      <c r="V40" s="20">
        <v>11004455236</v>
      </c>
      <c r="W40" s="20">
        <v>0</v>
      </c>
      <c r="X40" s="20">
        <v>11004455236</v>
      </c>
      <c r="Y40" s="20">
        <v>11004455236</v>
      </c>
      <c r="Z40" s="20">
        <v>11004455236</v>
      </c>
      <c r="AA40" s="20">
        <v>11004455236</v>
      </c>
    </row>
    <row r="41" spans="1:27" ht="56.25" x14ac:dyDescent="0.25">
      <c r="A41" s="17" t="s">
        <v>72</v>
      </c>
      <c r="B41" s="18" t="s">
        <v>73</v>
      </c>
      <c r="C41" s="19" t="s">
        <v>54</v>
      </c>
      <c r="D41" s="17" t="s">
        <v>51</v>
      </c>
      <c r="E41" s="17" t="s">
        <v>216</v>
      </c>
      <c r="F41" s="17" t="s">
        <v>217</v>
      </c>
      <c r="G41" s="17" t="s">
        <v>221</v>
      </c>
      <c r="H41" s="17" t="s">
        <v>222</v>
      </c>
      <c r="I41" s="17"/>
      <c r="J41" s="17"/>
      <c r="K41" s="17"/>
      <c r="L41" s="17"/>
      <c r="M41" s="17" t="s">
        <v>27</v>
      </c>
      <c r="N41" s="17" t="s">
        <v>205</v>
      </c>
      <c r="O41" s="17" t="s">
        <v>28</v>
      </c>
      <c r="P41" s="18" t="s">
        <v>55</v>
      </c>
      <c r="Q41" s="20">
        <v>1089700000</v>
      </c>
      <c r="R41" s="20">
        <v>91532718</v>
      </c>
      <c r="S41" s="20">
        <v>112024143</v>
      </c>
      <c r="T41" s="20">
        <v>1069208575</v>
      </c>
      <c r="U41" s="20">
        <v>0</v>
      </c>
      <c r="V41" s="20">
        <v>1067292779.04</v>
      </c>
      <c r="W41" s="20">
        <v>1915795.96</v>
      </c>
      <c r="X41" s="20">
        <v>1067292779.04</v>
      </c>
      <c r="Y41" s="20">
        <v>1067292779.04</v>
      </c>
      <c r="Z41" s="20">
        <v>1064707483.04</v>
      </c>
      <c r="AA41" s="20">
        <v>1064707483.04</v>
      </c>
    </row>
    <row r="42" spans="1:27" ht="56.25" x14ac:dyDescent="0.25">
      <c r="A42" s="17" t="s">
        <v>72</v>
      </c>
      <c r="B42" s="18" t="s">
        <v>73</v>
      </c>
      <c r="C42" s="19" t="s">
        <v>56</v>
      </c>
      <c r="D42" s="17" t="s">
        <v>51</v>
      </c>
      <c r="E42" s="17" t="s">
        <v>216</v>
      </c>
      <c r="F42" s="17" t="s">
        <v>217</v>
      </c>
      <c r="G42" s="17" t="s">
        <v>223</v>
      </c>
      <c r="H42" s="17" t="s">
        <v>57</v>
      </c>
      <c r="I42" s="17"/>
      <c r="J42" s="17"/>
      <c r="K42" s="17"/>
      <c r="L42" s="17"/>
      <c r="M42" s="17" t="s">
        <v>27</v>
      </c>
      <c r="N42" s="17" t="s">
        <v>205</v>
      </c>
      <c r="O42" s="17" t="s">
        <v>28</v>
      </c>
      <c r="P42" s="18" t="s">
        <v>58</v>
      </c>
      <c r="Q42" s="20">
        <v>13810509</v>
      </c>
      <c r="R42" s="20">
        <v>17505367522</v>
      </c>
      <c r="S42" s="20">
        <v>3081947006</v>
      </c>
      <c r="T42" s="20">
        <v>14437231025</v>
      </c>
      <c r="U42" s="20">
        <v>0</v>
      </c>
      <c r="V42" s="20">
        <v>14435146113</v>
      </c>
      <c r="W42" s="20">
        <v>2084912</v>
      </c>
      <c r="X42" s="20">
        <v>14435146113</v>
      </c>
      <c r="Y42" s="20">
        <v>14145859948</v>
      </c>
      <c r="Z42" s="20">
        <v>14106140788</v>
      </c>
      <c r="AA42" s="20">
        <v>14106140788</v>
      </c>
    </row>
    <row r="43" spans="1:27" ht="90" x14ac:dyDescent="0.25">
      <c r="A43" s="17" t="s">
        <v>72</v>
      </c>
      <c r="B43" s="18" t="s">
        <v>73</v>
      </c>
      <c r="C43" s="19" t="s">
        <v>74</v>
      </c>
      <c r="D43" s="17" t="s">
        <v>51</v>
      </c>
      <c r="E43" s="17" t="s">
        <v>216</v>
      </c>
      <c r="F43" s="17" t="s">
        <v>217</v>
      </c>
      <c r="G43" s="17" t="s">
        <v>234</v>
      </c>
      <c r="H43" s="17" t="s">
        <v>227</v>
      </c>
      <c r="I43" s="17"/>
      <c r="J43" s="17"/>
      <c r="K43" s="17"/>
      <c r="L43" s="17"/>
      <c r="M43" s="17" t="s">
        <v>60</v>
      </c>
      <c r="N43" s="17" t="s">
        <v>212</v>
      </c>
      <c r="O43" s="17" t="s">
        <v>28</v>
      </c>
      <c r="P43" s="18" t="s">
        <v>63</v>
      </c>
      <c r="Q43" s="20">
        <v>31691806884</v>
      </c>
      <c r="R43" s="20">
        <v>0</v>
      </c>
      <c r="S43" s="20">
        <v>31691806884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</row>
    <row r="44" spans="1:27" ht="90" x14ac:dyDescent="0.25">
      <c r="A44" s="17" t="s">
        <v>72</v>
      </c>
      <c r="B44" s="18" t="s">
        <v>73</v>
      </c>
      <c r="C44" s="19" t="s">
        <v>62</v>
      </c>
      <c r="D44" s="17" t="s">
        <v>51</v>
      </c>
      <c r="E44" s="17" t="s">
        <v>216</v>
      </c>
      <c r="F44" s="17" t="s">
        <v>217</v>
      </c>
      <c r="G44" s="17" t="s">
        <v>226</v>
      </c>
      <c r="H44" s="17" t="s">
        <v>227</v>
      </c>
      <c r="I44" s="17"/>
      <c r="J44" s="17"/>
      <c r="K44" s="17"/>
      <c r="L44" s="17"/>
      <c r="M44" s="17" t="s">
        <v>60</v>
      </c>
      <c r="N44" s="17" t="s">
        <v>212</v>
      </c>
      <c r="O44" s="17" t="s">
        <v>28</v>
      </c>
      <c r="P44" s="18" t="s">
        <v>63</v>
      </c>
      <c r="Q44" s="20">
        <v>0</v>
      </c>
      <c r="R44" s="20">
        <v>596283029890</v>
      </c>
      <c r="S44" s="20">
        <v>128147982889</v>
      </c>
      <c r="T44" s="20">
        <v>468135047001</v>
      </c>
      <c r="U44" s="20">
        <v>0</v>
      </c>
      <c r="V44" s="20">
        <v>467684135250</v>
      </c>
      <c r="W44" s="20">
        <v>450911751</v>
      </c>
      <c r="X44" s="20">
        <v>467684135250</v>
      </c>
      <c r="Y44" s="20">
        <v>428613097337</v>
      </c>
      <c r="Z44" s="20">
        <v>428610927425</v>
      </c>
      <c r="AA44" s="20">
        <v>428610927425</v>
      </c>
    </row>
    <row r="45" spans="1:27" ht="90" x14ac:dyDescent="0.25">
      <c r="A45" s="17" t="s">
        <v>72</v>
      </c>
      <c r="B45" s="18" t="s">
        <v>73</v>
      </c>
      <c r="C45" s="19" t="s">
        <v>62</v>
      </c>
      <c r="D45" s="17" t="s">
        <v>51</v>
      </c>
      <c r="E45" s="17" t="s">
        <v>216</v>
      </c>
      <c r="F45" s="17" t="s">
        <v>217</v>
      </c>
      <c r="G45" s="17" t="s">
        <v>226</v>
      </c>
      <c r="H45" s="17" t="s">
        <v>227</v>
      </c>
      <c r="I45" s="17"/>
      <c r="J45" s="17"/>
      <c r="K45" s="17"/>
      <c r="L45" s="17"/>
      <c r="M45" s="17" t="s">
        <v>27</v>
      </c>
      <c r="N45" s="17" t="s">
        <v>228</v>
      </c>
      <c r="O45" s="17" t="s">
        <v>28</v>
      </c>
      <c r="P45" s="18" t="s">
        <v>63</v>
      </c>
      <c r="Q45" s="20">
        <v>0</v>
      </c>
      <c r="R45" s="20">
        <v>36000000</v>
      </c>
      <c r="S45" s="20">
        <v>20877728</v>
      </c>
      <c r="T45" s="20">
        <v>15122272</v>
      </c>
      <c r="U45" s="20">
        <v>0</v>
      </c>
      <c r="V45" s="20">
        <v>15122272</v>
      </c>
      <c r="W45" s="20">
        <v>0</v>
      </c>
      <c r="X45" s="20">
        <v>15122272</v>
      </c>
      <c r="Y45" s="20">
        <v>15122272</v>
      </c>
      <c r="Z45" s="20">
        <v>15122272</v>
      </c>
      <c r="AA45" s="20">
        <v>15122272</v>
      </c>
    </row>
    <row r="46" spans="1:27" ht="90" x14ac:dyDescent="0.25">
      <c r="A46" s="17" t="s">
        <v>72</v>
      </c>
      <c r="B46" s="18" t="s">
        <v>73</v>
      </c>
      <c r="C46" s="19" t="s">
        <v>62</v>
      </c>
      <c r="D46" s="17" t="s">
        <v>51</v>
      </c>
      <c r="E46" s="17" t="s">
        <v>216</v>
      </c>
      <c r="F46" s="17" t="s">
        <v>217</v>
      </c>
      <c r="G46" s="17" t="s">
        <v>226</v>
      </c>
      <c r="H46" s="17" t="s">
        <v>227</v>
      </c>
      <c r="I46" s="17"/>
      <c r="J46" s="17"/>
      <c r="K46" s="17"/>
      <c r="L46" s="17"/>
      <c r="M46" s="17" t="s">
        <v>27</v>
      </c>
      <c r="N46" s="17" t="s">
        <v>229</v>
      </c>
      <c r="O46" s="17" t="s">
        <v>28</v>
      </c>
      <c r="P46" s="18" t="s">
        <v>63</v>
      </c>
      <c r="Q46" s="20">
        <v>0</v>
      </c>
      <c r="R46" s="20">
        <v>168014637</v>
      </c>
      <c r="S46" s="20">
        <v>0</v>
      </c>
      <c r="T46" s="20">
        <v>168014637</v>
      </c>
      <c r="U46" s="20">
        <v>0</v>
      </c>
      <c r="V46" s="20">
        <v>147583154</v>
      </c>
      <c r="W46" s="20">
        <v>20431483</v>
      </c>
      <c r="X46" s="20">
        <v>147583154</v>
      </c>
      <c r="Y46" s="20">
        <v>240300</v>
      </c>
      <c r="Z46" s="20">
        <v>240300</v>
      </c>
      <c r="AA46" s="20">
        <v>240300</v>
      </c>
    </row>
    <row r="47" spans="1:27" ht="56.25" x14ac:dyDescent="0.25">
      <c r="A47" s="17" t="s">
        <v>72</v>
      </c>
      <c r="B47" s="18" t="s">
        <v>73</v>
      </c>
      <c r="C47" s="19" t="s">
        <v>64</v>
      </c>
      <c r="D47" s="17" t="s">
        <v>51</v>
      </c>
      <c r="E47" s="17" t="s">
        <v>216</v>
      </c>
      <c r="F47" s="17" t="s">
        <v>217</v>
      </c>
      <c r="G47" s="17" t="s">
        <v>226</v>
      </c>
      <c r="H47" s="17" t="s">
        <v>230</v>
      </c>
      <c r="I47" s="17"/>
      <c r="J47" s="17"/>
      <c r="K47" s="17"/>
      <c r="L47" s="17"/>
      <c r="M47" s="17" t="s">
        <v>27</v>
      </c>
      <c r="N47" s="17" t="s">
        <v>205</v>
      </c>
      <c r="O47" s="17" t="s">
        <v>28</v>
      </c>
      <c r="P47" s="18" t="s">
        <v>65</v>
      </c>
      <c r="Q47" s="20">
        <v>31903264292</v>
      </c>
      <c r="R47" s="20">
        <v>167087628948</v>
      </c>
      <c r="S47" s="20">
        <v>37541526149</v>
      </c>
      <c r="T47" s="20">
        <v>161449367091</v>
      </c>
      <c r="U47" s="20">
        <v>0</v>
      </c>
      <c r="V47" s="20">
        <v>159313284356.56</v>
      </c>
      <c r="W47" s="20">
        <v>2136082734.4400001</v>
      </c>
      <c r="X47" s="20">
        <v>159313284356.56</v>
      </c>
      <c r="Y47" s="20">
        <v>158473523339.56</v>
      </c>
      <c r="Z47" s="20">
        <v>158323133014.56</v>
      </c>
      <c r="AA47" s="20">
        <v>158323133014.56</v>
      </c>
    </row>
    <row r="48" spans="1:27" ht="45" x14ac:dyDescent="0.25">
      <c r="A48" s="17" t="s">
        <v>72</v>
      </c>
      <c r="B48" s="18" t="s">
        <v>73</v>
      </c>
      <c r="C48" s="19" t="s">
        <v>66</v>
      </c>
      <c r="D48" s="17" t="s">
        <v>51</v>
      </c>
      <c r="E48" s="17" t="s">
        <v>216</v>
      </c>
      <c r="F48" s="17" t="s">
        <v>217</v>
      </c>
      <c r="G48" s="17" t="s">
        <v>212</v>
      </c>
      <c r="H48" s="17" t="s">
        <v>231</v>
      </c>
      <c r="I48" s="17"/>
      <c r="J48" s="17"/>
      <c r="K48" s="17"/>
      <c r="L48" s="17"/>
      <c r="M48" s="17" t="s">
        <v>60</v>
      </c>
      <c r="N48" s="17" t="s">
        <v>232</v>
      </c>
      <c r="O48" s="17" t="s">
        <v>28</v>
      </c>
      <c r="P48" s="18" t="s">
        <v>67</v>
      </c>
      <c r="Q48" s="20">
        <v>279063392</v>
      </c>
      <c r="R48" s="20">
        <v>24976660858</v>
      </c>
      <c r="S48" s="20">
        <v>798632309</v>
      </c>
      <c r="T48" s="20">
        <v>24457091941</v>
      </c>
      <c r="U48" s="20">
        <v>0</v>
      </c>
      <c r="V48" s="20">
        <v>24436063466.310001</v>
      </c>
      <c r="W48" s="20">
        <v>21028474.690000001</v>
      </c>
      <c r="X48" s="20">
        <v>24436063466.310001</v>
      </c>
      <c r="Y48" s="20">
        <v>23980537309.73</v>
      </c>
      <c r="Z48" s="20">
        <v>23980537309.73</v>
      </c>
      <c r="AA48" s="20">
        <v>23980537309.73</v>
      </c>
    </row>
    <row r="49" spans="1:27" ht="45" x14ac:dyDescent="0.25">
      <c r="A49" s="17" t="s">
        <v>72</v>
      </c>
      <c r="B49" s="18" t="s">
        <v>73</v>
      </c>
      <c r="C49" s="19" t="s">
        <v>66</v>
      </c>
      <c r="D49" s="17" t="s">
        <v>51</v>
      </c>
      <c r="E49" s="17" t="s">
        <v>216</v>
      </c>
      <c r="F49" s="17" t="s">
        <v>217</v>
      </c>
      <c r="G49" s="17" t="s">
        <v>212</v>
      </c>
      <c r="H49" s="17" t="s">
        <v>231</v>
      </c>
      <c r="I49" s="17"/>
      <c r="J49" s="17"/>
      <c r="K49" s="17"/>
      <c r="L49" s="17"/>
      <c r="M49" s="17" t="s">
        <v>27</v>
      </c>
      <c r="N49" s="17" t="s">
        <v>229</v>
      </c>
      <c r="O49" s="17" t="s">
        <v>28</v>
      </c>
      <c r="P49" s="18" t="s">
        <v>67</v>
      </c>
      <c r="Q49" s="20">
        <v>892441125</v>
      </c>
      <c r="R49" s="20">
        <v>95105729040</v>
      </c>
      <c r="S49" s="20">
        <v>917172263</v>
      </c>
      <c r="T49" s="20">
        <v>95080997902</v>
      </c>
      <c r="U49" s="20">
        <v>0</v>
      </c>
      <c r="V49" s="20">
        <v>94844255651</v>
      </c>
      <c r="W49" s="20">
        <v>236742251</v>
      </c>
      <c r="X49" s="20">
        <v>94844255651</v>
      </c>
      <c r="Y49" s="20">
        <v>92615358342</v>
      </c>
      <c r="Z49" s="20">
        <v>92615358342</v>
      </c>
      <c r="AA49" s="20">
        <v>92615358342</v>
      </c>
    </row>
    <row r="50" spans="1:27" ht="45" x14ac:dyDescent="0.25">
      <c r="A50" s="17" t="s">
        <v>72</v>
      </c>
      <c r="B50" s="18" t="s">
        <v>73</v>
      </c>
      <c r="C50" s="19" t="s">
        <v>66</v>
      </c>
      <c r="D50" s="17" t="s">
        <v>51</v>
      </c>
      <c r="E50" s="17" t="s">
        <v>216</v>
      </c>
      <c r="F50" s="17" t="s">
        <v>217</v>
      </c>
      <c r="G50" s="17" t="s">
        <v>212</v>
      </c>
      <c r="H50" s="17" t="s">
        <v>231</v>
      </c>
      <c r="I50" s="17"/>
      <c r="J50" s="17"/>
      <c r="K50" s="17"/>
      <c r="L50" s="17"/>
      <c r="M50" s="17" t="s">
        <v>27</v>
      </c>
      <c r="N50" s="17" t="s">
        <v>205</v>
      </c>
      <c r="O50" s="17" t="s">
        <v>28</v>
      </c>
      <c r="P50" s="18" t="s">
        <v>67</v>
      </c>
      <c r="Q50" s="20">
        <v>9540476502</v>
      </c>
      <c r="R50" s="20">
        <v>8803638930</v>
      </c>
      <c r="S50" s="20">
        <v>292271667</v>
      </c>
      <c r="T50" s="20">
        <v>18051843765</v>
      </c>
      <c r="U50" s="20">
        <v>0</v>
      </c>
      <c r="V50" s="20">
        <v>17981366782.57</v>
      </c>
      <c r="W50" s="20">
        <v>70476982.430000007</v>
      </c>
      <c r="X50" s="20">
        <v>17981366782.57</v>
      </c>
      <c r="Y50" s="20">
        <v>17014771850.57</v>
      </c>
      <c r="Z50" s="20">
        <v>17008237788.57</v>
      </c>
      <c r="AA50" s="20">
        <v>17008237788.57</v>
      </c>
    </row>
    <row r="51" spans="1:27" ht="56.25" x14ac:dyDescent="0.25">
      <c r="A51" s="17" t="s">
        <v>72</v>
      </c>
      <c r="B51" s="18" t="s">
        <v>73</v>
      </c>
      <c r="C51" s="19" t="s">
        <v>68</v>
      </c>
      <c r="D51" s="17" t="s">
        <v>51</v>
      </c>
      <c r="E51" s="17" t="s">
        <v>233</v>
      </c>
      <c r="F51" s="17" t="s">
        <v>217</v>
      </c>
      <c r="G51" s="17" t="s">
        <v>218</v>
      </c>
      <c r="H51" s="17" t="s">
        <v>230</v>
      </c>
      <c r="I51" s="17"/>
      <c r="J51" s="17"/>
      <c r="K51" s="17"/>
      <c r="L51" s="17"/>
      <c r="M51" s="17" t="s">
        <v>27</v>
      </c>
      <c r="N51" s="17" t="s">
        <v>205</v>
      </c>
      <c r="O51" s="17" t="s">
        <v>28</v>
      </c>
      <c r="P51" s="18" t="s">
        <v>65</v>
      </c>
      <c r="Q51" s="20">
        <v>185034595</v>
      </c>
      <c r="R51" s="20">
        <v>0</v>
      </c>
      <c r="S51" s="20">
        <v>3965226</v>
      </c>
      <c r="T51" s="20">
        <v>181069369</v>
      </c>
      <c r="U51" s="20">
        <v>0</v>
      </c>
      <c r="V51" s="20">
        <v>181069369</v>
      </c>
      <c r="W51" s="20">
        <v>0</v>
      </c>
      <c r="X51" s="20">
        <v>181069369</v>
      </c>
      <c r="Y51" s="20">
        <v>181069369</v>
      </c>
      <c r="Z51" s="20">
        <v>181069369</v>
      </c>
      <c r="AA51" s="20">
        <v>181069369</v>
      </c>
    </row>
    <row r="52" spans="1:27" ht="45" x14ac:dyDescent="0.25">
      <c r="A52" s="17" t="s">
        <v>72</v>
      </c>
      <c r="B52" s="18" t="s">
        <v>73</v>
      </c>
      <c r="C52" s="19" t="s">
        <v>69</v>
      </c>
      <c r="D52" s="17" t="s">
        <v>51</v>
      </c>
      <c r="E52" s="17" t="s">
        <v>233</v>
      </c>
      <c r="F52" s="17" t="s">
        <v>217</v>
      </c>
      <c r="G52" s="17" t="s">
        <v>220</v>
      </c>
      <c r="H52" s="17" t="s">
        <v>70</v>
      </c>
      <c r="I52" s="17"/>
      <c r="J52" s="17"/>
      <c r="K52" s="17"/>
      <c r="L52" s="17"/>
      <c r="M52" s="17" t="s">
        <v>27</v>
      </c>
      <c r="N52" s="17" t="s">
        <v>205</v>
      </c>
      <c r="O52" s="17" t="s">
        <v>28</v>
      </c>
      <c r="P52" s="18" t="s">
        <v>71</v>
      </c>
      <c r="Q52" s="20">
        <v>6234786993</v>
      </c>
      <c r="R52" s="20">
        <v>1116309867</v>
      </c>
      <c r="S52" s="20">
        <v>886696860</v>
      </c>
      <c r="T52" s="20">
        <v>6464400000</v>
      </c>
      <c r="U52" s="20">
        <v>0</v>
      </c>
      <c r="V52" s="20">
        <v>6428169210.8500004</v>
      </c>
      <c r="W52" s="20">
        <v>36230789.149999999</v>
      </c>
      <c r="X52" s="20">
        <v>6428169210.8500004</v>
      </c>
      <c r="Y52" s="20">
        <v>6261678302.8500004</v>
      </c>
      <c r="Z52" s="20">
        <v>6244066234.8500004</v>
      </c>
      <c r="AA52" s="20">
        <v>6244066234.8500004</v>
      </c>
    </row>
    <row r="53" spans="1:27" ht="45" x14ac:dyDescent="0.25">
      <c r="A53" s="17" t="s">
        <v>72</v>
      </c>
      <c r="B53" s="18" t="s">
        <v>73</v>
      </c>
      <c r="C53" s="19" t="s">
        <v>262</v>
      </c>
      <c r="D53" s="17" t="s">
        <v>51</v>
      </c>
      <c r="E53" s="17" t="s">
        <v>233</v>
      </c>
      <c r="F53" s="17" t="s">
        <v>217</v>
      </c>
      <c r="G53" s="17" t="s">
        <v>221</v>
      </c>
      <c r="H53" s="17" t="s">
        <v>70</v>
      </c>
      <c r="I53" s="17"/>
      <c r="J53" s="17"/>
      <c r="K53" s="17"/>
      <c r="L53" s="17"/>
      <c r="M53" s="17" t="s">
        <v>27</v>
      </c>
      <c r="N53" s="17" t="s">
        <v>205</v>
      </c>
      <c r="O53" s="17" t="s">
        <v>28</v>
      </c>
      <c r="P53" s="18" t="s">
        <v>71</v>
      </c>
      <c r="Q53" s="20">
        <v>0</v>
      </c>
      <c r="R53" s="20">
        <v>115979962</v>
      </c>
      <c r="S53" s="20">
        <v>0</v>
      </c>
      <c r="T53" s="20">
        <v>115979962</v>
      </c>
      <c r="U53" s="20">
        <v>0</v>
      </c>
      <c r="V53" s="20">
        <v>110087544</v>
      </c>
      <c r="W53" s="20">
        <v>5892418</v>
      </c>
      <c r="X53" s="20">
        <v>110087544</v>
      </c>
      <c r="Y53" s="20">
        <v>110087544</v>
      </c>
      <c r="Z53" s="20">
        <v>0</v>
      </c>
      <c r="AA53" s="20">
        <v>0</v>
      </c>
    </row>
    <row r="54" spans="1:27" ht="22.5" x14ac:dyDescent="0.25">
      <c r="A54" s="17" t="s">
        <v>75</v>
      </c>
      <c r="B54" s="18" t="s">
        <v>76</v>
      </c>
      <c r="C54" s="19" t="s">
        <v>34</v>
      </c>
      <c r="D54" s="17" t="s">
        <v>26</v>
      </c>
      <c r="E54" s="17" t="s">
        <v>206</v>
      </c>
      <c r="F54" s="17"/>
      <c r="G54" s="17"/>
      <c r="H54" s="17"/>
      <c r="I54" s="17"/>
      <c r="J54" s="17"/>
      <c r="K54" s="17"/>
      <c r="L54" s="17"/>
      <c r="M54" s="17" t="s">
        <v>27</v>
      </c>
      <c r="N54" s="17" t="s">
        <v>205</v>
      </c>
      <c r="O54" s="17" t="s">
        <v>28</v>
      </c>
      <c r="P54" s="18" t="s">
        <v>35</v>
      </c>
      <c r="Q54" s="20">
        <v>722148106</v>
      </c>
      <c r="R54" s="20">
        <v>63154387</v>
      </c>
      <c r="S54" s="20">
        <v>17557381</v>
      </c>
      <c r="T54" s="20">
        <v>767745112</v>
      </c>
      <c r="U54" s="20">
        <v>0</v>
      </c>
      <c r="V54" s="20">
        <v>766070762</v>
      </c>
      <c r="W54" s="20">
        <v>1674350</v>
      </c>
      <c r="X54" s="20">
        <v>766070762</v>
      </c>
      <c r="Y54" s="20">
        <v>761745112</v>
      </c>
      <c r="Z54" s="20">
        <v>761745112</v>
      </c>
      <c r="AA54" s="20">
        <v>761745112</v>
      </c>
    </row>
    <row r="55" spans="1:27" ht="22.5" x14ac:dyDescent="0.25">
      <c r="A55" s="17" t="s">
        <v>75</v>
      </c>
      <c r="B55" s="18" t="s">
        <v>76</v>
      </c>
      <c r="C55" s="19" t="s">
        <v>44</v>
      </c>
      <c r="D55" s="17" t="s">
        <v>26</v>
      </c>
      <c r="E55" s="17" t="s">
        <v>215</v>
      </c>
      <c r="F55" s="17" t="s">
        <v>204</v>
      </c>
      <c r="G55" s="17"/>
      <c r="H55" s="17"/>
      <c r="I55" s="17"/>
      <c r="J55" s="17"/>
      <c r="K55" s="17"/>
      <c r="L55" s="17"/>
      <c r="M55" s="17" t="s">
        <v>27</v>
      </c>
      <c r="N55" s="17" t="s">
        <v>205</v>
      </c>
      <c r="O55" s="17" t="s">
        <v>28</v>
      </c>
      <c r="P55" s="18" t="s">
        <v>45</v>
      </c>
      <c r="Q55" s="20">
        <v>0</v>
      </c>
      <c r="R55" s="20">
        <v>258553957</v>
      </c>
      <c r="S55" s="20">
        <v>33404053</v>
      </c>
      <c r="T55" s="20">
        <v>225149904</v>
      </c>
      <c r="U55" s="20">
        <v>0</v>
      </c>
      <c r="V55" s="20">
        <v>220943172</v>
      </c>
      <c r="W55" s="20">
        <v>4206732</v>
      </c>
      <c r="X55" s="20">
        <v>220943172</v>
      </c>
      <c r="Y55" s="20">
        <v>220943172</v>
      </c>
      <c r="Z55" s="20">
        <v>220943172</v>
      </c>
      <c r="AA55" s="20">
        <v>220943172</v>
      </c>
    </row>
    <row r="56" spans="1:27" ht="78.75" x14ac:dyDescent="0.25">
      <c r="A56" s="17" t="s">
        <v>75</v>
      </c>
      <c r="B56" s="18" t="s">
        <v>76</v>
      </c>
      <c r="C56" s="19" t="s">
        <v>50</v>
      </c>
      <c r="D56" s="17" t="s">
        <v>51</v>
      </c>
      <c r="E56" s="17" t="s">
        <v>216</v>
      </c>
      <c r="F56" s="17" t="s">
        <v>217</v>
      </c>
      <c r="G56" s="17" t="s">
        <v>218</v>
      </c>
      <c r="H56" s="17" t="s">
        <v>219</v>
      </c>
      <c r="I56" s="17"/>
      <c r="J56" s="17"/>
      <c r="K56" s="17"/>
      <c r="L56" s="17"/>
      <c r="M56" s="17" t="s">
        <v>27</v>
      </c>
      <c r="N56" s="17" t="s">
        <v>205</v>
      </c>
      <c r="O56" s="17" t="s">
        <v>28</v>
      </c>
      <c r="P56" s="18" t="s">
        <v>52</v>
      </c>
      <c r="Q56" s="20">
        <v>7518537939</v>
      </c>
      <c r="R56" s="20">
        <v>0</v>
      </c>
      <c r="S56" s="20">
        <v>62044118</v>
      </c>
      <c r="T56" s="20">
        <v>7456493821</v>
      </c>
      <c r="U56" s="20">
        <v>0</v>
      </c>
      <c r="V56" s="20">
        <v>7456493819.21</v>
      </c>
      <c r="W56" s="20">
        <v>1.79</v>
      </c>
      <c r="X56" s="20">
        <v>7456493819.21</v>
      </c>
      <c r="Y56" s="20">
        <v>7415057475.21</v>
      </c>
      <c r="Z56" s="20">
        <v>7415057475.21</v>
      </c>
      <c r="AA56" s="20">
        <v>7415057475.21</v>
      </c>
    </row>
    <row r="57" spans="1:27" ht="78.75" x14ac:dyDescent="0.25">
      <c r="A57" s="17" t="s">
        <v>75</v>
      </c>
      <c r="B57" s="18" t="s">
        <v>76</v>
      </c>
      <c r="C57" s="19" t="s">
        <v>53</v>
      </c>
      <c r="D57" s="17" t="s">
        <v>51</v>
      </c>
      <c r="E57" s="17" t="s">
        <v>216</v>
      </c>
      <c r="F57" s="17" t="s">
        <v>217</v>
      </c>
      <c r="G57" s="17" t="s">
        <v>220</v>
      </c>
      <c r="H57" s="17" t="s">
        <v>219</v>
      </c>
      <c r="I57" s="17"/>
      <c r="J57" s="17"/>
      <c r="K57" s="17"/>
      <c r="L57" s="17"/>
      <c r="M57" s="17" t="s">
        <v>27</v>
      </c>
      <c r="N57" s="17" t="s">
        <v>205</v>
      </c>
      <c r="O57" s="17" t="s">
        <v>28</v>
      </c>
      <c r="P57" s="18" t="s">
        <v>52</v>
      </c>
      <c r="Q57" s="20">
        <v>1734375171</v>
      </c>
      <c r="R57" s="20">
        <v>0</v>
      </c>
      <c r="S57" s="20">
        <v>36056124</v>
      </c>
      <c r="T57" s="20">
        <v>1698319047</v>
      </c>
      <c r="U57" s="20">
        <v>0</v>
      </c>
      <c r="V57" s="20">
        <v>1698319047</v>
      </c>
      <c r="W57" s="20">
        <v>0</v>
      </c>
      <c r="X57" s="20">
        <v>1698319047</v>
      </c>
      <c r="Y57" s="20">
        <v>1698319047</v>
      </c>
      <c r="Z57" s="20">
        <v>1698319047</v>
      </c>
      <c r="AA57" s="20">
        <v>1698319047</v>
      </c>
    </row>
    <row r="58" spans="1:27" ht="56.25" x14ac:dyDescent="0.25">
      <c r="A58" s="17" t="s">
        <v>75</v>
      </c>
      <c r="B58" s="18" t="s">
        <v>76</v>
      </c>
      <c r="C58" s="19" t="s">
        <v>54</v>
      </c>
      <c r="D58" s="17" t="s">
        <v>51</v>
      </c>
      <c r="E58" s="17" t="s">
        <v>216</v>
      </c>
      <c r="F58" s="17" t="s">
        <v>217</v>
      </c>
      <c r="G58" s="17" t="s">
        <v>221</v>
      </c>
      <c r="H58" s="17" t="s">
        <v>222</v>
      </c>
      <c r="I58" s="17"/>
      <c r="J58" s="17"/>
      <c r="K58" s="17"/>
      <c r="L58" s="17"/>
      <c r="M58" s="17" t="s">
        <v>27</v>
      </c>
      <c r="N58" s="17" t="s">
        <v>205</v>
      </c>
      <c r="O58" s="17" t="s">
        <v>28</v>
      </c>
      <c r="P58" s="18" t="s">
        <v>55</v>
      </c>
      <c r="Q58" s="20">
        <v>327300000</v>
      </c>
      <c r="R58" s="20">
        <v>20510840</v>
      </c>
      <c r="S58" s="20">
        <v>85210840</v>
      </c>
      <c r="T58" s="20">
        <v>262600000</v>
      </c>
      <c r="U58" s="20">
        <v>0</v>
      </c>
      <c r="V58" s="20">
        <v>258549832</v>
      </c>
      <c r="W58" s="20">
        <v>4050168</v>
      </c>
      <c r="X58" s="20">
        <v>258549832</v>
      </c>
      <c r="Y58" s="20">
        <v>258549832</v>
      </c>
      <c r="Z58" s="20">
        <v>253479832</v>
      </c>
      <c r="AA58" s="20">
        <v>253479832</v>
      </c>
    </row>
    <row r="59" spans="1:27" ht="56.25" x14ac:dyDescent="0.25">
      <c r="A59" s="17" t="s">
        <v>75</v>
      </c>
      <c r="B59" s="18" t="s">
        <v>76</v>
      </c>
      <c r="C59" s="19" t="s">
        <v>56</v>
      </c>
      <c r="D59" s="17" t="s">
        <v>51</v>
      </c>
      <c r="E59" s="17" t="s">
        <v>216</v>
      </c>
      <c r="F59" s="17" t="s">
        <v>217</v>
      </c>
      <c r="G59" s="17" t="s">
        <v>223</v>
      </c>
      <c r="H59" s="17" t="s">
        <v>57</v>
      </c>
      <c r="I59" s="17"/>
      <c r="J59" s="17"/>
      <c r="K59" s="17"/>
      <c r="L59" s="17"/>
      <c r="M59" s="17" t="s">
        <v>27</v>
      </c>
      <c r="N59" s="17" t="s">
        <v>205</v>
      </c>
      <c r="O59" s="17" t="s">
        <v>28</v>
      </c>
      <c r="P59" s="18" t="s">
        <v>58</v>
      </c>
      <c r="Q59" s="20">
        <v>93611085</v>
      </c>
      <c r="R59" s="20">
        <v>13345792793</v>
      </c>
      <c r="S59" s="20">
        <v>33330194</v>
      </c>
      <c r="T59" s="20">
        <v>13406073684</v>
      </c>
      <c r="U59" s="20">
        <v>0</v>
      </c>
      <c r="V59" s="20">
        <v>13406073684</v>
      </c>
      <c r="W59" s="20">
        <v>0</v>
      </c>
      <c r="X59" s="20">
        <v>13406073684</v>
      </c>
      <c r="Y59" s="20">
        <v>13389972612.959999</v>
      </c>
      <c r="Z59" s="20">
        <v>13388694743.959999</v>
      </c>
      <c r="AA59" s="20">
        <v>13388694743.959999</v>
      </c>
    </row>
    <row r="60" spans="1:27" ht="90" x14ac:dyDescent="0.25">
      <c r="A60" s="17" t="s">
        <v>75</v>
      </c>
      <c r="B60" s="18" t="s">
        <v>76</v>
      </c>
      <c r="C60" s="19" t="s">
        <v>74</v>
      </c>
      <c r="D60" s="17" t="s">
        <v>51</v>
      </c>
      <c r="E60" s="17" t="s">
        <v>216</v>
      </c>
      <c r="F60" s="17" t="s">
        <v>217</v>
      </c>
      <c r="G60" s="17" t="s">
        <v>234</v>
      </c>
      <c r="H60" s="17" t="s">
        <v>227</v>
      </c>
      <c r="I60" s="17"/>
      <c r="J60" s="17"/>
      <c r="K60" s="17"/>
      <c r="L60" s="17"/>
      <c r="M60" s="17" t="s">
        <v>60</v>
      </c>
      <c r="N60" s="17" t="s">
        <v>212</v>
      </c>
      <c r="O60" s="17" t="s">
        <v>28</v>
      </c>
      <c r="P60" s="18" t="s">
        <v>63</v>
      </c>
      <c r="Q60" s="20">
        <v>35391274010</v>
      </c>
      <c r="R60" s="20">
        <v>3595040553</v>
      </c>
      <c r="S60" s="20">
        <v>135530902</v>
      </c>
      <c r="T60" s="20">
        <v>38850783661</v>
      </c>
      <c r="U60" s="20">
        <v>0</v>
      </c>
      <c r="V60" s="20">
        <v>38850783661</v>
      </c>
      <c r="W60" s="20">
        <v>0</v>
      </c>
      <c r="X60" s="20">
        <v>38850783661</v>
      </c>
      <c r="Y60" s="20">
        <v>35160627009</v>
      </c>
      <c r="Z60" s="20">
        <v>35160627009</v>
      </c>
      <c r="AA60" s="20">
        <v>35160627009</v>
      </c>
    </row>
    <row r="61" spans="1:27" ht="90" x14ac:dyDescent="0.25">
      <c r="A61" s="17" t="s">
        <v>75</v>
      </c>
      <c r="B61" s="18" t="s">
        <v>76</v>
      </c>
      <c r="C61" s="19" t="s">
        <v>74</v>
      </c>
      <c r="D61" s="17" t="s">
        <v>51</v>
      </c>
      <c r="E61" s="17" t="s">
        <v>216</v>
      </c>
      <c r="F61" s="17" t="s">
        <v>217</v>
      </c>
      <c r="G61" s="17" t="s">
        <v>234</v>
      </c>
      <c r="H61" s="17" t="s">
        <v>227</v>
      </c>
      <c r="I61" s="17"/>
      <c r="J61" s="17"/>
      <c r="K61" s="17"/>
      <c r="L61" s="17"/>
      <c r="M61" s="17" t="s">
        <v>27</v>
      </c>
      <c r="N61" s="17" t="s">
        <v>205</v>
      </c>
      <c r="O61" s="17" t="s">
        <v>28</v>
      </c>
      <c r="P61" s="18" t="s">
        <v>63</v>
      </c>
      <c r="Q61" s="20">
        <v>0</v>
      </c>
      <c r="R61" s="20">
        <v>55267271</v>
      </c>
      <c r="S61" s="20">
        <v>0</v>
      </c>
      <c r="T61" s="20">
        <v>55267271</v>
      </c>
      <c r="U61" s="20">
        <v>0</v>
      </c>
      <c r="V61" s="20">
        <v>46805466</v>
      </c>
      <c r="W61" s="20">
        <v>8461805</v>
      </c>
      <c r="X61" s="20">
        <v>46805466</v>
      </c>
      <c r="Y61" s="20">
        <v>0</v>
      </c>
      <c r="Z61" s="20">
        <v>0</v>
      </c>
      <c r="AA61" s="20">
        <v>0</v>
      </c>
    </row>
    <row r="62" spans="1:27" ht="90" x14ac:dyDescent="0.25">
      <c r="A62" s="17" t="s">
        <v>75</v>
      </c>
      <c r="B62" s="18" t="s">
        <v>76</v>
      </c>
      <c r="C62" s="19" t="s">
        <v>62</v>
      </c>
      <c r="D62" s="17" t="s">
        <v>51</v>
      </c>
      <c r="E62" s="17" t="s">
        <v>216</v>
      </c>
      <c r="F62" s="17" t="s">
        <v>217</v>
      </c>
      <c r="G62" s="17" t="s">
        <v>226</v>
      </c>
      <c r="H62" s="17" t="s">
        <v>227</v>
      </c>
      <c r="I62" s="17"/>
      <c r="J62" s="17"/>
      <c r="K62" s="17"/>
      <c r="L62" s="17"/>
      <c r="M62" s="17" t="s">
        <v>60</v>
      </c>
      <c r="N62" s="17" t="s">
        <v>212</v>
      </c>
      <c r="O62" s="17" t="s">
        <v>28</v>
      </c>
      <c r="P62" s="18" t="s">
        <v>63</v>
      </c>
      <c r="Q62" s="20">
        <v>0</v>
      </c>
      <c r="R62" s="20">
        <v>361610990849</v>
      </c>
      <c r="S62" s="20">
        <v>92578846466</v>
      </c>
      <c r="T62" s="20">
        <v>269032144383</v>
      </c>
      <c r="U62" s="20">
        <v>0</v>
      </c>
      <c r="V62" s="20">
        <v>268865622241</v>
      </c>
      <c r="W62" s="20">
        <v>166522142</v>
      </c>
      <c r="X62" s="20">
        <v>268865622241</v>
      </c>
      <c r="Y62" s="20">
        <v>236663448071.29001</v>
      </c>
      <c r="Z62" s="20">
        <v>236663448071.29001</v>
      </c>
      <c r="AA62" s="20">
        <v>236663448071.29001</v>
      </c>
    </row>
    <row r="63" spans="1:27" ht="90" x14ac:dyDescent="0.25">
      <c r="A63" s="17" t="s">
        <v>75</v>
      </c>
      <c r="B63" s="18" t="s">
        <v>76</v>
      </c>
      <c r="C63" s="19" t="s">
        <v>62</v>
      </c>
      <c r="D63" s="17" t="s">
        <v>51</v>
      </c>
      <c r="E63" s="17" t="s">
        <v>216</v>
      </c>
      <c r="F63" s="17" t="s">
        <v>217</v>
      </c>
      <c r="G63" s="17" t="s">
        <v>226</v>
      </c>
      <c r="H63" s="17" t="s">
        <v>227</v>
      </c>
      <c r="I63" s="17"/>
      <c r="J63" s="17"/>
      <c r="K63" s="17"/>
      <c r="L63" s="17"/>
      <c r="M63" s="17" t="s">
        <v>27</v>
      </c>
      <c r="N63" s="17" t="s">
        <v>228</v>
      </c>
      <c r="O63" s="17" t="s">
        <v>28</v>
      </c>
      <c r="P63" s="18" t="s">
        <v>63</v>
      </c>
      <c r="Q63" s="20">
        <v>0</v>
      </c>
      <c r="R63" s="20">
        <v>6000000</v>
      </c>
      <c r="S63" s="20">
        <v>6000000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</row>
    <row r="64" spans="1:27" ht="90" x14ac:dyDescent="0.25">
      <c r="A64" s="17" t="s">
        <v>75</v>
      </c>
      <c r="B64" s="18" t="s">
        <v>76</v>
      </c>
      <c r="C64" s="19" t="s">
        <v>62</v>
      </c>
      <c r="D64" s="17" t="s">
        <v>51</v>
      </c>
      <c r="E64" s="17" t="s">
        <v>216</v>
      </c>
      <c r="F64" s="17" t="s">
        <v>217</v>
      </c>
      <c r="G64" s="17" t="s">
        <v>226</v>
      </c>
      <c r="H64" s="17" t="s">
        <v>227</v>
      </c>
      <c r="I64" s="17"/>
      <c r="J64" s="17"/>
      <c r="K64" s="17"/>
      <c r="L64" s="17"/>
      <c r="M64" s="17" t="s">
        <v>27</v>
      </c>
      <c r="N64" s="17" t="s">
        <v>229</v>
      </c>
      <c r="O64" s="17" t="s">
        <v>28</v>
      </c>
      <c r="P64" s="18" t="s">
        <v>63</v>
      </c>
      <c r="Q64" s="20">
        <v>0</v>
      </c>
      <c r="R64" s="20">
        <v>1443021572</v>
      </c>
      <c r="S64" s="20">
        <v>0</v>
      </c>
      <c r="T64" s="20">
        <v>1443021572</v>
      </c>
      <c r="U64" s="20">
        <v>0</v>
      </c>
      <c r="V64" s="20">
        <v>737914632</v>
      </c>
      <c r="W64" s="20">
        <v>705106940</v>
      </c>
      <c r="X64" s="20">
        <v>737914632</v>
      </c>
      <c r="Y64" s="20">
        <v>6033478</v>
      </c>
      <c r="Z64" s="20">
        <v>6033478</v>
      </c>
      <c r="AA64" s="20">
        <v>6033478</v>
      </c>
    </row>
    <row r="65" spans="1:27" ht="56.25" x14ac:dyDescent="0.25">
      <c r="A65" s="17" t="s">
        <v>75</v>
      </c>
      <c r="B65" s="18" t="s">
        <v>76</v>
      </c>
      <c r="C65" s="19" t="s">
        <v>64</v>
      </c>
      <c r="D65" s="17" t="s">
        <v>51</v>
      </c>
      <c r="E65" s="17" t="s">
        <v>216</v>
      </c>
      <c r="F65" s="17" t="s">
        <v>217</v>
      </c>
      <c r="G65" s="17" t="s">
        <v>226</v>
      </c>
      <c r="H65" s="17" t="s">
        <v>230</v>
      </c>
      <c r="I65" s="17"/>
      <c r="J65" s="17"/>
      <c r="K65" s="17"/>
      <c r="L65" s="17"/>
      <c r="M65" s="17" t="s">
        <v>27</v>
      </c>
      <c r="N65" s="17" t="s">
        <v>205</v>
      </c>
      <c r="O65" s="17" t="s">
        <v>28</v>
      </c>
      <c r="P65" s="18" t="s">
        <v>65</v>
      </c>
      <c r="Q65" s="20">
        <v>3068498413</v>
      </c>
      <c r="R65" s="20">
        <v>100368730593</v>
      </c>
      <c r="S65" s="20">
        <v>8147246170</v>
      </c>
      <c r="T65" s="20">
        <v>95289982836</v>
      </c>
      <c r="U65" s="20">
        <v>0</v>
      </c>
      <c r="V65" s="20">
        <v>95166333214.300003</v>
      </c>
      <c r="W65" s="20">
        <v>123649621.7</v>
      </c>
      <c r="X65" s="20">
        <v>95166333214.300003</v>
      </c>
      <c r="Y65" s="20">
        <v>89648689418.639999</v>
      </c>
      <c r="Z65" s="20">
        <v>89640448790.639999</v>
      </c>
      <c r="AA65" s="20">
        <v>89640448790.639999</v>
      </c>
    </row>
    <row r="66" spans="1:27" ht="45" x14ac:dyDescent="0.25">
      <c r="A66" s="17" t="s">
        <v>75</v>
      </c>
      <c r="B66" s="18" t="s">
        <v>76</v>
      </c>
      <c r="C66" s="19" t="s">
        <v>66</v>
      </c>
      <c r="D66" s="17" t="s">
        <v>51</v>
      </c>
      <c r="E66" s="17" t="s">
        <v>216</v>
      </c>
      <c r="F66" s="17" t="s">
        <v>217</v>
      </c>
      <c r="G66" s="17" t="s">
        <v>212</v>
      </c>
      <c r="H66" s="17" t="s">
        <v>231</v>
      </c>
      <c r="I66" s="17"/>
      <c r="J66" s="17"/>
      <c r="K66" s="17"/>
      <c r="L66" s="17"/>
      <c r="M66" s="17" t="s">
        <v>60</v>
      </c>
      <c r="N66" s="17" t="s">
        <v>232</v>
      </c>
      <c r="O66" s="17" t="s">
        <v>28</v>
      </c>
      <c r="P66" s="18" t="s">
        <v>67</v>
      </c>
      <c r="Q66" s="20">
        <v>0</v>
      </c>
      <c r="R66" s="20">
        <v>5003644200</v>
      </c>
      <c r="S66" s="20">
        <v>85032727</v>
      </c>
      <c r="T66" s="20">
        <v>4918611473</v>
      </c>
      <c r="U66" s="20">
        <v>0</v>
      </c>
      <c r="V66" s="20">
        <v>4909316929</v>
      </c>
      <c r="W66" s="20">
        <v>9294544</v>
      </c>
      <c r="X66" s="20">
        <v>4909316929</v>
      </c>
      <c r="Y66" s="20">
        <v>4825258100</v>
      </c>
      <c r="Z66" s="20">
        <v>4825258100</v>
      </c>
      <c r="AA66" s="20">
        <v>4825258100</v>
      </c>
    </row>
    <row r="67" spans="1:27" ht="45" x14ac:dyDescent="0.25">
      <c r="A67" s="17" t="s">
        <v>75</v>
      </c>
      <c r="B67" s="18" t="s">
        <v>76</v>
      </c>
      <c r="C67" s="19" t="s">
        <v>66</v>
      </c>
      <c r="D67" s="17" t="s">
        <v>51</v>
      </c>
      <c r="E67" s="17" t="s">
        <v>216</v>
      </c>
      <c r="F67" s="17" t="s">
        <v>217</v>
      </c>
      <c r="G67" s="17" t="s">
        <v>212</v>
      </c>
      <c r="H67" s="17" t="s">
        <v>231</v>
      </c>
      <c r="I67" s="17"/>
      <c r="J67" s="17"/>
      <c r="K67" s="17"/>
      <c r="L67" s="17"/>
      <c r="M67" s="17" t="s">
        <v>27</v>
      </c>
      <c r="N67" s="17" t="s">
        <v>229</v>
      </c>
      <c r="O67" s="17" t="s">
        <v>28</v>
      </c>
      <c r="P67" s="18" t="s">
        <v>67</v>
      </c>
      <c r="Q67" s="20">
        <v>366103603</v>
      </c>
      <c r="R67" s="20">
        <v>23935580171</v>
      </c>
      <c r="S67" s="20">
        <v>229406642</v>
      </c>
      <c r="T67" s="20">
        <v>24072277132</v>
      </c>
      <c r="U67" s="20">
        <v>0</v>
      </c>
      <c r="V67" s="20">
        <v>23578923776</v>
      </c>
      <c r="W67" s="20">
        <v>493353356</v>
      </c>
      <c r="X67" s="20">
        <v>23578923776</v>
      </c>
      <c r="Y67" s="20">
        <v>23079495655</v>
      </c>
      <c r="Z67" s="20">
        <v>23027221865</v>
      </c>
      <c r="AA67" s="20">
        <v>23027221865</v>
      </c>
    </row>
    <row r="68" spans="1:27" ht="45" x14ac:dyDescent="0.25">
      <c r="A68" s="17" t="s">
        <v>75</v>
      </c>
      <c r="B68" s="18" t="s">
        <v>76</v>
      </c>
      <c r="C68" s="19" t="s">
        <v>66</v>
      </c>
      <c r="D68" s="17" t="s">
        <v>51</v>
      </c>
      <c r="E68" s="17" t="s">
        <v>216</v>
      </c>
      <c r="F68" s="17" t="s">
        <v>217</v>
      </c>
      <c r="G68" s="17" t="s">
        <v>212</v>
      </c>
      <c r="H68" s="17" t="s">
        <v>231</v>
      </c>
      <c r="I68" s="17"/>
      <c r="J68" s="17"/>
      <c r="K68" s="17"/>
      <c r="L68" s="17"/>
      <c r="M68" s="17" t="s">
        <v>27</v>
      </c>
      <c r="N68" s="17" t="s">
        <v>205</v>
      </c>
      <c r="O68" s="17" t="s">
        <v>28</v>
      </c>
      <c r="P68" s="18" t="s">
        <v>67</v>
      </c>
      <c r="Q68" s="20">
        <v>2580035960</v>
      </c>
      <c r="R68" s="20">
        <v>539317160</v>
      </c>
      <c r="S68" s="20">
        <v>237051469</v>
      </c>
      <c r="T68" s="20">
        <v>2882301651</v>
      </c>
      <c r="U68" s="20">
        <v>0</v>
      </c>
      <c r="V68" s="20">
        <v>2852322970</v>
      </c>
      <c r="W68" s="20">
        <v>29978681</v>
      </c>
      <c r="X68" s="20">
        <v>2852322970</v>
      </c>
      <c r="Y68" s="20">
        <v>2813238371</v>
      </c>
      <c r="Z68" s="20">
        <v>2808018049</v>
      </c>
      <c r="AA68" s="20">
        <v>2808018049</v>
      </c>
    </row>
    <row r="69" spans="1:27" ht="56.25" x14ac:dyDescent="0.25">
      <c r="A69" s="17" t="s">
        <v>75</v>
      </c>
      <c r="B69" s="18" t="s">
        <v>76</v>
      </c>
      <c r="C69" s="19" t="s">
        <v>68</v>
      </c>
      <c r="D69" s="17" t="s">
        <v>51</v>
      </c>
      <c r="E69" s="17" t="s">
        <v>233</v>
      </c>
      <c r="F69" s="17" t="s">
        <v>217</v>
      </c>
      <c r="G69" s="17" t="s">
        <v>218</v>
      </c>
      <c r="H69" s="17" t="s">
        <v>230</v>
      </c>
      <c r="I69" s="17"/>
      <c r="J69" s="17"/>
      <c r="K69" s="17"/>
      <c r="L69" s="17"/>
      <c r="M69" s="17" t="s">
        <v>27</v>
      </c>
      <c r="N69" s="17" t="s">
        <v>205</v>
      </c>
      <c r="O69" s="17" t="s">
        <v>28</v>
      </c>
      <c r="P69" s="18" t="s">
        <v>65</v>
      </c>
      <c r="Q69" s="20">
        <v>183184119</v>
      </c>
      <c r="R69" s="20">
        <v>0</v>
      </c>
      <c r="S69" s="20">
        <v>8163278</v>
      </c>
      <c r="T69" s="20">
        <v>175020841</v>
      </c>
      <c r="U69" s="20">
        <v>0</v>
      </c>
      <c r="V69" s="20">
        <v>175020841</v>
      </c>
      <c r="W69" s="20">
        <v>0</v>
      </c>
      <c r="X69" s="20">
        <v>175020841</v>
      </c>
      <c r="Y69" s="20">
        <v>175020841</v>
      </c>
      <c r="Z69" s="20">
        <v>175020841</v>
      </c>
      <c r="AA69" s="20">
        <v>175020841</v>
      </c>
    </row>
    <row r="70" spans="1:27" ht="45" x14ac:dyDescent="0.25">
      <c r="A70" s="17" t="s">
        <v>75</v>
      </c>
      <c r="B70" s="18" t="s">
        <v>76</v>
      </c>
      <c r="C70" s="19" t="s">
        <v>69</v>
      </c>
      <c r="D70" s="17" t="s">
        <v>51</v>
      </c>
      <c r="E70" s="17" t="s">
        <v>233</v>
      </c>
      <c r="F70" s="17" t="s">
        <v>217</v>
      </c>
      <c r="G70" s="17" t="s">
        <v>220</v>
      </c>
      <c r="H70" s="17" t="s">
        <v>70</v>
      </c>
      <c r="I70" s="17"/>
      <c r="J70" s="17"/>
      <c r="K70" s="17"/>
      <c r="L70" s="17"/>
      <c r="M70" s="17" t="s">
        <v>27</v>
      </c>
      <c r="N70" s="17" t="s">
        <v>205</v>
      </c>
      <c r="O70" s="17" t="s">
        <v>28</v>
      </c>
      <c r="P70" s="18" t="s">
        <v>71</v>
      </c>
      <c r="Q70" s="20">
        <v>2573441823</v>
      </c>
      <c r="R70" s="20">
        <v>1036943397</v>
      </c>
      <c r="S70" s="20">
        <v>182998079</v>
      </c>
      <c r="T70" s="20">
        <v>3427387141</v>
      </c>
      <c r="U70" s="20">
        <v>0</v>
      </c>
      <c r="V70" s="20">
        <v>3419694523.1599998</v>
      </c>
      <c r="W70" s="20">
        <v>7692617.8399999999</v>
      </c>
      <c r="X70" s="20">
        <v>3419694523.1599998</v>
      </c>
      <c r="Y70" s="20">
        <v>3153004423.1300001</v>
      </c>
      <c r="Z70" s="20">
        <v>3089930384.1300001</v>
      </c>
      <c r="AA70" s="20">
        <v>3089930384.1300001</v>
      </c>
    </row>
    <row r="71" spans="1:27" ht="45" x14ac:dyDescent="0.25">
      <c r="A71" s="17" t="s">
        <v>75</v>
      </c>
      <c r="B71" s="18" t="s">
        <v>76</v>
      </c>
      <c r="C71" s="19" t="s">
        <v>262</v>
      </c>
      <c r="D71" s="17" t="s">
        <v>51</v>
      </c>
      <c r="E71" s="17" t="s">
        <v>233</v>
      </c>
      <c r="F71" s="17" t="s">
        <v>217</v>
      </c>
      <c r="G71" s="17" t="s">
        <v>221</v>
      </c>
      <c r="H71" s="17" t="s">
        <v>70</v>
      </c>
      <c r="I71" s="17"/>
      <c r="J71" s="17"/>
      <c r="K71" s="17"/>
      <c r="L71" s="17"/>
      <c r="M71" s="17" t="s">
        <v>27</v>
      </c>
      <c r="N71" s="17" t="s">
        <v>205</v>
      </c>
      <c r="O71" s="17" t="s">
        <v>28</v>
      </c>
      <c r="P71" s="18" t="s">
        <v>71</v>
      </c>
      <c r="Q71" s="20">
        <v>0</v>
      </c>
      <c r="R71" s="20">
        <v>24887096</v>
      </c>
      <c r="S71" s="20">
        <v>0</v>
      </c>
      <c r="T71" s="20">
        <v>24887096</v>
      </c>
      <c r="U71" s="20">
        <v>0</v>
      </c>
      <c r="V71" s="20">
        <v>1943970</v>
      </c>
      <c r="W71" s="20">
        <v>22943126</v>
      </c>
      <c r="X71" s="20">
        <v>1943970</v>
      </c>
      <c r="Y71" s="20">
        <v>0</v>
      </c>
      <c r="Z71" s="20">
        <v>0</v>
      </c>
      <c r="AA71" s="20">
        <v>0</v>
      </c>
    </row>
    <row r="72" spans="1:27" ht="22.5" x14ac:dyDescent="0.25">
      <c r="A72" s="17" t="s">
        <v>77</v>
      </c>
      <c r="B72" s="18" t="s">
        <v>78</v>
      </c>
      <c r="C72" s="19" t="s">
        <v>34</v>
      </c>
      <c r="D72" s="17" t="s">
        <v>26</v>
      </c>
      <c r="E72" s="17" t="s">
        <v>206</v>
      </c>
      <c r="F72" s="17"/>
      <c r="G72" s="17"/>
      <c r="H72" s="17"/>
      <c r="I72" s="17"/>
      <c r="J72" s="17"/>
      <c r="K72" s="17"/>
      <c r="L72" s="17"/>
      <c r="M72" s="17" t="s">
        <v>27</v>
      </c>
      <c r="N72" s="17" t="s">
        <v>205</v>
      </c>
      <c r="O72" s="17" t="s">
        <v>28</v>
      </c>
      <c r="P72" s="18" t="s">
        <v>35</v>
      </c>
      <c r="Q72" s="20">
        <v>2315445786</v>
      </c>
      <c r="R72" s="20">
        <v>326379570</v>
      </c>
      <c r="S72" s="20">
        <v>112016388</v>
      </c>
      <c r="T72" s="20">
        <v>2529808968</v>
      </c>
      <c r="U72" s="20">
        <v>0</v>
      </c>
      <c r="V72" s="20">
        <v>2528378082.8800001</v>
      </c>
      <c r="W72" s="20">
        <v>1430885.12</v>
      </c>
      <c r="X72" s="20">
        <v>2528378082.8800001</v>
      </c>
      <c r="Y72" s="20">
        <v>2413058209.8800001</v>
      </c>
      <c r="Z72" s="20">
        <v>2413058209.8800001</v>
      </c>
      <c r="AA72" s="20">
        <v>2413058209.8800001</v>
      </c>
    </row>
    <row r="73" spans="1:27" ht="22.5" x14ac:dyDescent="0.25">
      <c r="A73" s="17" t="s">
        <v>77</v>
      </c>
      <c r="B73" s="18" t="s">
        <v>78</v>
      </c>
      <c r="C73" s="19" t="s">
        <v>157</v>
      </c>
      <c r="D73" s="17" t="s">
        <v>26</v>
      </c>
      <c r="E73" s="17" t="s">
        <v>207</v>
      </c>
      <c r="F73" s="17" t="s">
        <v>207</v>
      </c>
      <c r="G73" s="17" t="s">
        <v>204</v>
      </c>
      <c r="H73" s="17" t="s">
        <v>208</v>
      </c>
      <c r="I73" s="17"/>
      <c r="J73" s="17"/>
      <c r="K73" s="17"/>
      <c r="L73" s="17"/>
      <c r="M73" s="17" t="s">
        <v>27</v>
      </c>
      <c r="N73" s="17" t="s">
        <v>205</v>
      </c>
      <c r="O73" s="17" t="s">
        <v>28</v>
      </c>
      <c r="P73" s="18" t="s">
        <v>158</v>
      </c>
      <c r="Q73" s="20">
        <v>0</v>
      </c>
      <c r="R73" s="20">
        <v>86506265</v>
      </c>
      <c r="S73" s="20">
        <v>698550</v>
      </c>
      <c r="T73" s="20">
        <v>85807715</v>
      </c>
      <c r="U73" s="20">
        <v>0</v>
      </c>
      <c r="V73" s="20">
        <v>85807714.5</v>
      </c>
      <c r="W73" s="20">
        <v>0.5</v>
      </c>
      <c r="X73" s="20">
        <v>85807714.5</v>
      </c>
      <c r="Y73" s="20">
        <v>85807714.5</v>
      </c>
      <c r="Z73" s="20">
        <v>85807714.5</v>
      </c>
      <c r="AA73" s="20">
        <v>85807714.5</v>
      </c>
    </row>
    <row r="74" spans="1:27" ht="22.5" x14ac:dyDescent="0.25">
      <c r="A74" s="17" t="s">
        <v>77</v>
      </c>
      <c r="B74" s="18" t="s">
        <v>78</v>
      </c>
      <c r="C74" s="19" t="s">
        <v>44</v>
      </c>
      <c r="D74" s="17" t="s">
        <v>26</v>
      </c>
      <c r="E74" s="17" t="s">
        <v>215</v>
      </c>
      <c r="F74" s="17" t="s">
        <v>204</v>
      </c>
      <c r="G74" s="17"/>
      <c r="H74" s="17"/>
      <c r="I74" s="17"/>
      <c r="J74" s="17"/>
      <c r="K74" s="17"/>
      <c r="L74" s="17"/>
      <c r="M74" s="17" t="s">
        <v>27</v>
      </c>
      <c r="N74" s="17" t="s">
        <v>205</v>
      </c>
      <c r="O74" s="17" t="s">
        <v>28</v>
      </c>
      <c r="P74" s="18" t="s">
        <v>45</v>
      </c>
      <c r="Q74" s="20">
        <v>0</v>
      </c>
      <c r="R74" s="20">
        <v>542042572</v>
      </c>
      <c r="S74" s="20">
        <v>16349172</v>
      </c>
      <c r="T74" s="20">
        <v>525693400</v>
      </c>
      <c r="U74" s="20">
        <v>0</v>
      </c>
      <c r="V74" s="20">
        <v>525693400</v>
      </c>
      <c r="W74" s="20">
        <v>0</v>
      </c>
      <c r="X74" s="20">
        <v>525693400</v>
      </c>
      <c r="Y74" s="20">
        <v>525693400</v>
      </c>
      <c r="Z74" s="20">
        <v>525693400</v>
      </c>
      <c r="AA74" s="20">
        <v>525693400</v>
      </c>
    </row>
    <row r="75" spans="1:27" ht="78.75" x14ac:dyDescent="0.25">
      <c r="A75" s="17" t="s">
        <v>77</v>
      </c>
      <c r="B75" s="18" t="s">
        <v>78</v>
      </c>
      <c r="C75" s="19" t="s">
        <v>50</v>
      </c>
      <c r="D75" s="17" t="s">
        <v>51</v>
      </c>
      <c r="E75" s="17" t="s">
        <v>216</v>
      </c>
      <c r="F75" s="17" t="s">
        <v>217</v>
      </c>
      <c r="G75" s="17" t="s">
        <v>218</v>
      </c>
      <c r="H75" s="17" t="s">
        <v>219</v>
      </c>
      <c r="I75" s="17"/>
      <c r="J75" s="17"/>
      <c r="K75" s="17"/>
      <c r="L75" s="17"/>
      <c r="M75" s="17" t="s">
        <v>27</v>
      </c>
      <c r="N75" s="17" t="s">
        <v>205</v>
      </c>
      <c r="O75" s="17" t="s">
        <v>28</v>
      </c>
      <c r="P75" s="18" t="s">
        <v>52</v>
      </c>
      <c r="Q75" s="20">
        <v>36505986621</v>
      </c>
      <c r="R75" s="20">
        <v>0</v>
      </c>
      <c r="S75" s="20">
        <v>2772359116</v>
      </c>
      <c r="T75" s="20">
        <v>33733627505</v>
      </c>
      <c r="U75" s="20">
        <v>0</v>
      </c>
      <c r="V75" s="20">
        <v>33733627505</v>
      </c>
      <c r="W75" s="20">
        <v>0</v>
      </c>
      <c r="X75" s="20">
        <v>33733627505</v>
      </c>
      <c r="Y75" s="20">
        <v>33733627505</v>
      </c>
      <c r="Z75" s="20">
        <v>33733627505</v>
      </c>
      <c r="AA75" s="20">
        <v>33733627505</v>
      </c>
    </row>
    <row r="76" spans="1:27" ht="78.75" x14ac:dyDescent="0.25">
      <c r="A76" s="17" t="s">
        <v>77</v>
      </c>
      <c r="B76" s="18" t="s">
        <v>78</v>
      </c>
      <c r="C76" s="19" t="s">
        <v>53</v>
      </c>
      <c r="D76" s="17" t="s">
        <v>51</v>
      </c>
      <c r="E76" s="17" t="s">
        <v>216</v>
      </c>
      <c r="F76" s="17" t="s">
        <v>217</v>
      </c>
      <c r="G76" s="17" t="s">
        <v>220</v>
      </c>
      <c r="H76" s="17" t="s">
        <v>219</v>
      </c>
      <c r="I76" s="17"/>
      <c r="J76" s="17"/>
      <c r="K76" s="17"/>
      <c r="L76" s="17"/>
      <c r="M76" s="17" t="s">
        <v>27</v>
      </c>
      <c r="N76" s="17" t="s">
        <v>205</v>
      </c>
      <c r="O76" s="17" t="s">
        <v>28</v>
      </c>
      <c r="P76" s="18" t="s">
        <v>52</v>
      </c>
      <c r="Q76" s="20">
        <v>5442546450</v>
      </c>
      <c r="R76" s="20">
        <v>0</v>
      </c>
      <c r="S76" s="20">
        <v>796154843</v>
      </c>
      <c r="T76" s="20">
        <v>4646391607</v>
      </c>
      <c r="U76" s="20">
        <v>0</v>
      </c>
      <c r="V76" s="20">
        <v>4646391607</v>
      </c>
      <c r="W76" s="20">
        <v>0</v>
      </c>
      <c r="X76" s="20">
        <v>4646391607</v>
      </c>
      <c r="Y76" s="20">
        <v>4646391607</v>
      </c>
      <c r="Z76" s="20">
        <v>4646391607</v>
      </c>
      <c r="AA76" s="20">
        <v>4646391607</v>
      </c>
    </row>
    <row r="77" spans="1:27" ht="56.25" x14ac:dyDescent="0.25">
      <c r="A77" s="17" t="s">
        <v>77</v>
      </c>
      <c r="B77" s="18" t="s">
        <v>78</v>
      </c>
      <c r="C77" s="19" t="s">
        <v>54</v>
      </c>
      <c r="D77" s="17" t="s">
        <v>51</v>
      </c>
      <c r="E77" s="17" t="s">
        <v>216</v>
      </c>
      <c r="F77" s="17" t="s">
        <v>217</v>
      </c>
      <c r="G77" s="17" t="s">
        <v>221</v>
      </c>
      <c r="H77" s="17" t="s">
        <v>222</v>
      </c>
      <c r="I77" s="17"/>
      <c r="J77" s="17"/>
      <c r="K77" s="17"/>
      <c r="L77" s="17"/>
      <c r="M77" s="17" t="s">
        <v>27</v>
      </c>
      <c r="N77" s="17" t="s">
        <v>205</v>
      </c>
      <c r="O77" s="17" t="s">
        <v>28</v>
      </c>
      <c r="P77" s="18" t="s">
        <v>55</v>
      </c>
      <c r="Q77" s="20">
        <v>170050000</v>
      </c>
      <c r="R77" s="20">
        <v>4142500</v>
      </c>
      <c r="S77" s="20">
        <v>1000000</v>
      </c>
      <c r="T77" s="20">
        <v>173192500</v>
      </c>
      <c r="U77" s="20">
        <v>0</v>
      </c>
      <c r="V77" s="20">
        <v>173192500</v>
      </c>
      <c r="W77" s="20">
        <v>0</v>
      </c>
      <c r="X77" s="20">
        <v>173192500</v>
      </c>
      <c r="Y77" s="20">
        <v>173192500</v>
      </c>
      <c r="Z77" s="20">
        <v>173192500</v>
      </c>
      <c r="AA77" s="20">
        <v>173192500</v>
      </c>
    </row>
    <row r="78" spans="1:27" ht="56.25" x14ac:dyDescent="0.25">
      <c r="A78" s="17" t="s">
        <v>77</v>
      </c>
      <c r="B78" s="18" t="s">
        <v>78</v>
      </c>
      <c r="C78" s="19" t="s">
        <v>56</v>
      </c>
      <c r="D78" s="17" t="s">
        <v>51</v>
      </c>
      <c r="E78" s="17" t="s">
        <v>216</v>
      </c>
      <c r="F78" s="17" t="s">
        <v>217</v>
      </c>
      <c r="G78" s="17" t="s">
        <v>223</v>
      </c>
      <c r="H78" s="17" t="s">
        <v>57</v>
      </c>
      <c r="I78" s="17"/>
      <c r="J78" s="17"/>
      <c r="K78" s="17"/>
      <c r="L78" s="17"/>
      <c r="M78" s="17" t="s">
        <v>27</v>
      </c>
      <c r="N78" s="17" t="s">
        <v>205</v>
      </c>
      <c r="O78" s="17" t="s">
        <v>28</v>
      </c>
      <c r="P78" s="18" t="s">
        <v>58</v>
      </c>
      <c r="Q78" s="20">
        <v>80282474</v>
      </c>
      <c r="R78" s="20">
        <v>10645497031</v>
      </c>
      <c r="S78" s="20">
        <v>2190000724</v>
      </c>
      <c r="T78" s="20">
        <v>8535778781</v>
      </c>
      <c r="U78" s="20">
        <v>0</v>
      </c>
      <c r="V78" s="20">
        <v>8535778781</v>
      </c>
      <c r="W78" s="20">
        <v>0</v>
      </c>
      <c r="X78" s="20">
        <v>8535778781</v>
      </c>
      <c r="Y78" s="20">
        <v>8535778781</v>
      </c>
      <c r="Z78" s="20">
        <v>8535778781</v>
      </c>
      <c r="AA78" s="20">
        <v>8535778781</v>
      </c>
    </row>
    <row r="79" spans="1:27" ht="90" x14ac:dyDescent="0.25">
      <c r="A79" s="17" t="s">
        <v>77</v>
      </c>
      <c r="B79" s="18" t="s">
        <v>78</v>
      </c>
      <c r="C79" s="19" t="s">
        <v>74</v>
      </c>
      <c r="D79" s="17" t="s">
        <v>51</v>
      </c>
      <c r="E79" s="17" t="s">
        <v>216</v>
      </c>
      <c r="F79" s="17" t="s">
        <v>217</v>
      </c>
      <c r="G79" s="17" t="s">
        <v>234</v>
      </c>
      <c r="H79" s="17" t="s">
        <v>227</v>
      </c>
      <c r="I79" s="17"/>
      <c r="J79" s="17"/>
      <c r="K79" s="17"/>
      <c r="L79" s="17"/>
      <c r="M79" s="17" t="s">
        <v>60</v>
      </c>
      <c r="N79" s="17" t="s">
        <v>212</v>
      </c>
      <c r="O79" s="17" t="s">
        <v>28</v>
      </c>
      <c r="P79" s="18" t="s">
        <v>63</v>
      </c>
      <c r="Q79" s="20">
        <v>30158004835</v>
      </c>
      <c r="R79" s="20">
        <v>2092648666.6900001</v>
      </c>
      <c r="S79" s="20">
        <v>4639524498.6899996</v>
      </c>
      <c r="T79" s="20">
        <v>27611129003</v>
      </c>
      <c r="U79" s="20">
        <v>0</v>
      </c>
      <c r="V79" s="20">
        <v>27611129002.310001</v>
      </c>
      <c r="W79" s="20">
        <v>0.69</v>
      </c>
      <c r="X79" s="20">
        <v>27611129002.310001</v>
      </c>
      <c r="Y79" s="20">
        <v>27611129002.310001</v>
      </c>
      <c r="Z79" s="20">
        <v>27611129002.310001</v>
      </c>
      <c r="AA79" s="20">
        <v>27611129002.310001</v>
      </c>
    </row>
    <row r="80" spans="1:27" ht="90" x14ac:dyDescent="0.25">
      <c r="A80" s="17" t="s">
        <v>77</v>
      </c>
      <c r="B80" s="18" t="s">
        <v>78</v>
      </c>
      <c r="C80" s="19" t="s">
        <v>62</v>
      </c>
      <c r="D80" s="17" t="s">
        <v>51</v>
      </c>
      <c r="E80" s="17" t="s">
        <v>216</v>
      </c>
      <c r="F80" s="17" t="s">
        <v>217</v>
      </c>
      <c r="G80" s="17" t="s">
        <v>226</v>
      </c>
      <c r="H80" s="17" t="s">
        <v>227</v>
      </c>
      <c r="I80" s="17"/>
      <c r="J80" s="17"/>
      <c r="K80" s="17"/>
      <c r="L80" s="17"/>
      <c r="M80" s="17" t="s">
        <v>60</v>
      </c>
      <c r="N80" s="17" t="s">
        <v>212</v>
      </c>
      <c r="O80" s="17" t="s">
        <v>28</v>
      </c>
      <c r="P80" s="18" t="s">
        <v>63</v>
      </c>
      <c r="Q80" s="20">
        <v>0</v>
      </c>
      <c r="R80" s="20">
        <v>372964397695</v>
      </c>
      <c r="S80" s="20">
        <v>74793850918</v>
      </c>
      <c r="T80" s="20">
        <v>298170546777</v>
      </c>
      <c r="U80" s="20">
        <v>0</v>
      </c>
      <c r="V80" s="20">
        <v>298096019470.31</v>
      </c>
      <c r="W80" s="20">
        <v>74527306.689999998</v>
      </c>
      <c r="X80" s="20">
        <v>298096019470.31</v>
      </c>
      <c r="Y80" s="20">
        <v>297560185970.31</v>
      </c>
      <c r="Z80" s="20">
        <v>297560185970.31</v>
      </c>
      <c r="AA80" s="20">
        <v>297560185970.31</v>
      </c>
    </row>
    <row r="81" spans="1:27" ht="90" x14ac:dyDescent="0.25">
      <c r="A81" s="17" t="s">
        <v>77</v>
      </c>
      <c r="B81" s="18" t="s">
        <v>78</v>
      </c>
      <c r="C81" s="19" t="s">
        <v>62</v>
      </c>
      <c r="D81" s="17" t="s">
        <v>51</v>
      </c>
      <c r="E81" s="17" t="s">
        <v>216</v>
      </c>
      <c r="F81" s="17" t="s">
        <v>217</v>
      </c>
      <c r="G81" s="17" t="s">
        <v>226</v>
      </c>
      <c r="H81" s="17" t="s">
        <v>227</v>
      </c>
      <c r="I81" s="17"/>
      <c r="J81" s="17"/>
      <c r="K81" s="17"/>
      <c r="L81" s="17"/>
      <c r="M81" s="17" t="s">
        <v>27</v>
      </c>
      <c r="N81" s="17" t="s">
        <v>229</v>
      </c>
      <c r="O81" s="17" t="s">
        <v>28</v>
      </c>
      <c r="P81" s="18" t="s">
        <v>63</v>
      </c>
      <c r="Q81" s="20">
        <v>0</v>
      </c>
      <c r="R81" s="20">
        <v>698000000</v>
      </c>
      <c r="S81" s="20">
        <v>0</v>
      </c>
      <c r="T81" s="20">
        <v>698000000</v>
      </c>
      <c r="U81" s="20">
        <v>0</v>
      </c>
      <c r="V81" s="20">
        <v>698000000</v>
      </c>
      <c r="W81" s="20">
        <v>0</v>
      </c>
      <c r="X81" s="20">
        <v>698000000</v>
      </c>
      <c r="Y81" s="20">
        <v>0</v>
      </c>
      <c r="Z81" s="20">
        <v>0</v>
      </c>
      <c r="AA81" s="20">
        <v>0</v>
      </c>
    </row>
    <row r="82" spans="1:27" ht="56.25" x14ac:dyDescent="0.25">
      <c r="A82" s="17" t="s">
        <v>77</v>
      </c>
      <c r="B82" s="18" t="s">
        <v>78</v>
      </c>
      <c r="C82" s="19" t="s">
        <v>64</v>
      </c>
      <c r="D82" s="17" t="s">
        <v>51</v>
      </c>
      <c r="E82" s="17" t="s">
        <v>216</v>
      </c>
      <c r="F82" s="17" t="s">
        <v>217</v>
      </c>
      <c r="G82" s="17" t="s">
        <v>226</v>
      </c>
      <c r="H82" s="17" t="s">
        <v>230</v>
      </c>
      <c r="I82" s="17"/>
      <c r="J82" s="17"/>
      <c r="K82" s="17"/>
      <c r="L82" s="17"/>
      <c r="M82" s="17" t="s">
        <v>27</v>
      </c>
      <c r="N82" s="17" t="s">
        <v>205</v>
      </c>
      <c r="O82" s="17" t="s">
        <v>28</v>
      </c>
      <c r="P82" s="18" t="s">
        <v>65</v>
      </c>
      <c r="Q82" s="20">
        <v>63447488353</v>
      </c>
      <c r="R82" s="20">
        <v>22749471437</v>
      </c>
      <c r="S82" s="20">
        <v>7808965594</v>
      </c>
      <c r="T82" s="20">
        <v>78387994196</v>
      </c>
      <c r="U82" s="20">
        <v>0</v>
      </c>
      <c r="V82" s="20">
        <v>78314202783</v>
      </c>
      <c r="W82" s="20">
        <v>73791413</v>
      </c>
      <c r="X82" s="20">
        <v>78314202783</v>
      </c>
      <c r="Y82" s="20">
        <v>73743684948</v>
      </c>
      <c r="Z82" s="20">
        <v>73709433278</v>
      </c>
      <c r="AA82" s="20">
        <v>73709433278</v>
      </c>
    </row>
    <row r="83" spans="1:27" ht="45" x14ac:dyDescent="0.25">
      <c r="A83" s="17" t="s">
        <v>77</v>
      </c>
      <c r="B83" s="18" t="s">
        <v>78</v>
      </c>
      <c r="C83" s="19" t="s">
        <v>66</v>
      </c>
      <c r="D83" s="17" t="s">
        <v>51</v>
      </c>
      <c r="E83" s="17" t="s">
        <v>216</v>
      </c>
      <c r="F83" s="17" t="s">
        <v>217</v>
      </c>
      <c r="G83" s="17" t="s">
        <v>212</v>
      </c>
      <c r="H83" s="17" t="s">
        <v>231</v>
      </c>
      <c r="I83" s="17"/>
      <c r="J83" s="17"/>
      <c r="K83" s="17"/>
      <c r="L83" s="17"/>
      <c r="M83" s="17" t="s">
        <v>60</v>
      </c>
      <c r="N83" s="17" t="s">
        <v>232</v>
      </c>
      <c r="O83" s="17" t="s">
        <v>28</v>
      </c>
      <c r="P83" s="18" t="s">
        <v>67</v>
      </c>
      <c r="Q83" s="20">
        <v>0</v>
      </c>
      <c r="R83" s="20">
        <v>20942891646</v>
      </c>
      <c r="S83" s="20">
        <v>1506319105</v>
      </c>
      <c r="T83" s="20">
        <v>19436572541</v>
      </c>
      <c r="U83" s="20">
        <v>0</v>
      </c>
      <c r="V83" s="20">
        <v>19392349520</v>
      </c>
      <c r="W83" s="20">
        <v>44223021</v>
      </c>
      <c r="X83" s="20">
        <v>19392349520</v>
      </c>
      <c r="Y83" s="20">
        <v>18921213791.860001</v>
      </c>
      <c r="Z83" s="20">
        <v>18921213791.860001</v>
      </c>
      <c r="AA83" s="20">
        <v>18921213791.860001</v>
      </c>
    </row>
    <row r="84" spans="1:27" ht="45" x14ac:dyDescent="0.25">
      <c r="A84" s="17" t="s">
        <v>77</v>
      </c>
      <c r="B84" s="18" t="s">
        <v>78</v>
      </c>
      <c r="C84" s="19" t="s">
        <v>66</v>
      </c>
      <c r="D84" s="17" t="s">
        <v>51</v>
      </c>
      <c r="E84" s="17" t="s">
        <v>216</v>
      </c>
      <c r="F84" s="17" t="s">
        <v>217</v>
      </c>
      <c r="G84" s="17" t="s">
        <v>212</v>
      </c>
      <c r="H84" s="17" t="s">
        <v>231</v>
      </c>
      <c r="I84" s="17"/>
      <c r="J84" s="17"/>
      <c r="K84" s="17"/>
      <c r="L84" s="17"/>
      <c r="M84" s="17" t="s">
        <v>27</v>
      </c>
      <c r="N84" s="17" t="s">
        <v>229</v>
      </c>
      <c r="O84" s="17" t="s">
        <v>28</v>
      </c>
      <c r="P84" s="18" t="s">
        <v>67</v>
      </c>
      <c r="Q84" s="20">
        <v>1243830140</v>
      </c>
      <c r="R84" s="20">
        <v>20461053466</v>
      </c>
      <c r="S84" s="20">
        <v>2791703782</v>
      </c>
      <c r="T84" s="20">
        <v>18913179824</v>
      </c>
      <c r="U84" s="20">
        <v>0</v>
      </c>
      <c r="V84" s="20">
        <v>18819840586</v>
      </c>
      <c r="W84" s="20">
        <v>93339238</v>
      </c>
      <c r="X84" s="20">
        <v>18819840586</v>
      </c>
      <c r="Y84" s="20">
        <v>18063249680</v>
      </c>
      <c r="Z84" s="20">
        <v>18059857745</v>
      </c>
      <c r="AA84" s="20">
        <v>18059857745</v>
      </c>
    </row>
    <row r="85" spans="1:27" ht="45" x14ac:dyDescent="0.25">
      <c r="A85" s="17" t="s">
        <v>77</v>
      </c>
      <c r="B85" s="18" t="s">
        <v>78</v>
      </c>
      <c r="C85" s="19" t="s">
        <v>66</v>
      </c>
      <c r="D85" s="17" t="s">
        <v>51</v>
      </c>
      <c r="E85" s="17" t="s">
        <v>216</v>
      </c>
      <c r="F85" s="17" t="s">
        <v>217</v>
      </c>
      <c r="G85" s="17" t="s">
        <v>212</v>
      </c>
      <c r="H85" s="17" t="s">
        <v>231</v>
      </c>
      <c r="I85" s="17"/>
      <c r="J85" s="17"/>
      <c r="K85" s="17"/>
      <c r="L85" s="17"/>
      <c r="M85" s="17" t="s">
        <v>27</v>
      </c>
      <c r="N85" s="17" t="s">
        <v>205</v>
      </c>
      <c r="O85" s="17" t="s">
        <v>28</v>
      </c>
      <c r="P85" s="18" t="s">
        <v>67</v>
      </c>
      <c r="Q85" s="20">
        <v>13938642783</v>
      </c>
      <c r="R85" s="20">
        <v>102259227281</v>
      </c>
      <c r="S85" s="20">
        <v>2266610715</v>
      </c>
      <c r="T85" s="20">
        <v>113931259349</v>
      </c>
      <c r="U85" s="20">
        <v>0</v>
      </c>
      <c r="V85" s="20">
        <v>113806140166.94</v>
      </c>
      <c r="W85" s="20">
        <v>125119182.06</v>
      </c>
      <c r="X85" s="20">
        <v>113806140166.94</v>
      </c>
      <c r="Y85" s="20">
        <v>113270239590.94</v>
      </c>
      <c r="Z85" s="20">
        <v>113264083169.94</v>
      </c>
      <c r="AA85" s="20">
        <v>113264083169.94</v>
      </c>
    </row>
    <row r="86" spans="1:27" ht="56.25" x14ac:dyDescent="0.25">
      <c r="A86" s="17" t="s">
        <v>77</v>
      </c>
      <c r="B86" s="18" t="s">
        <v>78</v>
      </c>
      <c r="C86" s="19" t="s">
        <v>68</v>
      </c>
      <c r="D86" s="17" t="s">
        <v>51</v>
      </c>
      <c r="E86" s="17" t="s">
        <v>233</v>
      </c>
      <c r="F86" s="17" t="s">
        <v>217</v>
      </c>
      <c r="G86" s="17" t="s">
        <v>218</v>
      </c>
      <c r="H86" s="17" t="s">
        <v>230</v>
      </c>
      <c r="I86" s="17"/>
      <c r="J86" s="17"/>
      <c r="K86" s="17"/>
      <c r="L86" s="17"/>
      <c r="M86" s="17" t="s">
        <v>27</v>
      </c>
      <c r="N86" s="17" t="s">
        <v>205</v>
      </c>
      <c r="O86" s="17" t="s">
        <v>28</v>
      </c>
      <c r="P86" s="18" t="s">
        <v>65</v>
      </c>
      <c r="Q86" s="20">
        <v>273294341</v>
      </c>
      <c r="R86" s="20">
        <v>0</v>
      </c>
      <c r="S86" s="20">
        <v>9543341</v>
      </c>
      <c r="T86" s="20">
        <v>263751000</v>
      </c>
      <c r="U86" s="20">
        <v>0</v>
      </c>
      <c r="V86" s="20">
        <v>263751000</v>
      </c>
      <c r="W86" s="20">
        <v>0</v>
      </c>
      <c r="X86" s="20">
        <v>263751000</v>
      </c>
      <c r="Y86" s="20">
        <v>263751000</v>
      </c>
      <c r="Z86" s="20">
        <v>263751000</v>
      </c>
      <c r="AA86" s="20">
        <v>263751000</v>
      </c>
    </row>
    <row r="87" spans="1:27" ht="45" x14ac:dyDescent="0.25">
      <c r="A87" s="17" t="s">
        <v>77</v>
      </c>
      <c r="B87" s="18" t="s">
        <v>78</v>
      </c>
      <c r="C87" s="19" t="s">
        <v>69</v>
      </c>
      <c r="D87" s="17" t="s">
        <v>51</v>
      </c>
      <c r="E87" s="17" t="s">
        <v>233</v>
      </c>
      <c r="F87" s="17" t="s">
        <v>217</v>
      </c>
      <c r="G87" s="17" t="s">
        <v>220</v>
      </c>
      <c r="H87" s="17" t="s">
        <v>70</v>
      </c>
      <c r="I87" s="17"/>
      <c r="J87" s="17"/>
      <c r="K87" s="17"/>
      <c r="L87" s="17"/>
      <c r="M87" s="17" t="s">
        <v>27</v>
      </c>
      <c r="N87" s="17" t="s">
        <v>205</v>
      </c>
      <c r="O87" s="17" t="s">
        <v>28</v>
      </c>
      <c r="P87" s="18" t="s">
        <v>71</v>
      </c>
      <c r="Q87" s="20">
        <v>11167347434</v>
      </c>
      <c r="R87" s="20">
        <v>3790361727</v>
      </c>
      <c r="S87" s="20">
        <v>1180039402</v>
      </c>
      <c r="T87" s="20">
        <v>13777669759</v>
      </c>
      <c r="U87" s="20">
        <v>0</v>
      </c>
      <c r="V87" s="20">
        <v>13703993158.4</v>
      </c>
      <c r="W87" s="20">
        <v>73676600.599999994</v>
      </c>
      <c r="X87" s="20">
        <v>13703993158.4</v>
      </c>
      <c r="Y87" s="20">
        <v>12054372724.23</v>
      </c>
      <c r="Z87" s="20">
        <v>11844737222.23</v>
      </c>
      <c r="AA87" s="20">
        <v>11844737222.23</v>
      </c>
    </row>
    <row r="88" spans="1:27" ht="45" x14ac:dyDescent="0.25">
      <c r="A88" s="17" t="s">
        <v>77</v>
      </c>
      <c r="B88" s="18" t="s">
        <v>78</v>
      </c>
      <c r="C88" s="19" t="s">
        <v>262</v>
      </c>
      <c r="D88" s="17" t="s">
        <v>51</v>
      </c>
      <c r="E88" s="17" t="s">
        <v>233</v>
      </c>
      <c r="F88" s="17" t="s">
        <v>217</v>
      </c>
      <c r="G88" s="17" t="s">
        <v>221</v>
      </c>
      <c r="H88" s="17" t="s">
        <v>70</v>
      </c>
      <c r="I88" s="17"/>
      <c r="J88" s="17"/>
      <c r="K88" s="17"/>
      <c r="L88" s="17"/>
      <c r="M88" s="17" t="s">
        <v>27</v>
      </c>
      <c r="N88" s="17" t="s">
        <v>205</v>
      </c>
      <c r="O88" s="17" t="s">
        <v>28</v>
      </c>
      <c r="P88" s="18" t="s">
        <v>71</v>
      </c>
      <c r="Q88" s="20">
        <v>0</v>
      </c>
      <c r="R88" s="20">
        <v>257803439</v>
      </c>
      <c r="S88" s="20">
        <v>0</v>
      </c>
      <c r="T88" s="20">
        <v>257803439</v>
      </c>
      <c r="U88" s="20">
        <v>0</v>
      </c>
      <c r="V88" s="20">
        <v>257803438.96000001</v>
      </c>
      <c r="W88" s="20">
        <v>0.04</v>
      </c>
      <c r="X88" s="20">
        <v>257803438.96000001</v>
      </c>
      <c r="Y88" s="20">
        <v>0</v>
      </c>
      <c r="Z88" s="20">
        <v>0</v>
      </c>
      <c r="AA88" s="20">
        <v>0</v>
      </c>
    </row>
    <row r="89" spans="1:27" ht="22.5" x14ac:dyDescent="0.25">
      <c r="A89" s="17" t="s">
        <v>79</v>
      </c>
      <c r="B89" s="18" t="s">
        <v>80</v>
      </c>
      <c r="C89" s="19" t="s">
        <v>34</v>
      </c>
      <c r="D89" s="17" t="s">
        <v>26</v>
      </c>
      <c r="E89" s="17" t="s">
        <v>206</v>
      </c>
      <c r="F89" s="17"/>
      <c r="G89" s="17"/>
      <c r="H89" s="17"/>
      <c r="I89" s="17"/>
      <c r="J89" s="17"/>
      <c r="K89" s="17"/>
      <c r="L89" s="17"/>
      <c r="M89" s="17" t="s">
        <v>27</v>
      </c>
      <c r="N89" s="17" t="s">
        <v>205</v>
      </c>
      <c r="O89" s="17" t="s">
        <v>28</v>
      </c>
      <c r="P89" s="18" t="s">
        <v>35</v>
      </c>
      <c r="Q89" s="20">
        <v>11150059</v>
      </c>
      <c r="R89" s="20">
        <v>137553824</v>
      </c>
      <c r="S89" s="20">
        <v>19770825</v>
      </c>
      <c r="T89" s="20">
        <v>128933058</v>
      </c>
      <c r="U89" s="20">
        <v>0</v>
      </c>
      <c r="V89" s="20">
        <v>128933058</v>
      </c>
      <c r="W89" s="20">
        <v>0</v>
      </c>
      <c r="X89" s="20">
        <v>128933058</v>
      </c>
      <c r="Y89" s="20">
        <v>74539854</v>
      </c>
      <c r="Z89" s="20">
        <v>74539854</v>
      </c>
      <c r="AA89" s="20">
        <v>74539854</v>
      </c>
    </row>
    <row r="90" spans="1:27" ht="22.5" x14ac:dyDescent="0.25">
      <c r="A90" s="17" t="s">
        <v>79</v>
      </c>
      <c r="B90" s="18" t="s">
        <v>80</v>
      </c>
      <c r="C90" s="19" t="s">
        <v>44</v>
      </c>
      <c r="D90" s="17" t="s">
        <v>26</v>
      </c>
      <c r="E90" s="17" t="s">
        <v>215</v>
      </c>
      <c r="F90" s="17" t="s">
        <v>204</v>
      </c>
      <c r="G90" s="17"/>
      <c r="H90" s="17"/>
      <c r="I90" s="17"/>
      <c r="J90" s="17"/>
      <c r="K90" s="17"/>
      <c r="L90" s="17"/>
      <c r="M90" s="17" t="s">
        <v>27</v>
      </c>
      <c r="N90" s="17" t="s">
        <v>205</v>
      </c>
      <c r="O90" s="17" t="s">
        <v>28</v>
      </c>
      <c r="P90" s="18" t="s">
        <v>45</v>
      </c>
      <c r="Q90" s="20">
        <v>0</v>
      </c>
      <c r="R90" s="20">
        <v>186306901</v>
      </c>
      <c r="S90" s="20">
        <v>833699</v>
      </c>
      <c r="T90" s="20">
        <v>185473202</v>
      </c>
      <c r="U90" s="20">
        <v>0</v>
      </c>
      <c r="V90" s="20">
        <v>185473202</v>
      </c>
      <c r="W90" s="20">
        <v>0</v>
      </c>
      <c r="X90" s="20">
        <v>185473202</v>
      </c>
      <c r="Y90" s="20">
        <v>185473202</v>
      </c>
      <c r="Z90" s="20">
        <v>185473202</v>
      </c>
      <c r="AA90" s="20">
        <v>185473202</v>
      </c>
    </row>
    <row r="91" spans="1:27" ht="78.75" x14ac:dyDescent="0.25">
      <c r="A91" s="17" t="s">
        <v>79</v>
      </c>
      <c r="B91" s="18" t="s">
        <v>80</v>
      </c>
      <c r="C91" s="19" t="s">
        <v>50</v>
      </c>
      <c r="D91" s="17" t="s">
        <v>51</v>
      </c>
      <c r="E91" s="17" t="s">
        <v>216</v>
      </c>
      <c r="F91" s="17" t="s">
        <v>217</v>
      </c>
      <c r="G91" s="17" t="s">
        <v>218</v>
      </c>
      <c r="H91" s="17" t="s">
        <v>219</v>
      </c>
      <c r="I91" s="17"/>
      <c r="J91" s="17"/>
      <c r="K91" s="17"/>
      <c r="L91" s="17"/>
      <c r="M91" s="17" t="s">
        <v>27</v>
      </c>
      <c r="N91" s="17" t="s">
        <v>205</v>
      </c>
      <c r="O91" s="17" t="s">
        <v>28</v>
      </c>
      <c r="P91" s="18" t="s">
        <v>52</v>
      </c>
      <c r="Q91" s="20">
        <v>6934444767</v>
      </c>
      <c r="R91" s="20">
        <v>1780731781</v>
      </c>
      <c r="S91" s="20">
        <v>83199336</v>
      </c>
      <c r="T91" s="20">
        <v>8631977212</v>
      </c>
      <c r="U91" s="20">
        <v>0</v>
      </c>
      <c r="V91" s="20">
        <v>8630559671</v>
      </c>
      <c r="W91" s="20">
        <v>1417541</v>
      </c>
      <c r="X91" s="20">
        <v>8630559671</v>
      </c>
      <c r="Y91" s="20">
        <v>8322627835</v>
      </c>
      <c r="Z91" s="20">
        <v>8233907728</v>
      </c>
      <c r="AA91" s="20">
        <v>8233907728</v>
      </c>
    </row>
    <row r="92" spans="1:27" ht="78.75" x14ac:dyDescent="0.25">
      <c r="A92" s="17" t="s">
        <v>79</v>
      </c>
      <c r="B92" s="18" t="s">
        <v>80</v>
      </c>
      <c r="C92" s="19" t="s">
        <v>53</v>
      </c>
      <c r="D92" s="17" t="s">
        <v>51</v>
      </c>
      <c r="E92" s="17" t="s">
        <v>216</v>
      </c>
      <c r="F92" s="17" t="s">
        <v>217</v>
      </c>
      <c r="G92" s="17" t="s">
        <v>220</v>
      </c>
      <c r="H92" s="17" t="s">
        <v>219</v>
      </c>
      <c r="I92" s="17"/>
      <c r="J92" s="17"/>
      <c r="K92" s="17"/>
      <c r="L92" s="17"/>
      <c r="M92" s="17" t="s">
        <v>27</v>
      </c>
      <c r="N92" s="17" t="s">
        <v>205</v>
      </c>
      <c r="O92" s="17" t="s">
        <v>28</v>
      </c>
      <c r="P92" s="18" t="s">
        <v>52</v>
      </c>
      <c r="Q92" s="20">
        <v>1251107589</v>
      </c>
      <c r="R92" s="20">
        <v>0</v>
      </c>
      <c r="S92" s="20">
        <v>0</v>
      </c>
      <c r="T92" s="20">
        <v>1251107589</v>
      </c>
      <c r="U92" s="20">
        <v>0</v>
      </c>
      <c r="V92" s="20">
        <v>1251107589</v>
      </c>
      <c r="W92" s="20">
        <v>0</v>
      </c>
      <c r="X92" s="20">
        <v>1251107589</v>
      </c>
      <c r="Y92" s="20">
        <v>1102835283.49</v>
      </c>
      <c r="Z92" s="20">
        <v>1102835283.49</v>
      </c>
      <c r="AA92" s="20">
        <v>1102835283.49</v>
      </c>
    </row>
    <row r="93" spans="1:27" ht="56.25" x14ac:dyDescent="0.25">
      <c r="A93" s="17" t="s">
        <v>79</v>
      </c>
      <c r="B93" s="18" t="s">
        <v>80</v>
      </c>
      <c r="C93" s="19" t="s">
        <v>54</v>
      </c>
      <c r="D93" s="17" t="s">
        <v>51</v>
      </c>
      <c r="E93" s="17" t="s">
        <v>216</v>
      </c>
      <c r="F93" s="17" t="s">
        <v>217</v>
      </c>
      <c r="G93" s="17" t="s">
        <v>221</v>
      </c>
      <c r="H93" s="17" t="s">
        <v>222</v>
      </c>
      <c r="I93" s="17"/>
      <c r="J93" s="17"/>
      <c r="K93" s="17"/>
      <c r="L93" s="17"/>
      <c r="M93" s="17" t="s">
        <v>27</v>
      </c>
      <c r="N93" s="17" t="s">
        <v>205</v>
      </c>
      <c r="O93" s="17" t="s">
        <v>28</v>
      </c>
      <c r="P93" s="18" t="s">
        <v>55</v>
      </c>
      <c r="Q93" s="20">
        <v>510250000</v>
      </c>
      <c r="R93" s="20">
        <v>68057889</v>
      </c>
      <c r="S93" s="20">
        <v>42806666</v>
      </c>
      <c r="T93" s="20">
        <v>535501223</v>
      </c>
      <c r="U93" s="20">
        <v>0</v>
      </c>
      <c r="V93" s="20">
        <v>527341384</v>
      </c>
      <c r="W93" s="20">
        <v>8159839</v>
      </c>
      <c r="X93" s="20">
        <v>527341384</v>
      </c>
      <c r="Y93" s="20">
        <v>506654748</v>
      </c>
      <c r="Z93" s="20">
        <v>487154750</v>
      </c>
      <c r="AA93" s="20">
        <v>487154750</v>
      </c>
    </row>
    <row r="94" spans="1:27" ht="56.25" x14ac:dyDescent="0.25">
      <c r="A94" s="17" t="s">
        <v>79</v>
      </c>
      <c r="B94" s="18" t="s">
        <v>80</v>
      </c>
      <c r="C94" s="19" t="s">
        <v>56</v>
      </c>
      <c r="D94" s="17" t="s">
        <v>51</v>
      </c>
      <c r="E94" s="17" t="s">
        <v>216</v>
      </c>
      <c r="F94" s="17" t="s">
        <v>217</v>
      </c>
      <c r="G94" s="17" t="s">
        <v>223</v>
      </c>
      <c r="H94" s="17" t="s">
        <v>57</v>
      </c>
      <c r="I94" s="17"/>
      <c r="J94" s="17"/>
      <c r="K94" s="17"/>
      <c r="L94" s="17"/>
      <c r="M94" s="17" t="s">
        <v>27</v>
      </c>
      <c r="N94" s="17" t="s">
        <v>205</v>
      </c>
      <c r="O94" s="17" t="s">
        <v>28</v>
      </c>
      <c r="P94" s="18" t="s">
        <v>58</v>
      </c>
      <c r="Q94" s="20">
        <v>242776151</v>
      </c>
      <c r="R94" s="20">
        <v>22666895369</v>
      </c>
      <c r="S94" s="20">
        <v>7589382008</v>
      </c>
      <c r="T94" s="20">
        <v>15320289512</v>
      </c>
      <c r="U94" s="20">
        <v>0</v>
      </c>
      <c r="V94" s="20">
        <v>15314867083</v>
      </c>
      <c r="W94" s="20">
        <v>5422429</v>
      </c>
      <c r="X94" s="20">
        <v>15314867083</v>
      </c>
      <c r="Y94" s="20">
        <v>13539941054</v>
      </c>
      <c r="Z94" s="20">
        <v>13534140721</v>
      </c>
      <c r="AA94" s="20">
        <v>13534140721</v>
      </c>
    </row>
    <row r="95" spans="1:27" ht="90" x14ac:dyDescent="0.25">
      <c r="A95" s="17" t="s">
        <v>79</v>
      </c>
      <c r="B95" s="18" t="s">
        <v>80</v>
      </c>
      <c r="C95" s="19" t="s">
        <v>74</v>
      </c>
      <c r="D95" s="17" t="s">
        <v>51</v>
      </c>
      <c r="E95" s="17" t="s">
        <v>216</v>
      </c>
      <c r="F95" s="17" t="s">
        <v>217</v>
      </c>
      <c r="G95" s="17" t="s">
        <v>234</v>
      </c>
      <c r="H95" s="17" t="s">
        <v>227</v>
      </c>
      <c r="I95" s="17"/>
      <c r="J95" s="17"/>
      <c r="K95" s="17"/>
      <c r="L95" s="17"/>
      <c r="M95" s="17" t="s">
        <v>60</v>
      </c>
      <c r="N95" s="17" t="s">
        <v>212</v>
      </c>
      <c r="O95" s="17" t="s">
        <v>28</v>
      </c>
      <c r="P95" s="18" t="s">
        <v>63</v>
      </c>
      <c r="Q95" s="20">
        <v>32442160963</v>
      </c>
      <c r="R95" s="20">
        <v>9893952</v>
      </c>
      <c r="S95" s="20">
        <v>0</v>
      </c>
      <c r="T95" s="20">
        <v>32452054915</v>
      </c>
      <c r="U95" s="20">
        <v>0</v>
      </c>
      <c r="V95" s="20">
        <v>32452054915</v>
      </c>
      <c r="W95" s="20">
        <v>0</v>
      </c>
      <c r="X95" s="20">
        <v>32452054915</v>
      </c>
      <c r="Y95" s="20">
        <v>32451801393</v>
      </c>
      <c r="Z95" s="20">
        <v>32451801393</v>
      </c>
      <c r="AA95" s="20">
        <v>32451801393</v>
      </c>
    </row>
    <row r="96" spans="1:27" ht="90" x14ac:dyDescent="0.25">
      <c r="A96" s="17" t="s">
        <v>79</v>
      </c>
      <c r="B96" s="18" t="s">
        <v>80</v>
      </c>
      <c r="C96" s="19" t="s">
        <v>62</v>
      </c>
      <c r="D96" s="17" t="s">
        <v>51</v>
      </c>
      <c r="E96" s="17" t="s">
        <v>216</v>
      </c>
      <c r="F96" s="17" t="s">
        <v>217</v>
      </c>
      <c r="G96" s="17" t="s">
        <v>226</v>
      </c>
      <c r="H96" s="17" t="s">
        <v>227</v>
      </c>
      <c r="I96" s="17"/>
      <c r="J96" s="17"/>
      <c r="K96" s="17"/>
      <c r="L96" s="17"/>
      <c r="M96" s="17" t="s">
        <v>60</v>
      </c>
      <c r="N96" s="17" t="s">
        <v>212</v>
      </c>
      <c r="O96" s="17" t="s">
        <v>28</v>
      </c>
      <c r="P96" s="18" t="s">
        <v>63</v>
      </c>
      <c r="Q96" s="20">
        <v>0</v>
      </c>
      <c r="R96" s="20">
        <v>390165762964</v>
      </c>
      <c r="S96" s="20">
        <v>42650221370</v>
      </c>
      <c r="T96" s="20">
        <v>347515541594</v>
      </c>
      <c r="U96" s="20">
        <v>0</v>
      </c>
      <c r="V96" s="20">
        <v>347497482664</v>
      </c>
      <c r="W96" s="20">
        <v>18058930</v>
      </c>
      <c r="X96" s="20">
        <v>347497482664</v>
      </c>
      <c r="Y96" s="20">
        <v>330620188244.15002</v>
      </c>
      <c r="Z96" s="20">
        <v>330620188244.15002</v>
      </c>
      <c r="AA96" s="20">
        <v>330620188244.15002</v>
      </c>
    </row>
    <row r="97" spans="1:27" ht="90" x14ac:dyDescent="0.25">
      <c r="A97" s="17" t="s">
        <v>79</v>
      </c>
      <c r="B97" s="18" t="s">
        <v>80</v>
      </c>
      <c r="C97" s="19" t="s">
        <v>62</v>
      </c>
      <c r="D97" s="17" t="s">
        <v>51</v>
      </c>
      <c r="E97" s="17" t="s">
        <v>216</v>
      </c>
      <c r="F97" s="17" t="s">
        <v>217</v>
      </c>
      <c r="G97" s="17" t="s">
        <v>226</v>
      </c>
      <c r="H97" s="17" t="s">
        <v>227</v>
      </c>
      <c r="I97" s="17"/>
      <c r="J97" s="17"/>
      <c r="K97" s="17"/>
      <c r="L97" s="17"/>
      <c r="M97" s="17" t="s">
        <v>27</v>
      </c>
      <c r="N97" s="17" t="s">
        <v>228</v>
      </c>
      <c r="O97" s="17" t="s">
        <v>28</v>
      </c>
      <c r="P97" s="18" t="s">
        <v>63</v>
      </c>
      <c r="Q97" s="20">
        <v>0</v>
      </c>
      <c r="R97" s="20">
        <v>135847587</v>
      </c>
      <c r="S97" s="20">
        <v>16540002</v>
      </c>
      <c r="T97" s="20">
        <v>119307585</v>
      </c>
      <c r="U97" s="20">
        <v>0</v>
      </c>
      <c r="V97" s="20">
        <v>119307585</v>
      </c>
      <c r="W97" s="20">
        <v>0</v>
      </c>
      <c r="X97" s="20">
        <v>119307585</v>
      </c>
      <c r="Y97" s="20">
        <v>64549678</v>
      </c>
      <c r="Z97" s="20">
        <v>64549678</v>
      </c>
      <c r="AA97" s="20">
        <v>64549678</v>
      </c>
    </row>
    <row r="98" spans="1:27" ht="90" x14ac:dyDescent="0.25">
      <c r="A98" s="17" t="s">
        <v>79</v>
      </c>
      <c r="B98" s="18" t="s">
        <v>80</v>
      </c>
      <c r="C98" s="19" t="s">
        <v>62</v>
      </c>
      <c r="D98" s="17" t="s">
        <v>51</v>
      </c>
      <c r="E98" s="17" t="s">
        <v>216</v>
      </c>
      <c r="F98" s="17" t="s">
        <v>217</v>
      </c>
      <c r="G98" s="17" t="s">
        <v>226</v>
      </c>
      <c r="H98" s="17" t="s">
        <v>227</v>
      </c>
      <c r="I98" s="17"/>
      <c r="J98" s="17"/>
      <c r="K98" s="17"/>
      <c r="L98" s="17"/>
      <c r="M98" s="17" t="s">
        <v>27</v>
      </c>
      <c r="N98" s="17" t="s">
        <v>229</v>
      </c>
      <c r="O98" s="17" t="s">
        <v>28</v>
      </c>
      <c r="P98" s="18" t="s">
        <v>63</v>
      </c>
      <c r="Q98" s="20">
        <v>0</v>
      </c>
      <c r="R98" s="20">
        <v>1160997191</v>
      </c>
      <c r="S98" s="20">
        <v>0</v>
      </c>
      <c r="T98" s="20">
        <v>1160997191</v>
      </c>
      <c r="U98" s="20">
        <v>0</v>
      </c>
      <c r="V98" s="20">
        <v>419599434</v>
      </c>
      <c r="W98" s="20">
        <v>741397757</v>
      </c>
      <c r="X98" s="20">
        <v>419599434</v>
      </c>
      <c r="Y98" s="20">
        <v>0</v>
      </c>
      <c r="Z98" s="20">
        <v>0</v>
      </c>
      <c r="AA98" s="20">
        <v>0</v>
      </c>
    </row>
    <row r="99" spans="1:27" ht="56.25" x14ac:dyDescent="0.25">
      <c r="A99" s="17" t="s">
        <v>79</v>
      </c>
      <c r="B99" s="18" t="s">
        <v>80</v>
      </c>
      <c r="C99" s="19" t="s">
        <v>64</v>
      </c>
      <c r="D99" s="17" t="s">
        <v>51</v>
      </c>
      <c r="E99" s="17" t="s">
        <v>216</v>
      </c>
      <c r="F99" s="17" t="s">
        <v>217</v>
      </c>
      <c r="G99" s="17" t="s">
        <v>226</v>
      </c>
      <c r="H99" s="17" t="s">
        <v>230</v>
      </c>
      <c r="I99" s="17"/>
      <c r="J99" s="17"/>
      <c r="K99" s="17"/>
      <c r="L99" s="17"/>
      <c r="M99" s="17" t="s">
        <v>27</v>
      </c>
      <c r="N99" s="17" t="s">
        <v>205</v>
      </c>
      <c r="O99" s="17" t="s">
        <v>28</v>
      </c>
      <c r="P99" s="18" t="s">
        <v>65</v>
      </c>
      <c r="Q99" s="20">
        <v>2734592513</v>
      </c>
      <c r="R99" s="20">
        <v>46984012502</v>
      </c>
      <c r="S99" s="20">
        <v>4675264524</v>
      </c>
      <c r="T99" s="20">
        <v>45043340491</v>
      </c>
      <c r="U99" s="20">
        <v>0</v>
      </c>
      <c r="V99" s="20">
        <v>44687946032</v>
      </c>
      <c r="W99" s="20">
        <v>355394459</v>
      </c>
      <c r="X99" s="20">
        <v>44687946032</v>
      </c>
      <c r="Y99" s="20">
        <v>39095261530.230003</v>
      </c>
      <c r="Z99" s="20">
        <v>38847434801.230003</v>
      </c>
      <c r="AA99" s="20">
        <v>38847434801.230003</v>
      </c>
    </row>
    <row r="100" spans="1:27" ht="45" x14ac:dyDescent="0.25">
      <c r="A100" s="17" t="s">
        <v>79</v>
      </c>
      <c r="B100" s="18" t="s">
        <v>80</v>
      </c>
      <c r="C100" s="19" t="s">
        <v>66</v>
      </c>
      <c r="D100" s="17" t="s">
        <v>51</v>
      </c>
      <c r="E100" s="17" t="s">
        <v>216</v>
      </c>
      <c r="F100" s="17" t="s">
        <v>217</v>
      </c>
      <c r="G100" s="17" t="s">
        <v>212</v>
      </c>
      <c r="H100" s="17" t="s">
        <v>231</v>
      </c>
      <c r="I100" s="17"/>
      <c r="J100" s="17"/>
      <c r="K100" s="17"/>
      <c r="L100" s="17"/>
      <c r="M100" s="17" t="s">
        <v>60</v>
      </c>
      <c r="N100" s="17" t="s">
        <v>232</v>
      </c>
      <c r="O100" s="17" t="s">
        <v>28</v>
      </c>
      <c r="P100" s="18" t="s">
        <v>67</v>
      </c>
      <c r="Q100" s="20">
        <v>0</v>
      </c>
      <c r="R100" s="20">
        <v>4543562442</v>
      </c>
      <c r="S100" s="20">
        <v>505864789</v>
      </c>
      <c r="T100" s="20">
        <v>4037697653</v>
      </c>
      <c r="U100" s="20">
        <v>0</v>
      </c>
      <c r="V100" s="20">
        <v>4036355375</v>
      </c>
      <c r="W100" s="20">
        <v>1342278</v>
      </c>
      <c r="X100" s="20">
        <v>4036355375</v>
      </c>
      <c r="Y100" s="20">
        <v>3831532546.7800002</v>
      </c>
      <c r="Z100" s="20">
        <v>3831532546.7800002</v>
      </c>
      <c r="AA100" s="20">
        <v>3831532546.7800002</v>
      </c>
    </row>
    <row r="101" spans="1:27" ht="45" x14ac:dyDescent="0.25">
      <c r="A101" s="17" t="s">
        <v>79</v>
      </c>
      <c r="B101" s="18" t="s">
        <v>80</v>
      </c>
      <c r="C101" s="19" t="s">
        <v>66</v>
      </c>
      <c r="D101" s="17" t="s">
        <v>51</v>
      </c>
      <c r="E101" s="17" t="s">
        <v>216</v>
      </c>
      <c r="F101" s="17" t="s">
        <v>217</v>
      </c>
      <c r="G101" s="17" t="s">
        <v>212</v>
      </c>
      <c r="H101" s="17" t="s">
        <v>231</v>
      </c>
      <c r="I101" s="17"/>
      <c r="J101" s="17"/>
      <c r="K101" s="17"/>
      <c r="L101" s="17"/>
      <c r="M101" s="17" t="s">
        <v>27</v>
      </c>
      <c r="N101" s="17" t="s">
        <v>229</v>
      </c>
      <c r="O101" s="17" t="s">
        <v>28</v>
      </c>
      <c r="P101" s="18" t="s">
        <v>67</v>
      </c>
      <c r="Q101" s="20">
        <v>107409566</v>
      </c>
      <c r="R101" s="20">
        <v>3434152356</v>
      </c>
      <c r="S101" s="20">
        <v>664082305</v>
      </c>
      <c r="T101" s="20">
        <v>2877479617</v>
      </c>
      <c r="U101" s="20">
        <v>0</v>
      </c>
      <c r="V101" s="20">
        <v>2705270619.9000001</v>
      </c>
      <c r="W101" s="20">
        <v>172208997.09999999</v>
      </c>
      <c r="X101" s="20">
        <v>2705270619.9000001</v>
      </c>
      <c r="Y101" s="20">
        <v>2410954636.4000001</v>
      </c>
      <c r="Z101" s="20">
        <v>2216168672.9000001</v>
      </c>
      <c r="AA101" s="20">
        <v>2216168672.9000001</v>
      </c>
    </row>
    <row r="102" spans="1:27" ht="45" x14ac:dyDescent="0.25">
      <c r="A102" s="17" t="s">
        <v>79</v>
      </c>
      <c r="B102" s="18" t="s">
        <v>80</v>
      </c>
      <c r="C102" s="19" t="s">
        <v>66</v>
      </c>
      <c r="D102" s="17" t="s">
        <v>51</v>
      </c>
      <c r="E102" s="17" t="s">
        <v>216</v>
      </c>
      <c r="F102" s="17" t="s">
        <v>217</v>
      </c>
      <c r="G102" s="17" t="s">
        <v>212</v>
      </c>
      <c r="H102" s="17" t="s">
        <v>231</v>
      </c>
      <c r="I102" s="17"/>
      <c r="J102" s="17"/>
      <c r="K102" s="17"/>
      <c r="L102" s="17"/>
      <c r="M102" s="17" t="s">
        <v>27</v>
      </c>
      <c r="N102" s="17" t="s">
        <v>205</v>
      </c>
      <c r="O102" s="17" t="s">
        <v>28</v>
      </c>
      <c r="P102" s="18" t="s">
        <v>67</v>
      </c>
      <c r="Q102" s="20">
        <v>3135397863</v>
      </c>
      <c r="R102" s="20">
        <v>18819814272</v>
      </c>
      <c r="S102" s="20">
        <v>225089199</v>
      </c>
      <c r="T102" s="20">
        <v>21730122936</v>
      </c>
      <c r="U102" s="20">
        <v>0</v>
      </c>
      <c r="V102" s="20">
        <v>21723284661.900002</v>
      </c>
      <c r="W102" s="20">
        <v>6838274.0999999996</v>
      </c>
      <c r="X102" s="20">
        <v>21723284661.900002</v>
      </c>
      <c r="Y102" s="20">
        <v>21362050813.400002</v>
      </c>
      <c r="Z102" s="20">
        <v>21295146253.900002</v>
      </c>
      <c r="AA102" s="20">
        <v>21295146253.900002</v>
      </c>
    </row>
    <row r="103" spans="1:27" ht="56.25" x14ac:dyDescent="0.25">
      <c r="A103" s="17" t="s">
        <v>79</v>
      </c>
      <c r="B103" s="18" t="s">
        <v>80</v>
      </c>
      <c r="C103" s="19" t="s">
        <v>68</v>
      </c>
      <c r="D103" s="17" t="s">
        <v>51</v>
      </c>
      <c r="E103" s="17" t="s">
        <v>233</v>
      </c>
      <c r="F103" s="17" t="s">
        <v>217</v>
      </c>
      <c r="G103" s="17" t="s">
        <v>218</v>
      </c>
      <c r="H103" s="17" t="s">
        <v>230</v>
      </c>
      <c r="I103" s="17"/>
      <c r="J103" s="17"/>
      <c r="K103" s="17"/>
      <c r="L103" s="17"/>
      <c r="M103" s="17" t="s">
        <v>27</v>
      </c>
      <c r="N103" s="17" t="s">
        <v>205</v>
      </c>
      <c r="O103" s="17" t="s">
        <v>28</v>
      </c>
      <c r="P103" s="18" t="s">
        <v>65</v>
      </c>
      <c r="Q103" s="20">
        <v>127487099</v>
      </c>
      <c r="R103" s="20">
        <v>0</v>
      </c>
      <c r="S103" s="20">
        <v>724287</v>
      </c>
      <c r="T103" s="20">
        <v>126762812</v>
      </c>
      <c r="U103" s="20">
        <v>0</v>
      </c>
      <c r="V103" s="20">
        <v>126137612</v>
      </c>
      <c r="W103" s="20">
        <v>625200</v>
      </c>
      <c r="X103" s="20">
        <v>126137612</v>
      </c>
      <c r="Y103" s="20">
        <v>126137612</v>
      </c>
      <c r="Z103" s="20">
        <v>122576124</v>
      </c>
      <c r="AA103" s="20">
        <v>122576124</v>
      </c>
    </row>
    <row r="104" spans="1:27" ht="45" x14ac:dyDescent="0.25">
      <c r="A104" s="17" t="s">
        <v>79</v>
      </c>
      <c r="B104" s="18" t="s">
        <v>80</v>
      </c>
      <c r="C104" s="19" t="s">
        <v>69</v>
      </c>
      <c r="D104" s="17" t="s">
        <v>51</v>
      </c>
      <c r="E104" s="17" t="s">
        <v>233</v>
      </c>
      <c r="F104" s="17" t="s">
        <v>217</v>
      </c>
      <c r="G104" s="17" t="s">
        <v>220</v>
      </c>
      <c r="H104" s="17" t="s">
        <v>70</v>
      </c>
      <c r="I104" s="17"/>
      <c r="J104" s="17"/>
      <c r="K104" s="17"/>
      <c r="L104" s="17"/>
      <c r="M104" s="17" t="s">
        <v>27</v>
      </c>
      <c r="N104" s="17" t="s">
        <v>205</v>
      </c>
      <c r="O104" s="17" t="s">
        <v>28</v>
      </c>
      <c r="P104" s="18" t="s">
        <v>71</v>
      </c>
      <c r="Q104" s="20">
        <v>2503671642</v>
      </c>
      <c r="R104" s="20">
        <v>2505497749</v>
      </c>
      <c r="S104" s="20">
        <v>338695746</v>
      </c>
      <c r="T104" s="20">
        <v>4670473645</v>
      </c>
      <c r="U104" s="20">
        <v>0</v>
      </c>
      <c r="V104" s="20">
        <v>4627195576.3299999</v>
      </c>
      <c r="W104" s="20">
        <v>43278068.670000002</v>
      </c>
      <c r="X104" s="20">
        <v>4627195576.3299999</v>
      </c>
      <c r="Y104" s="20">
        <v>3775676363.0100002</v>
      </c>
      <c r="Z104" s="20">
        <v>3735233738.0100002</v>
      </c>
      <c r="AA104" s="20">
        <v>3735233738.0100002</v>
      </c>
    </row>
    <row r="105" spans="1:27" ht="45" x14ac:dyDescent="0.25">
      <c r="A105" s="17" t="s">
        <v>79</v>
      </c>
      <c r="B105" s="18" t="s">
        <v>80</v>
      </c>
      <c r="C105" s="19" t="s">
        <v>262</v>
      </c>
      <c r="D105" s="17" t="s">
        <v>51</v>
      </c>
      <c r="E105" s="17" t="s">
        <v>233</v>
      </c>
      <c r="F105" s="17" t="s">
        <v>217</v>
      </c>
      <c r="G105" s="17" t="s">
        <v>221</v>
      </c>
      <c r="H105" s="17" t="s">
        <v>70</v>
      </c>
      <c r="I105" s="17"/>
      <c r="J105" s="17"/>
      <c r="K105" s="17"/>
      <c r="L105" s="17"/>
      <c r="M105" s="17" t="s">
        <v>27</v>
      </c>
      <c r="N105" s="17" t="s">
        <v>205</v>
      </c>
      <c r="O105" s="17" t="s">
        <v>28</v>
      </c>
      <c r="P105" s="18" t="s">
        <v>71</v>
      </c>
      <c r="Q105" s="20">
        <v>0</v>
      </c>
      <c r="R105" s="20">
        <v>34871116</v>
      </c>
      <c r="S105" s="20">
        <v>0</v>
      </c>
      <c r="T105" s="20">
        <v>34871116</v>
      </c>
      <c r="U105" s="20">
        <v>0</v>
      </c>
      <c r="V105" s="20">
        <v>34871116</v>
      </c>
      <c r="W105" s="20">
        <v>0</v>
      </c>
      <c r="X105" s="20">
        <v>34871116</v>
      </c>
      <c r="Y105" s="20">
        <v>0</v>
      </c>
      <c r="Z105" s="20">
        <v>0</v>
      </c>
      <c r="AA105" s="20">
        <v>0</v>
      </c>
    </row>
    <row r="106" spans="1:27" ht="22.5" x14ac:dyDescent="0.25">
      <c r="A106" s="17" t="s">
        <v>81</v>
      </c>
      <c r="B106" s="18" t="s">
        <v>82</v>
      </c>
      <c r="C106" s="19" t="s">
        <v>34</v>
      </c>
      <c r="D106" s="17" t="s">
        <v>26</v>
      </c>
      <c r="E106" s="17" t="s">
        <v>206</v>
      </c>
      <c r="F106" s="17"/>
      <c r="G106" s="17"/>
      <c r="H106" s="17"/>
      <c r="I106" s="17"/>
      <c r="J106" s="17"/>
      <c r="K106" s="17"/>
      <c r="L106" s="17"/>
      <c r="M106" s="17" t="s">
        <v>27</v>
      </c>
      <c r="N106" s="17" t="s">
        <v>205</v>
      </c>
      <c r="O106" s="17" t="s">
        <v>28</v>
      </c>
      <c r="P106" s="18" t="s">
        <v>35</v>
      </c>
      <c r="Q106" s="20">
        <v>17840094</v>
      </c>
      <c r="R106" s="20">
        <v>75563654</v>
      </c>
      <c r="S106" s="20">
        <v>30552978</v>
      </c>
      <c r="T106" s="20">
        <v>62850770</v>
      </c>
      <c r="U106" s="20">
        <v>0</v>
      </c>
      <c r="V106" s="20">
        <v>60964770</v>
      </c>
      <c r="W106" s="20">
        <v>1886000</v>
      </c>
      <c r="X106" s="20">
        <v>60964770</v>
      </c>
      <c r="Y106" s="20">
        <v>60964770</v>
      </c>
      <c r="Z106" s="20">
        <v>60964770</v>
      </c>
      <c r="AA106" s="20">
        <v>60964770</v>
      </c>
    </row>
    <row r="107" spans="1:27" ht="22.5" x14ac:dyDescent="0.25">
      <c r="A107" s="17" t="s">
        <v>81</v>
      </c>
      <c r="B107" s="18" t="s">
        <v>82</v>
      </c>
      <c r="C107" s="19" t="s">
        <v>157</v>
      </c>
      <c r="D107" s="17" t="s">
        <v>26</v>
      </c>
      <c r="E107" s="17" t="s">
        <v>207</v>
      </c>
      <c r="F107" s="17" t="s">
        <v>207</v>
      </c>
      <c r="G107" s="17" t="s">
        <v>204</v>
      </c>
      <c r="H107" s="17" t="s">
        <v>208</v>
      </c>
      <c r="I107" s="17"/>
      <c r="J107" s="17"/>
      <c r="K107" s="17"/>
      <c r="L107" s="17"/>
      <c r="M107" s="17" t="s">
        <v>27</v>
      </c>
      <c r="N107" s="17" t="s">
        <v>205</v>
      </c>
      <c r="O107" s="17" t="s">
        <v>28</v>
      </c>
      <c r="P107" s="18" t="s">
        <v>158</v>
      </c>
      <c r="Q107" s="20">
        <v>0</v>
      </c>
      <c r="R107" s="20">
        <v>5872140</v>
      </c>
      <c r="S107" s="20">
        <v>0</v>
      </c>
      <c r="T107" s="20">
        <v>5872140</v>
      </c>
      <c r="U107" s="20">
        <v>0</v>
      </c>
      <c r="V107" s="20">
        <v>5872140</v>
      </c>
      <c r="W107" s="20">
        <v>0</v>
      </c>
      <c r="X107" s="20">
        <v>5872140</v>
      </c>
      <c r="Y107" s="20">
        <v>5872140</v>
      </c>
      <c r="Z107" s="20">
        <v>5872140</v>
      </c>
      <c r="AA107" s="20">
        <v>5872140</v>
      </c>
    </row>
    <row r="108" spans="1:27" ht="22.5" x14ac:dyDescent="0.25">
      <c r="A108" s="17" t="s">
        <v>81</v>
      </c>
      <c r="B108" s="18" t="s">
        <v>82</v>
      </c>
      <c r="C108" s="19" t="s">
        <v>44</v>
      </c>
      <c r="D108" s="17" t="s">
        <v>26</v>
      </c>
      <c r="E108" s="17" t="s">
        <v>215</v>
      </c>
      <c r="F108" s="17" t="s">
        <v>204</v>
      </c>
      <c r="G108" s="17"/>
      <c r="H108" s="17"/>
      <c r="I108" s="17"/>
      <c r="J108" s="17"/>
      <c r="K108" s="17"/>
      <c r="L108" s="17"/>
      <c r="M108" s="17" t="s">
        <v>27</v>
      </c>
      <c r="N108" s="17" t="s">
        <v>205</v>
      </c>
      <c r="O108" s="17" t="s">
        <v>28</v>
      </c>
      <c r="P108" s="18" t="s">
        <v>45</v>
      </c>
      <c r="Q108" s="20">
        <v>0</v>
      </c>
      <c r="R108" s="20">
        <v>121221138</v>
      </c>
      <c r="S108" s="20">
        <v>8885790</v>
      </c>
      <c r="T108" s="20">
        <v>112335348</v>
      </c>
      <c r="U108" s="20">
        <v>0</v>
      </c>
      <c r="V108" s="20">
        <v>112335347.70999999</v>
      </c>
      <c r="W108" s="20">
        <v>0.28999999999999998</v>
      </c>
      <c r="X108" s="20">
        <v>112335347.70999999</v>
      </c>
      <c r="Y108" s="20">
        <v>112335347.70999999</v>
      </c>
      <c r="Z108" s="20">
        <v>112335347.70999999</v>
      </c>
      <c r="AA108" s="20">
        <v>112335347.70999999</v>
      </c>
    </row>
    <row r="109" spans="1:27" ht="78.75" x14ac:dyDescent="0.25">
      <c r="A109" s="17" t="s">
        <v>81</v>
      </c>
      <c r="B109" s="18" t="s">
        <v>82</v>
      </c>
      <c r="C109" s="19" t="s">
        <v>50</v>
      </c>
      <c r="D109" s="17" t="s">
        <v>51</v>
      </c>
      <c r="E109" s="17" t="s">
        <v>216</v>
      </c>
      <c r="F109" s="17" t="s">
        <v>217</v>
      </c>
      <c r="G109" s="17" t="s">
        <v>218</v>
      </c>
      <c r="H109" s="17" t="s">
        <v>219</v>
      </c>
      <c r="I109" s="17"/>
      <c r="J109" s="17"/>
      <c r="K109" s="17"/>
      <c r="L109" s="17"/>
      <c r="M109" s="17" t="s">
        <v>27</v>
      </c>
      <c r="N109" s="17" t="s">
        <v>205</v>
      </c>
      <c r="O109" s="17" t="s">
        <v>28</v>
      </c>
      <c r="P109" s="18" t="s">
        <v>52</v>
      </c>
      <c r="Q109" s="20">
        <v>5156005077</v>
      </c>
      <c r="R109" s="20">
        <v>0</v>
      </c>
      <c r="S109" s="20">
        <v>515061131</v>
      </c>
      <c r="T109" s="20">
        <v>4640943946</v>
      </c>
      <c r="U109" s="20">
        <v>0</v>
      </c>
      <c r="V109" s="20">
        <v>4640943946</v>
      </c>
      <c r="W109" s="20">
        <v>0</v>
      </c>
      <c r="X109" s="20">
        <v>4640943946</v>
      </c>
      <c r="Y109" s="20">
        <v>4640943946</v>
      </c>
      <c r="Z109" s="20">
        <v>4640943946</v>
      </c>
      <c r="AA109" s="20">
        <v>4640943946</v>
      </c>
    </row>
    <row r="110" spans="1:27" ht="78.75" x14ac:dyDescent="0.25">
      <c r="A110" s="17" t="s">
        <v>81</v>
      </c>
      <c r="B110" s="18" t="s">
        <v>82</v>
      </c>
      <c r="C110" s="19" t="s">
        <v>53</v>
      </c>
      <c r="D110" s="17" t="s">
        <v>51</v>
      </c>
      <c r="E110" s="17" t="s">
        <v>216</v>
      </c>
      <c r="F110" s="17" t="s">
        <v>217</v>
      </c>
      <c r="G110" s="17" t="s">
        <v>220</v>
      </c>
      <c r="H110" s="17" t="s">
        <v>219</v>
      </c>
      <c r="I110" s="17"/>
      <c r="J110" s="17"/>
      <c r="K110" s="17"/>
      <c r="L110" s="17"/>
      <c r="M110" s="17" t="s">
        <v>27</v>
      </c>
      <c r="N110" s="17" t="s">
        <v>205</v>
      </c>
      <c r="O110" s="17" t="s">
        <v>28</v>
      </c>
      <c r="P110" s="18" t="s">
        <v>52</v>
      </c>
      <c r="Q110" s="20">
        <v>1119688392</v>
      </c>
      <c r="R110" s="20">
        <v>0</v>
      </c>
      <c r="S110" s="20">
        <v>0</v>
      </c>
      <c r="T110" s="20">
        <v>1119688392</v>
      </c>
      <c r="U110" s="20">
        <v>0</v>
      </c>
      <c r="V110" s="20">
        <v>1119688392</v>
      </c>
      <c r="W110" s="20">
        <v>0</v>
      </c>
      <c r="X110" s="20">
        <v>1119688392</v>
      </c>
      <c r="Y110" s="20">
        <v>1119688392</v>
      </c>
      <c r="Z110" s="20">
        <v>1119688392</v>
      </c>
      <c r="AA110" s="20">
        <v>1119688392</v>
      </c>
    </row>
    <row r="111" spans="1:27" ht="56.25" x14ac:dyDescent="0.25">
      <c r="A111" s="17" t="s">
        <v>81</v>
      </c>
      <c r="B111" s="18" t="s">
        <v>82</v>
      </c>
      <c r="C111" s="19" t="s">
        <v>54</v>
      </c>
      <c r="D111" s="17" t="s">
        <v>51</v>
      </c>
      <c r="E111" s="17" t="s">
        <v>216</v>
      </c>
      <c r="F111" s="17" t="s">
        <v>217</v>
      </c>
      <c r="G111" s="17" t="s">
        <v>221</v>
      </c>
      <c r="H111" s="17" t="s">
        <v>222</v>
      </c>
      <c r="I111" s="17"/>
      <c r="J111" s="17"/>
      <c r="K111" s="17"/>
      <c r="L111" s="17"/>
      <c r="M111" s="17" t="s">
        <v>27</v>
      </c>
      <c r="N111" s="17" t="s">
        <v>205</v>
      </c>
      <c r="O111" s="17" t="s">
        <v>28</v>
      </c>
      <c r="P111" s="18" t="s">
        <v>55</v>
      </c>
      <c r="Q111" s="20">
        <v>833550000</v>
      </c>
      <c r="R111" s="20">
        <v>58940942</v>
      </c>
      <c r="S111" s="20">
        <v>99763774</v>
      </c>
      <c r="T111" s="20">
        <v>792727168</v>
      </c>
      <c r="U111" s="20">
        <v>0</v>
      </c>
      <c r="V111" s="20">
        <v>792456170.13</v>
      </c>
      <c r="W111" s="20">
        <v>270997.87</v>
      </c>
      <c r="X111" s="20">
        <v>792456170.13</v>
      </c>
      <c r="Y111" s="20">
        <v>792456170.13</v>
      </c>
      <c r="Z111" s="20">
        <v>792456170.13</v>
      </c>
      <c r="AA111" s="20">
        <v>792456170.13</v>
      </c>
    </row>
    <row r="112" spans="1:27" ht="56.25" x14ac:dyDescent="0.25">
      <c r="A112" s="17" t="s">
        <v>81</v>
      </c>
      <c r="B112" s="18" t="s">
        <v>82</v>
      </c>
      <c r="C112" s="19" t="s">
        <v>56</v>
      </c>
      <c r="D112" s="17" t="s">
        <v>51</v>
      </c>
      <c r="E112" s="17" t="s">
        <v>216</v>
      </c>
      <c r="F112" s="17" t="s">
        <v>217</v>
      </c>
      <c r="G112" s="17" t="s">
        <v>223</v>
      </c>
      <c r="H112" s="17" t="s">
        <v>57</v>
      </c>
      <c r="I112" s="17"/>
      <c r="J112" s="17"/>
      <c r="K112" s="17"/>
      <c r="L112" s="17"/>
      <c r="M112" s="17" t="s">
        <v>27</v>
      </c>
      <c r="N112" s="17" t="s">
        <v>205</v>
      </c>
      <c r="O112" s="17" t="s">
        <v>28</v>
      </c>
      <c r="P112" s="18" t="s">
        <v>58</v>
      </c>
      <c r="Q112" s="20">
        <v>253582260</v>
      </c>
      <c r="R112" s="20">
        <v>3067342761</v>
      </c>
      <c r="S112" s="20">
        <v>1717736688</v>
      </c>
      <c r="T112" s="20">
        <v>1603188333</v>
      </c>
      <c r="U112" s="20">
        <v>0</v>
      </c>
      <c r="V112" s="20">
        <v>1603168959.8800001</v>
      </c>
      <c r="W112" s="20">
        <v>19373.12</v>
      </c>
      <c r="X112" s="20">
        <v>1603168959.8800001</v>
      </c>
      <c r="Y112" s="20">
        <v>1603168959.8800001</v>
      </c>
      <c r="Z112" s="20">
        <v>1603168959.8800001</v>
      </c>
      <c r="AA112" s="20">
        <v>1603168959.8800001</v>
      </c>
    </row>
    <row r="113" spans="1:27" ht="90" x14ac:dyDescent="0.25">
      <c r="A113" s="17" t="s">
        <v>81</v>
      </c>
      <c r="B113" s="18" t="s">
        <v>82</v>
      </c>
      <c r="C113" s="19" t="s">
        <v>74</v>
      </c>
      <c r="D113" s="17" t="s">
        <v>51</v>
      </c>
      <c r="E113" s="17" t="s">
        <v>216</v>
      </c>
      <c r="F113" s="17" t="s">
        <v>217</v>
      </c>
      <c r="G113" s="17" t="s">
        <v>234</v>
      </c>
      <c r="H113" s="17" t="s">
        <v>227</v>
      </c>
      <c r="I113" s="17"/>
      <c r="J113" s="17"/>
      <c r="K113" s="17"/>
      <c r="L113" s="17"/>
      <c r="M113" s="17" t="s">
        <v>60</v>
      </c>
      <c r="N113" s="17" t="s">
        <v>212</v>
      </c>
      <c r="O113" s="17" t="s">
        <v>28</v>
      </c>
      <c r="P113" s="18" t="s">
        <v>63</v>
      </c>
      <c r="Q113" s="20">
        <v>14214016839</v>
      </c>
      <c r="R113" s="20">
        <v>6966683969.71</v>
      </c>
      <c r="S113" s="20">
        <v>871704141.71000004</v>
      </c>
      <c r="T113" s="20">
        <v>20308996667</v>
      </c>
      <c r="U113" s="20">
        <v>0</v>
      </c>
      <c r="V113" s="20">
        <v>20308996666.290001</v>
      </c>
      <c r="W113" s="20">
        <v>0.71</v>
      </c>
      <c r="X113" s="20">
        <v>20308996666.290001</v>
      </c>
      <c r="Y113" s="20">
        <v>20308996666.290001</v>
      </c>
      <c r="Z113" s="20">
        <v>20308996666.290001</v>
      </c>
      <c r="AA113" s="20">
        <v>20308996666.290001</v>
      </c>
    </row>
    <row r="114" spans="1:27" ht="90" x14ac:dyDescent="0.25">
      <c r="A114" s="17" t="s">
        <v>81</v>
      </c>
      <c r="B114" s="18" t="s">
        <v>82</v>
      </c>
      <c r="C114" s="19" t="s">
        <v>74</v>
      </c>
      <c r="D114" s="17" t="s">
        <v>51</v>
      </c>
      <c r="E114" s="17" t="s">
        <v>216</v>
      </c>
      <c r="F114" s="17" t="s">
        <v>217</v>
      </c>
      <c r="G114" s="17" t="s">
        <v>234</v>
      </c>
      <c r="H114" s="17" t="s">
        <v>227</v>
      </c>
      <c r="I114" s="17"/>
      <c r="J114" s="17"/>
      <c r="K114" s="17"/>
      <c r="L114" s="17"/>
      <c r="M114" s="17" t="s">
        <v>27</v>
      </c>
      <c r="N114" s="17" t="s">
        <v>205</v>
      </c>
      <c r="O114" s="17" t="s">
        <v>28</v>
      </c>
      <c r="P114" s="18" t="s">
        <v>63</v>
      </c>
      <c r="Q114" s="20">
        <v>0</v>
      </c>
      <c r="R114" s="20">
        <v>221266660</v>
      </c>
      <c r="S114" s="20">
        <v>0</v>
      </c>
      <c r="T114" s="20">
        <v>221266660</v>
      </c>
      <c r="U114" s="20">
        <v>0</v>
      </c>
      <c r="V114" s="20">
        <v>221266660</v>
      </c>
      <c r="W114" s="20">
        <v>0</v>
      </c>
      <c r="X114" s="20">
        <v>221266660</v>
      </c>
      <c r="Y114" s="20">
        <v>221266660</v>
      </c>
      <c r="Z114" s="20">
        <v>221266660</v>
      </c>
      <c r="AA114" s="20">
        <v>221266660</v>
      </c>
    </row>
    <row r="115" spans="1:27" ht="90" x14ac:dyDescent="0.25">
      <c r="A115" s="17" t="s">
        <v>81</v>
      </c>
      <c r="B115" s="18" t="s">
        <v>82</v>
      </c>
      <c r="C115" s="19" t="s">
        <v>62</v>
      </c>
      <c r="D115" s="17" t="s">
        <v>51</v>
      </c>
      <c r="E115" s="17" t="s">
        <v>216</v>
      </c>
      <c r="F115" s="17" t="s">
        <v>217</v>
      </c>
      <c r="G115" s="17" t="s">
        <v>226</v>
      </c>
      <c r="H115" s="17" t="s">
        <v>227</v>
      </c>
      <c r="I115" s="17"/>
      <c r="J115" s="17"/>
      <c r="K115" s="17"/>
      <c r="L115" s="17"/>
      <c r="M115" s="17" t="s">
        <v>60</v>
      </c>
      <c r="N115" s="17" t="s">
        <v>212</v>
      </c>
      <c r="O115" s="17" t="s">
        <v>28</v>
      </c>
      <c r="P115" s="18" t="s">
        <v>63</v>
      </c>
      <c r="Q115" s="20">
        <v>0</v>
      </c>
      <c r="R115" s="20">
        <v>144420198689.34</v>
      </c>
      <c r="S115" s="20">
        <v>27929189711.34</v>
      </c>
      <c r="T115" s="20">
        <v>116491008978</v>
      </c>
      <c r="U115" s="20">
        <v>0</v>
      </c>
      <c r="V115" s="20">
        <v>116479001665.89</v>
      </c>
      <c r="W115" s="20">
        <v>12007312.109999999</v>
      </c>
      <c r="X115" s="20">
        <v>116479001665.89</v>
      </c>
      <c r="Y115" s="20">
        <v>114929440536.89</v>
      </c>
      <c r="Z115" s="20">
        <v>114929440536.89</v>
      </c>
      <c r="AA115" s="20">
        <v>114929440536.89</v>
      </c>
    </row>
    <row r="116" spans="1:27" ht="90" x14ac:dyDescent="0.25">
      <c r="A116" s="17" t="s">
        <v>81</v>
      </c>
      <c r="B116" s="18" t="s">
        <v>82</v>
      </c>
      <c r="C116" s="19" t="s">
        <v>62</v>
      </c>
      <c r="D116" s="17" t="s">
        <v>51</v>
      </c>
      <c r="E116" s="17" t="s">
        <v>216</v>
      </c>
      <c r="F116" s="17" t="s">
        <v>217</v>
      </c>
      <c r="G116" s="17" t="s">
        <v>226</v>
      </c>
      <c r="H116" s="17" t="s">
        <v>227</v>
      </c>
      <c r="I116" s="17"/>
      <c r="J116" s="17"/>
      <c r="K116" s="17"/>
      <c r="L116" s="17"/>
      <c r="M116" s="17" t="s">
        <v>27</v>
      </c>
      <c r="N116" s="17" t="s">
        <v>228</v>
      </c>
      <c r="O116" s="17" t="s">
        <v>28</v>
      </c>
      <c r="P116" s="18" t="s">
        <v>63</v>
      </c>
      <c r="Q116" s="20">
        <v>0</v>
      </c>
      <c r="R116" s="20">
        <v>52839269</v>
      </c>
      <c r="S116" s="20">
        <v>15754269</v>
      </c>
      <c r="T116" s="20">
        <v>37085000</v>
      </c>
      <c r="U116" s="20">
        <v>0</v>
      </c>
      <c r="V116" s="20">
        <v>37085000</v>
      </c>
      <c r="W116" s="20">
        <v>0</v>
      </c>
      <c r="X116" s="20">
        <v>37085000</v>
      </c>
      <c r="Y116" s="20">
        <v>37085000</v>
      </c>
      <c r="Z116" s="20">
        <v>37085000</v>
      </c>
      <c r="AA116" s="20">
        <v>37085000</v>
      </c>
    </row>
    <row r="117" spans="1:27" ht="90" x14ac:dyDescent="0.25">
      <c r="A117" s="17" t="s">
        <v>81</v>
      </c>
      <c r="B117" s="18" t="s">
        <v>82</v>
      </c>
      <c r="C117" s="19" t="s">
        <v>62</v>
      </c>
      <c r="D117" s="17" t="s">
        <v>51</v>
      </c>
      <c r="E117" s="17" t="s">
        <v>216</v>
      </c>
      <c r="F117" s="17" t="s">
        <v>217</v>
      </c>
      <c r="G117" s="17" t="s">
        <v>226</v>
      </c>
      <c r="H117" s="17" t="s">
        <v>227</v>
      </c>
      <c r="I117" s="17"/>
      <c r="J117" s="17"/>
      <c r="K117" s="17"/>
      <c r="L117" s="17"/>
      <c r="M117" s="17" t="s">
        <v>27</v>
      </c>
      <c r="N117" s="17" t="s">
        <v>229</v>
      </c>
      <c r="O117" s="17" t="s">
        <v>28</v>
      </c>
      <c r="P117" s="18" t="s">
        <v>63</v>
      </c>
      <c r="Q117" s="20">
        <v>0</v>
      </c>
      <c r="R117" s="20">
        <v>368934320</v>
      </c>
      <c r="S117" s="20">
        <v>0</v>
      </c>
      <c r="T117" s="20">
        <v>368934320</v>
      </c>
      <c r="U117" s="20">
        <v>0</v>
      </c>
      <c r="V117" s="20">
        <v>250551206</v>
      </c>
      <c r="W117" s="20">
        <v>118383114</v>
      </c>
      <c r="X117" s="20">
        <v>250551206</v>
      </c>
      <c r="Y117" s="20">
        <v>250551206</v>
      </c>
      <c r="Z117" s="20">
        <v>0</v>
      </c>
      <c r="AA117" s="20">
        <v>0</v>
      </c>
    </row>
    <row r="118" spans="1:27" ht="56.25" x14ac:dyDescent="0.25">
      <c r="A118" s="17" t="s">
        <v>81</v>
      </c>
      <c r="B118" s="18" t="s">
        <v>82</v>
      </c>
      <c r="C118" s="19" t="s">
        <v>64</v>
      </c>
      <c r="D118" s="17" t="s">
        <v>51</v>
      </c>
      <c r="E118" s="17" t="s">
        <v>216</v>
      </c>
      <c r="F118" s="17" t="s">
        <v>217</v>
      </c>
      <c r="G118" s="17" t="s">
        <v>226</v>
      </c>
      <c r="H118" s="17" t="s">
        <v>230</v>
      </c>
      <c r="I118" s="17"/>
      <c r="J118" s="17"/>
      <c r="K118" s="17"/>
      <c r="L118" s="17"/>
      <c r="M118" s="17" t="s">
        <v>27</v>
      </c>
      <c r="N118" s="17" t="s">
        <v>205</v>
      </c>
      <c r="O118" s="17" t="s">
        <v>28</v>
      </c>
      <c r="P118" s="18" t="s">
        <v>65</v>
      </c>
      <c r="Q118" s="20">
        <v>2497463115</v>
      </c>
      <c r="R118" s="20">
        <v>12641575205</v>
      </c>
      <c r="S118" s="20">
        <v>3719733083</v>
      </c>
      <c r="T118" s="20">
        <v>11419305237</v>
      </c>
      <c r="U118" s="20">
        <v>0</v>
      </c>
      <c r="V118" s="20">
        <v>11416732500.469999</v>
      </c>
      <c r="W118" s="20">
        <v>2572736.5299999998</v>
      </c>
      <c r="X118" s="20">
        <v>11416732500.469999</v>
      </c>
      <c r="Y118" s="20">
        <v>11416732500.469999</v>
      </c>
      <c r="Z118" s="20">
        <v>9289059876.4699993</v>
      </c>
      <c r="AA118" s="20">
        <v>9289059876.4699993</v>
      </c>
    </row>
    <row r="119" spans="1:27" ht="45" x14ac:dyDescent="0.25">
      <c r="A119" s="17" t="s">
        <v>81</v>
      </c>
      <c r="B119" s="18" t="s">
        <v>82</v>
      </c>
      <c r="C119" s="19" t="s">
        <v>66</v>
      </c>
      <c r="D119" s="17" t="s">
        <v>51</v>
      </c>
      <c r="E119" s="17" t="s">
        <v>216</v>
      </c>
      <c r="F119" s="17" t="s">
        <v>217</v>
      </c>
      <c r="G119" s="17" t="s">
        <v>212</v>
      </c>
      <c r="H119" s="17" t="s">
        <v>231</v>
      </c>
      <c r="I119" s="17"/>
      <c r="J119" s="17"/>
      <c r="K119" s="17"/>
      <c r="L119" s="17"/>
      <c r="M119" s="17" t="s">
        <v>60</v>
      </c>
      <c r="N119" s="17" t="s">
        <v>232</v>
      </c>
      <c r="O119" s="17" t="s">
        <v>28</v>
      </c>
      <c r="P119" s="18" t="s">
        <v>67</v>
      </c>
      <c r="Q119" s="20">
        <v>0</v>
      </c>
      <c r="R119" s="20">
        <v>3516165572</v>
      </c>
      <c r="S119" s="20">
        <v>4678823</v>
      </c>
      <c r="T119" s="20">
        <v>3511486749</v>
      </c>
      <c r="U119" s="20">
        <v>0</v>
      </c>
      <c r="V119" s="20">
        <v>3509375860</v>
      </c>
      <c r="W119" s="20">
        <v>2110889</v>
      </c>
      <c r="X119" s="20">
        <v>3509375860</v>
      </c>
      <c r="Y119" s="20">
        <v>3480748441</v>
      </c>
      <c r="Z119" s="20">
        <v>3480748441</v>
      </c>
      <c r="AA119" s="20">
        <v>3480748441</v>
      </c>
    </row>
    <row r="120" spans="1:27" ht="45" x14ac:dyDescent="0.25">
      <c r="A120" s="17" t="s">
        <v>81</v>
      </c>
      <c r="B120" s="18" t="s">
        <v>82</v>
      </c>
      <c r="C120" s="19" t="s">
        <v>66</v>
      </c>
      <c r="D120" s="17" t="s">
        <v>51</v>
      </c>
      <c r="E120" s="17" t="s">
        <v>216</v>
      </c>
      <c r="F120" s="17" t="s">
        <v>217</v>
      </c>
      <c r="G120" s="17" t="s">
        <v>212</v>
      </c>
      <c r="H120" s="17" t="s">
        <v>231</v>
      </c>
      <c r="I120" s="17"/>
      <c r="J120" s="17"/>
      <c r="K120" s="17"/>
      <c r="L120" s="17"/>
      <c r="M120" s="17" t="s">
        <v>27</v>
      </c>
      <c r="N120" s="17" t="s">
        <v>229</v>
      </c>
      <c r="O120" s="17" t="s">
        <v>28</v>
      </c>
      <c r="P120" s="18" t="s">
        <v>67</v>
      </c>
      <c r="Q120" s="20">
        <v>412686751</v>
      </c>
      <c r="R120" s="20">
        <v>2935980264</v>
      </c>
      <c r="S120" s="20">
        <v>681779031</v>
      </c>
      <c r="T120" s="20">
        <v>2666887984</v>
      </c>
      <c r="U120" s="20">
        <v>0</v>
      </c>
      <c r="V120" s="20">
        <v>2657859235</v>
      </c>
      <c r="W120" s="20">
        <v>9028749</v>
      </c>
      <c r="X120" s="20">
        <v>2657859235</v>
      </c>
      <c r="Y120" s="20">
        <v>2345169597</v>
      </c>
      <c r="Z120" s="20">
        <v>2345169597</v>
      </c>
      <c r="AA120" s="20">
        <v>2345169597</v>
      </c>
    </row>
    <row r="121" spans="1:27" ht="45" x14ac:dyDescent="0.25">
      <c r="A121" s="17" t="s">
        <v>81</v>
      </c>
      <c r="B121" s="18" t="s">
        <v>82</v>
      </c>
      <c r="C121" s="19" t="s">
        <v>66</v>
      </c>
      <c r="D121" s="17" t="s">
        <v>51</v>
      </c>
      <c r="E121" s="17" t="s">
        <v>216</v>
      </c>
      <c r="F121" s="17" t="s">
        <v>217</v>
      </c>
      <c r="G121" s="17" t="s">
        <v>212</v>
      </c>
      <c r="H121" s="17" t="s">
        <v>231</v>
      </c>
      <c r="I121" s="17"/>
      <c r="J121" s="17"/>
      <c r="K121" s="17"/>
      <c r="L121" s="17"/>
      <c r="M121" s="17" t="s">
        <v>27</v>
      </c>
      <c r="N121" s="17" t="s">
        <v>205</v>
      </c>
      <c r="O121" s="17" t="s">
        <v>28</v>
      </c>
      <c r="P121" s="18" t="s">
        <v>67</v>
      </c>
      <c r="Q121" s="20">
        <v>2434102017</v>
      </c>
      <c r="R121" s="20">
        <v>14686845131</v>
      </c>
      <c r="S121" s="20">
        <v>695792811</v>
      </c>
      <c r="T121" s="20">
        <v>16425154337</v>
      </c>
      <c r="U121" s="20">
        <v>0</v>
      </c>
      <c r="V121" s="20">
        <v>16395412539.83</v>
      </c>
      <c r="W121" s="20">
        <v>29741797.170000002</v>
      </c>
      <c r="X121" s="20">
        <v>16395412539.83</v>
      </c>
      <c r="Y121" s="20">
        <v>15965269411.83</v>
      </c>
      <c r="Z121" s="20">
        <v>15964643890.83</v>
      </c>
      <c r="AA121" s="20">
        <v>15964643890.83</v>
      </c>
    </row>
    <row r="122" spans="1:27" ht="56.25" x14ac:dyDescent="0.25">
      <c r="A122" s="17" t="s">
        <v>81</v>
      </c>
      <c r="B122" s="18" t="s">
        <v>82</v>
      </c>
      <c r="C122" s="19" t="s">
        <v>68</v>
      </c>
      <c r="D122" s="17" t="s">
        <v>51</v>
      </c>
      <c r="E122" s="17" t="s">
        <v>233</v>
      </c>
      <c r="F122" s="17" t="s">
        <v>217</v>
      </c>
      <c r="G122" s="17" t="s">
        <v>218</v>
      </c>
      <c r="H122" s="17" t="s">
        <v>230</v>
      </c>
      <c r="I122" s="17"/>
      <c r="J122" s="17"/>
      <c r="K122" s="17"/>
      <c r="L122" s="17"/>
      <c r="M122" s="17" t="s">
        <v>27</v>
      </c>
      <c r="N122" s="17" t="s">
        <v>205</v>
      </c>
      <c r="O122" s="17" t="s">
        <v>28</v>
      </c>
      <c r="P122" s="18" t="s">
        <v>65</v>
      </c>
      <c r="Q122" s="20">
        <v>131631628</v>
      </c>
      <c r="R122" s="20">
        <v>3288070</v>
      </c>
      <c r="S122" s="20">
        <v>7569812</v>
      </c>
      <c r="T122" s="20">
        <v>127349886</v>
      </c>
      <c r="U122" s="20">
        <v>0</v>
      </c>
      <c r="V122" s="20">
        <v>127347024.62</v>
      </c>
      <c r="W122" s="20">
        <v>2861.38</v>
      </c>
      <c r="X122" s="20">
        <v>127347024.62</v>
      </c>
      <c r="Y122" s="20">
        <v>127347024.62</v>
      </c>
      <c r="Z122" s="20">
        <v>127347024.62</v>
      </c>
      <c r="AA122" s="20">
        <v>127347024.62</v>
      </c>
    </row>
    <row r="123" spans="1:27" ht="45" x14ac:dyDescent="0.25">
      <c r="A123" s="17" t="s">
        <v>81</v>
      </c>
      <c r="B123" s="18" t="s">
        <v>82</v>
      </c>
      <c r="C123" s="19" t="s">
        <v>69</v>
      </c>
      <c r="D123" s="17" t="s">
        <v>51</v>
      </c>
      <c r="E123" s="17" t="s">
        <v>233</v>
      </c>
      <c r="F123" s="17" t="s">
        <v>217</v>
      </c>
      <c r="G123" s="17" t="s">
        <v>220</v>
      </c>
      <c r="H123" s="17" t="s">
        <v>70</v>
      </c>
      <c r="I123" s="17"/>
      <c r="J123" s="17"/>
      <c r="K123" s="17"/>
      <c r="L123" s="17"/>
      <c r="M123" s="17" t="s">
        <v>27</v>
      </c>
      <c r="N123" s="17" t="s">
        <v>205</v>
      </c>
      <c r="O123" s="17" t="s">
        <v>28</v>
      </c>
      <c r="P123" s="18" t="s">
        <v>71</v>
      </c>
      <c r="Q123" s="20">
        <v>2246311927</v>
      </c>
      <c r="R123" s="20">
        <v>1436513817</v>
      </c>
      <c r="S123" s="20">
        <v>1300430021</v>
      </c>
      <c r="T123" s="20">
        <v>2382395723</v>
      </c>
      <c r="U123" s="20">
        <v>0</v>
      </c>
      <c r="V123" s="20">
        <v>2344281215.9099998</v>
      </c>
      <c r="W123" s="20">
        <v>38114507.090000004</v>
      </c>
      <c r="X123" s="20">
        <v>2344281215.9099998</v>
      </c>
      <c r="Y123" s="20">
        <v>2332093787.9099998</v>
      </c>
      <c r="Z123" s="20">
        <v>2250761635.9099998</v>
      </c>
      <c r="AA123" s="20">
        <v>2250761635.9099998</v>
      </c>
    </row>
    <row r="124" spans="1:27" ht="45" x14ac:dyDescent="0.25">
      <c r="A124" s="17" t="s">
        <v>81</v>
      </c>
      <c r="B124" s="18" t="s">
        <v>82</v>
      </c>
      <c r="C124" s="19" t="s">
        <v>262</v>
      </c>
      <c r="D124" s="17" t="s">
        <v>51</v>
      </c>
      <c r="E124" s="17" t="s">
        <v>233</v>
      </c>
      <c r="F124" s="17" t="s">
        <v>217</v>
      </c>
      <c r="G124" s="17" t="s">
        <v>221</v>
      </c>
      <c r="H124" s="17" t="s">
        <v>70</v>
      </c>
      <c r="I124" s="17"/>
      <c r="J124" s="17"/>
      <c r="K124" s="17"/>
      <c r="L124" s="17"/>
      <c r="M124" s="17" t="s">
        <v>27</v>
      </c>
      <c r="N124" s="17" t="s">
        <v>205</v>
      </c>
      <c r="O124" s="17" t="s">
        <v>28</v>
      </c>
      <c r="P124" s="18" t="s">
        <v>71</v>
      </c>
      <c r="Q124" s="20">
        <v>0</v>
      </c>
      <c r="R124" s="20">
        <v>39324679</v>
      </c>
      <c r="S124" s="20">
        <v>0</v>
      </c>
      <c r="T124" s="20">
        <v>39324679</v>
      </c>
      <c r="U124" s="20">
        <v>0</v>
      </c>
      <c r="V124" s="20">
        <v>32842110</v>
      </c>
      <c r="W124" s="20">
        <v>6482569</v>
      </c>
      <c r="X124" s="20">
        <v>32842110</v>
      </c>
      <c r="Y124" s="20">
        <v>0</v>
      </c>
      <c r="Z124" s="20">
        <v>0</v>
      </c>
      <c r="AA124" s="20">
        <v>0</v>
      </c>
    </row>
    <row r="125" spans="1:27" ht="22.5" x14ac:dyDescent="0.25">
      <c r="A125" s="17" t="s">
        <v>83</v>
      </c>
      <c r="B125" s="18" t="s">
        <v>84</v>
      </c>
      <c r="C125" s="19" t="s">
        <v>34</v>
      </c>
      <c r="D125" s="17" t="s">
        <v>26</v>
      </c>
      <c r="E125" s="17" t="s">
        <v>206</v>
      </c>
      <c r="F125" s="17"/>
      <c r="G125" s="17"/>
      <c r="H125" s="17"/>
      <c r="I125" s="17"/>
      <c r="J125" s="17"/>
      <c r="K125" s="17"/>
      <c r="L125" s="17"/>
      <c r="M125" s="17" t="s">
        <v>27</v>
      </c>
      <c r="N125" s="17" t="s">
        <v>205</v>
      </c>
      <c r="O125" s="17" t="s">
        <v>28</v>
      </c>
      <c r="P125" s="18" t="s">
        <v>35</v>
      </c>
      <c r="Q125" s="20">
        <v>15495077</v>
      </c>
      <c r="R125" s="20">
        <v>102806368</v>
      </c>
      <c r="S125" s="20">
        <v>44544838</v>
      </c>
      <c r="T125" s="20">
        <v>73756607</v>
      </c>
      <c r="U125" s="20">
        <v>0</v>
      </c>
      <c r="V125" s="20">
        <v>71163857</v>
      </c>
      <c r="W125" s="20">
        <v>2592750</v>
      </c>
      <c r="X125" s="20">
        <v>71163857</v>
      </c>
      <c r="Y125" s="20">
        <v>64467905</v>
      </c>
      <c r="Z125" s="20">
        <v>62734145</v>
      </c>
      <c r="AA125" s="20">
        <v>62734145</v>
      </c>
    </row>
    <row r="126" spans="1:27" ht="22.5" x14ac:dyDescent="0.25">
      <c r="A126" s="17" t="s">
        <v>83</v>
      </c>
      <c r="B126" s="18" t="s">
        <v>84</v>
      </c>
      <c r="C126" s="19" t="s">
        <v>157</v>
      </c>
      <c r="D126" s="17" t="s">
        <v>26</v>
      </c>
      <c r="E126" s="17" t="s">
        <v>207</v>
      </c>
      <c r="F126" s="17" t="s">
        <v>207</v>
      </c>
      <c r="G126" s="17" t="s">
        <v>204</v>
      </c>
      <c r="H126" s="17" t="s">
        <v>208</v>
      </c>
      <c r="I126" s="17"/>
      <c r="J126" s="17"/>
      <c r="K126" s="17"/>
      <c r="L126" s="17"/>
      <c r="M126" s="17" t="s">
        <v>27</v>
      </c>
      <c r="N126" s="17" t="s">
        <v>205</v>
      </c>
      <c r="O126" s="17" t="s">
        <v>28</v>
      </c>
      <c r="P126" s="18" t="s">
        <v>158</v>
      </c>
      <c r="Q126" s="20">
        <v>0</v>
      </c>
      <c r="R126" s="20">
        <v>2441524</v>
      </c>
      <c r="S126" s="20">
        <v>0</v>
      </c>
      <c r="T126" s="20">
        <v>2441524</v>
      </c>
      <c r="U126" s="20">
        <v>0</v>
      </c>
      <c r="V126" s="20">
        <v>1776144</v>
      </c>
      <c r="W126" s="20">
        <v>665380</v>
      </c>
      <c r="X126" s="20">
        <v>1776144</v>
      </c>
      <c r="Y126" s="20">
        <v>1776144</v>
      </c>
      <c r="Z126" s="20">
        <v>1776144</v>
      </c>
      <c r="AA126" s="20">
        <v>1776144</v>
      </c>
    </row>
    <row r="127" spans="1:27" ht="22.5" x14ac:dyDescent="0.25">
      <c r="A127" s="17" t="s">
        <v>83</v>
      </c>
      <c r="B127" s="18" t="s">
        <v>84</v>
      </c>
      <c r="C127" s="19" t="s">
        <v>44</v>
      </c>
      <c r="D127" s="17" t="s">
        <v>26</v>
      </c>
      <c r="E127" s="17" t="s">
        <v>215</v>
      </c>
      <c r="F127" s="17" t="s">
        <v>204</v>
      </c>
      <c r="G127" s="17"/>
      <c r="H127" s="17"/>
      <c r="I127" s="17"/>
      <c r="J127" s="17"/>
      <c r="K127" s="17"/>
      <c r="L127" s="17"/>
      <c r="M127" s="17" t="s">
        <v>27</v>
      </c>
      <c r="N127" s="17" t="s">
        <v>205</v>
      </c>
      <c r="O127" s="17" t="s">
        <v>28</v>
      </c>
      <c r="P127" s="18" t="s">
        <v>45</v>
      </c>
      <c r="Q127" s="20">
        <v>0</v>
      </c>
      <c r="R127" s="20">
        <v>100182883</v>
      </c>
      <c r="S127" s="20">
        <v>2586205</v>
      </c>
      <c r="T127" s="20">
        <v>97596678</v>
      </c>
      <c r="U127" s="20">
        <v>0</v>
      </c>
      <c r="V127" s="20">
        <v>97382632</v>
      </c>
      <c r="W127" s="20">
        <v>214046</v>
      </c>
      <c r="X127" s="20">
        <v>97382632</v>
      </c>
      <c r="Y127" s="20">
        <v>97382632</v>
      </c>
      <c r="Z127" s="20">
        <v>97382632</v>
      </c>
      <c r="AA127" s="20">
        <v>97382632</v>
      </c>
    </row>
    <row r="128" spans="1:27" ht="78.75" x14ac:dyDescent="0.25">
      <c r="A128" s="17" t="s">
        <v>83</v>
      </c>
      <c r="B128" s="18" t="s">
        <v>84</v>
      </c>
      <c r="C128" s="19" t="s">
        <v>50</v>
      </c>
      <c r="D128" s="17" t="s">
        <v>51</v>
      </c>
      <c r="E128" s="17" t="s">
        <v>216</v>
      </c>
      <c r="F128" s="17" t="s">
        <v>217</v>
      </c>
      <c r="G128" s="17" t="s">
        <v>218</v>
      </c>
      <c r="H128" s="17" t="s">
        <v>219</v>
      </c>
      <c r="I128" s="17"/>
      <c r="J128" s="17"/>
      <c r="K128" s="17"/>
      <c r="L128" s="17"/>
      <c r="M128" s="17" t="s">
        <v>27</v>
      </c>
      <c r="N128" s="17" t="s">
        <v>205</v>
      </c>
      <c r="O128" s="17" t="s">
        <v>28</v>
      </c>
      <c r="P128" s="18" t="s">
        <v>52</v>
      </c>
      <c r="Q128" s="20">
        <v>13979875305</v>
      </c>
      <c r="R128" s="20">
        <v>31980614</v>
      </c>
      <c r="S128" s="20">
        <v>11592531</v>
      </c>
      <c r="T128" s="20">
        <v>14000263388</v>
      </c>
      <c r="U128" s="20">
        <v>0</v>
      </c>
      <c r="V128" s="20">
        <v>14000190202</v>
      </c>
      <c r="W128" s="20">
        <v>73186</v>
      </c>
      <c r="X128" s="20">
        <v>14000190202</v>
      </c>
      <c r="Y128" s="20">
        <v>13960403096</v>
      </c>
      <c r="Z128" s="20">
        <v>13960403096</v>
      </c>
      <c r="AA128" s="20">
        <v>13960403096</v>
      </c>
    </row>
    <row r="129" spans="1:27" ht="78.75" x14ac:dyDescent="0.25">
      <c r="A129" s="17" t="s">
        <v>83</v>
      </c>
      <c r="B129" s="18" t="s">
        <v>84</v>
      </c>
      <c r="C129" s="19" t="s">
        <v>53</v>
      </c>
      <c r="D129" s="17" t="s">
        <v>51</v>
      </c>
      <c r="E129" s="17" t="s">
        <v>216</v>
      </c>
      <c r="F129" s="17" t="s">
        <v>217</v>
      </c>
      <c r="G129" s="17" t="s">
        <v>220</v>
      </c>
      <c r="H129" s="17" t="s">
        <v>219</v>
      </c>
      <c r="I129" s="17"/>
      <c r="J129" s="17"/>
      <c r="K129" s="17"/>
      <c r="L129" s="17"/>
      <c r="M129" s="17" t="s">
        <v>27</v>
      </c>
      <c r="N129" s="17" t="s">
        <v>205</v>
      </c>
      <c r="O129" s="17" t="s">
        <v>28</v>
      </c>
      <c r="P129" s="18" t="s">
        <v>52</v>
      </c>
      <c r="Q129" s="20">
        <v>1976042055</v>
      </c>
      <c r="R129" s="20">
        <v>399921543</v>
      </c>
      <c r="S129" s="20">
        <v>10958921</v>
      </c>
      <c r="T129" s="20">
        <v>2365004677</v>
      </c>
      <c r="U129" s="20">
        <v>0</v>
      </c>
      <c r="V129" s="20">
        <v>2365004677</v>
      </c>
      <c r="W129" s="20">
        <v>0</v>
      </c>
      <c r="X129" s="20">
        <v>2365004677</v>
      </c>
      <c r="Y129" s="20">
        <v>2365004677</v>
      </c>
      <c r="Z129" s="20">
        <v>2365004677</v>
      </c>
      <c r="AA129" s="20">
        <v>2365004677</v>
      </c>
    </row>
    <row r="130" spans="1:27" ht="56.25" x14ac:dyDescent="0.25">
      <c r="A130" s="17" t="s">
        <v>83</v>
      </c>
      <c r="B130" s="18" t="s">
        <v>84</v>
      </c>
      <c r="C130" s="19" t="s">
        <v>54</v>
      </c>
      <c r="D130" s="17" t="s">
        <v>51</v>
      </c>
      <c r="E130" s="17" t="s">
        <v>216</v>
      </c>
      <c r="F130" s="17" t="s">
        <v>217</v>
      </c>
      <c r="G130" s="17" t="s">
        <v>221</v>
      </c>
      <c r="H130" s="17" t="s">
        <v>222</v>
      </c>
      <c r="I130" s="17"/>
      <c r="J130" s="17"/>
      <c r="K130" s="17"/>
      <c r="L130" s="17"/>
      <c r="M130" s="17" t="s">
        <v>27</v>
      </c>
      <c r="N130" s="17" t="s">
        <v>205</v>
      </c>
      <c r="O130" s="17" t="s">
        <v>28</v>
      </c>
      <c r="P130" s="18" t="s">
        <v>55</v>
      </c>
      <c r="Q130" s="20">
        <v>386050000</v>
      </c>
      <c r="R130" s="20">
        <v>41661580</v>
      </c>
      <c r="S130" s="20">
        <v>20573138</v>
      </c>
      <c r="T130" s="20">
        <v>407138442</v>
      </c>
      <c r="U130" s="20">
        <v>0</v>
      </c>
      <c r="V130" s="20">
        <v>406078979</v>
      </c>
      <c r="W130" s="20">
        <v>1059463</v>
      </c>
      <c r="X130" s="20">
        <v>406078979</v>
      </c>
      <c r="Y130" s="20">
        <v>406078979</v>
      </c>
      <c r="Z130" s="20">
        <v>406078979</v>
      </c>
      <c r="AA130" s="20">
        <v>406078979</v>
      </c>
    </row>
    <row r="131" spans="1:27" ht="56.25" x14ac:dyDescent="0.25">
      <c r="A131" s="17" t="s">
        <v>83</v>
      </c>
      <c r="B131" s="18" t="s">
        <v>84</v>
      </c>
      <c r="C131" s="19" t="s">
        <v>56</v>
      </c>
      <c r="D131" s="17" t="s">
        <v>51</v>
      </c>
      <c r="E131" s="17" t="s">
        <v>216</v>
      </c>
      <c r="F131" s="17" t="s">
        <v>217</v>
      </c>
      <c r="G131" s="17" t="s">
        <v>223</v>
      </c>
      <c r="H131" s="17" t="s">
        <v>57</v>
      </c>
      <c r="I131" s="17"/>
      <c r="J131" s="17"/>
      <c r="K131" s="17"/>
      <c r="L131" s="17"/>
      <c r="M131" s="17" t="s">
        <v>27</v>
      </c>
      <c r="N131" s="17" t="s">
        <v>205</v>
      </c>
      <c r="O131" s="17" t="s">
        <v>28</v>
      </c>
      <c r="P131" s="18" t="s">
        <v>58</v>
      </c>
      <c r="Q131" s="20">
        <v>104361060</v>
      </c>
      <c r="R131" s="20">
        <v>2671066736</v>
      </c>
      <c r="S131" s="20">
        <v>63890634</v>
      </c>
      <c r="T131" s="20">
        <v>2711537162</v>
      </c>
      <c r="U131" s="20">
        <v>0</v>
      </c>
      <c r="V131" s="20">
        <v>2708706006</v>
      </c>
      <c r="W131" s="20">
        <v>2831156</v>
      </c>
      <c r="X131" s="20">
        <v>2708706006</v>
      </c>
      <c r="Y131" s="20">
        <v>2416498806</v>
      </c>
      <c r="Z131" s="20">
        <v>2416498806</v>
      </c>
      <c r="AA131" s="20">
        <v>2416498806</v>
      </c>
    </row>
    <row r="132" spans="1:27" ht="90" x14ac:dyDescent="0.25">
      <c r="A132" s="17" t="s">
        <v>83</v>
      </c>
      <c r="B132" s="18" t="s">
        <v>84</v>
      </c>
      <c r="C132" s="19" t="s">
        <v>74</v>
      </c>
      <c r="D132" s="17" t="s">
        <v>51</v>
      </c>
      <c r="E132" s="17" t="s">
        <v>216</v>
      </c>
      <c r="F132" s="17" t="s">
        <v>217</v>
      </c>
      <c r="G132" s="17" t="s">
        <v>234</v>
      </c>
      <c r="H132" s="17" t="s">
        <v>227</v>
      </c>
      <c r="I132" s="17"/>
      <c r="J132" s="17"/>
      <c r="K132" s="17"/>
      <c r="L132" s="17"/>
      <c r="M132" s="17" t="s">
        <v>60</v>
      </c>
      <c r="N132" s="17" t="s">
        <v>212</v>
      </c>
      <c r="O132" s="17" t="s">
        <v>28</v>
      </c>
      <c r="P132" s="18" t="s">
        <v>63</v>
      </c>
      <c r="Q132" s="20">
        <v>1689142402</v>
      </c>
      <c r="R132" s="20">
        <v>568658981</v>
      </c>
      <c r="S132" s="20">
        <v>116554899</v>
      </c>
      <c r="T132" s="20">
        <v>2141246484</v>
      </c>
      <c r="U132" s="20">
        <v>0</v>
      </c>
      <c r="V132" s="20">
        <v>2068824165</v>
      </c>
      <c r="W132" s="20">
        <v>72422319</v>
      </c>
      <c r="X132" s="20">
        <v>2068824165</v>
      </c>
      <c r="Y132" s="20">
        <v>1994842740.51</v>
      </c>
      <c r="Z132" s="20">
        <v>1994842740.51</v>
      </c>
      <c r="AA132" s="20">
        <v>1994842740.51</v>
      </c>
    </row>
    <row r="133" spans="1:27" ht="90" x14ac:dyDescent="0.25">
      <c r="A133" s="17" t="s">
        <v>83</v>
      </c>
      <c r="B133" s="18" t="s">
        <v>84</v>
      </c>
      <c r="C133" s="19" t="s">
        <v>74</v>
      </c>
      <c r="D133" s="17" t="s">
        <v>51</v>
      </c>
      <c r="E133" s="17" t="s">
        <v>216</v>
      </c>
      <c r="F133" s="17" t="s">
        <v>217</v>
      </c>
      <c r="G133" s="17" t="s">
        <v>234</v>
      </c>
      <c r="H133" s="17" t="s">
        <v>227</v>
      </c>
      <c r="I133" s="17"/>
      <c r="J133" s="17"/>
      <c r="K133" s="17"/>
      <c r="L133" s="17"/>
      <c r="M133" s="17" t="s">
        <v>27</v>
      </c>
      <c r="N133" s="17" t="s">
        <v>205</v>
      </c>
      <c r="O133" s="17" t="s">
        <v>28</v>
      </c>
      <c r="P133" s="18" t="s">
        <v>63</v>
      </c>
      <c r="Q133" s="20">
        <v>0</v>
      </c>
      <c r="R133" s="20">
        <v>5337336581</v>
      </c>
      <c r="S133" s="20">
        <v>775220952</v>
      </c>
      <c r="T133" s="20">
        <v>4562115629</v>
      </c>
      <c r="U133" s="20">
        <v>0</v>
      </c>
      <c r="V133" s="20">
        <v>4562115629</v>
      </c>
      <c r="W133" s="20">
        <v>0</v>
      </c>
      <c r="X133" s="20">
        <v>4562115629</v>
      </c>
      <c r="Y133" s="20">
        <v>4562115629</v>
      </c>
      <c r="Z133" s="20">
        <v>4562115629</v>
      </c>
      <c r="AA133" s="20">
        <v>4562115629</v>
      </c>
    </row>
    <row r="134" spans="1:27" ht="90" x14ac:dyDescent="0.25">
      <c r="A134" s="17" t="s">
        <v>83</v>
      </c>
      <c r="B134" s="18" t="s">
        <v>84</v>
      </c>
      <c r="C134" s="19" t="s">
        <v>62</v>
      </c>
      <c r="D134" s="17" t="s">
        <v>51</v>
      </c>
      <c r="E134" s="17" t="s">
        <v>216</v>
      </c>
      <c r="F134" s="17" t="s">
        <v>217</v>
      </c>
      <c r="G134" s="17" t="s">
        <v>226</v>
      </c>
      <c r="H134" s="17" t="s">
        <v>227</v>
      </c>
      <c r="I134" s="17"/>
      <c r="J134" s="17"/>
      <c r="K134" s="17"/>
      <c r="L134" s="17"/>
      <c r="M134" s="17" t="s">
        <v>60</v>
      </c>
      <c r="N134" s="17" t="s">
        <v>212</v>
      </c>
      <c r="O134" s="17" t="s">
        <v>28</v>
      </c>
      <c r="P134" s="18" t="s">
        <v>63</v>
      </c>
      <c r="Q134" s="20">
        <v>0</v>
      </c>
      <c r="R134" s="20">
        <v>111735632388</v>
      </c>
      <c r="S134" s="20">
        <v>20386930101</v>
      </c>
      <c r="T134" s="20">
        <v>91348702287</v>
      </c>
      <c r="U134" s="20">
        <v>0</v>
      </c>
      <c r="V134" s="20">
        <v>91139964695</v>
      </c>
      <c r="W134" s="20">
        <v>208737592</v>
      </c>
      <c r="X134" s="20">
        <v>91139964695</v>
      </c>
      <c r="Y134" s="20">
        <v>89442890044.330002</v>
      </c>
      <c r="Z134" s="20">
        <v>89442890043.789993</v>
      </c>
      <c r="AA134" s="20">
        <v>89442890043.789993</v>
      </c>
    </row>
    <row r="135" spans="1:27" ht="90" x14ac:dyDescent="0.25">
      <c r="A135" s="17" t="s">
        <v>83</v>
      </c>
      <c r="B135" s="18" t="s">
        <v>84</v>
      </c>
      <c r="C135" s="19" t="s">
        <v>62</v>
      </c>
      <c r="D135" s="17" t="s">
        <v>51</v>
      </c>
      <c r="E135" s="17" t="s">
        <v>216</v>
      </c>
      <c r="F135" s="17" t="s">
        <v>217</v>
      </c>
      <c r="G135" s="17" t="s">
        <v>226</v>
      </c>
      <c r="H135" s="17" t="s">
        <v>227</v>
      </c>
      <c r="I135" s="17"/>
      <c r="J135" s="17"/>
      <c r="K135" s="17"/>
      <c r="L135" s="17"/>
      <c r="M135" s="17" t="s">
        <v>27</v>
      </c>
      <c r="N135" s="17" t="s">
        <v>228</v>
      </c>
      <c r="O135" s="17" t="s">
        <v>28</v>
      </c>
      <c r="P135" s="18" t="s">
        <v>63</v>
      </c>
      <c r="Q135" s="20">
        <v>0</v>
      </c>
      <c r="R135" s="20">
        <v>6000000</v>
      </c>
      <c r="S135" s="20">
        <v>6000000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</row>
    <row r="136" spans="1:27" ht="90" x14ac:dyDescent="0.25">
      <c r="A136" s="17" t="s">
        <v>83</v>
      </c>
      <c r="B136" s="18" t="s">
        <v>84</v>
      </c>
      <c r="C136" s="19" t="s">
        <v>62</v>
      </c>
      <c r="D136" s="17" t="s">
        <v>51</v>
      </c>
      <c r="E136" s="17" t="s">
        <v>216</v>
      </c>
      <c r="F136" s="17" t="s">
        <v>217</v>
      </c>
      <c r="G136" s="17" t="s">
        <v>226</v>
      </c>
      <c r="H136" s="17" t="s">
        <v>227</v>
      </c>
      <c r="I136" s="17"/>
      <c r="J136" s="17"/>
      <c r="K136" s="17"/>
      <c r="L136" s="17"/>
      <c r="M136" s="17" t="s">
        <v>27</v>
      </c>
      <c r="N136" s="17" t="s">
        <v>229</v>
      </c>
      <c r="O136" s="17" t="s">
        <v>28</v>
      </c>
      <c r="P136" s="18" t="s">
        <v>63</v>
      </c>
      <c r="Q136" s="20">
        <v>0</v>
      </c>
      <c r="R136" s="20">
        <v>28285448</v>
      </c>
      <c r="S136" s="20">
        <v>0</v>
      </c>
      <c r="T136" s="20">
        <v>28285448</v>
      </c>
      <c r="U136" s="20">
        <v>0</v>
      </c>
      <c r="V136" s="20">
        <v>26953499</v>
      </c>
      <c r="W136" s="20">
        <v>1331949</v>
      </c>
      <c r="X136" s="20">
        <v>26953499</v>
      </c>
      <c r="Y136" s="20">
        <v>0</v>
      </c>
      <c r="Z136" s="20">
        <v>0</v>
      </c>
      <c r="AA136" s="20">
        <v>0</v>
      </c>
    </row>
    <row r="137" spans="1:27" ht="56.25" x14ac:dyDescent="0.25">
      <c r="A137" s="17" t="s">
        <v>83</v>
      </c>
      <c r="B137" s="18" t="s">
        <v>84</v>
      </c>
      <c r="C137" s="19" t="s">
        <v>64</v>
      </c>
      <c r="D137" s="17" t="s">
        <v>51</v>
      </c>
      <c r="E137" s="17" t="s">
        <v>216</v>
      </c>
      <c r="F137" s="17" t="s">
        <v>217</v>
      </c>
      <c r="G137" s="17" t="s">
        <v>226</v>
      </c>
      <c r="H137" s="17" t="s">
        <v>230</v>
      </c>
      <c r="I137" s="17"/>
      <c r="J137" s="17"/>
      <c r="K137" s="17"/>
      <c r="L137" s="17"/>
      <c r="M137" s="17" t="s">
        <v>27</v>
      </c>
      <c r="N137" s="17" t="s">
        <v>205</v>
      </c>
      <c r="O137" s="17" t="s">
        <v>28</v>
      </c>
      <c r="P137" s="18" t="s">
        <v>65</v>
      </c>
      <c r="Q137" s="20">
        <v>1370548090</v>
      </c>
      <c r="R137" s="20">
        <v>6287543063</v>
      </c>
      <c r="S137" s="20">
        <v>3137408010</v>
      </c>
      <c r="T137" s="20">
        <v>4520683143</v>
      </c>
      <c r="U137" s="20">
        <v>0</v>
      </c>
      <c r="V137" s="20">
        <v>4350161528</v>
      </c>
      <c r="W137" s="20">
        <v>170521615</v>
      </c>
      <c r="X137" s="20">
        <v>4350161528</v>
      </c>
      <c r="Y137" s="20">
        <v>4304329920</v>
      </c>
      <c r="Z137" s="20">
        <v>4284651420</v>
      </c>
      <c r="AA137" s="20">
        <v>4284651420</v>
      </c>
    </row>
    <row r="138" spans="1:27" ht="45" x14ac:dyDescent="0.25">
      <c r="A138" s="17" t="s">
        <v>83</v>
      </c>
      <c r="B138" s="18" t="s">
        <v>84</v>
      </c>
      <c r="C138" s="19" t="s">
        <v>66</v>
      </c>
      <c r="D138" s="17" t="s">
        <v>51</v>
      </c>
      <c r="E138" s="17" t="s">
        <v>216</v>
      </c>
      <c r="F138" s="17" t="s">
        <v>217</v>
      </c>
      <c r="G138" s="17" t="s">
        <v>212</v>
      </c>
      <c r="H138" s="17" t="s">
        <v>231</v>
      </c>
      <c r="I138" s="17"/>
      <c r="J138" s="17"/>
      <c r="K138" s="17"/>
      <c r="L138" s="17"/>
      <c r="M138" s="17" t="s">
        <v>60</v>
      </c>
      <c r="N138" s="17" t="s">
        <v>232</v>
      </c>
      <c r="O138" s="17" t="s">
        <v>28</v>
      </c>
      <c r="P138" s="18" t="s">
        <v>67</v>
      </c>
      <c r="Q138" s="20">
        <v>0</v>
      </c>
      <c r="R138" s="20">
        <v>5710934715</v>
      </c>
      <c r="S138" s="20">
        <v>30907362</v>
      </c>
      <c r="T138" s="20">
        <v>5680027353</v>
      </c>
      <c r="U138" s="20">
        <v>0</v>
      </c>
      <c r="V138" s="20">
        <v>5680027353</v>
      </c>
      <c r="W138" s="20">
        <v>0</v>
      </c>
      <c r="X138" s="20">
        <v>5680027353</v>
      </c>
      <c r="Y138" s="20">
        <v>5488372582</v>
      </c>
      <c r="Z138" s="20">
        <v>5488372582</v>
      </c>
      <c r="AA138" s="20">
        <v>5488372582</v>
      </c>
    </row>
    <row r="139" spans="1:27" ht="45" x14ac:dyDescent="0.25">
      <c r="A139" s="17" t="s">
        <v>83</v>
      </c>
      <c r="B139" s="18" t="s">
        <v>84</v>
      </c>
      <c r="C139" s="19" t="s">
        <v>66</v>
      </c>
      <c r="D139" s="17" t="s">
        <v>51</v>
      </c>
      <c r="E139" s="17" t="s">
        <v>216</v>
      </c>
      <c r="F139" s="17" t="s">
        <v>217</v>
      </c>
      <c r="G139" s="17" t="s">
        <v>212</v>
      </c>
      <c r="H139" s="17" t="s">
        <v>231</v>
      </c>
      <c r="I139" s="17"/>
      <c r="J139" s="17"/>
      <c r="K139" s="17"/>
      <c r="L139" s="17"/>
      <c r="M139" s="17" t="s">
        <v>27</v>
      </c>
      <c r="N139" s="17" t="s">
        <v>229</v>
      </c>
      <c r="O139" s="17" t="s">
        <v>28</v>
      </c>
      <c r="P139" s="18" t="s">
        <v>67</v>
      </c>
      <c r="Q139" s="20">
        <v>585384399</v>
      </c>
      <c r="R139" s="20">
        <v>40724585619</v>
      </c>
      <c r="S139" s="20">
        <v>289492213</v>
      </c>
      <c r="T139" s="20">
        <v>41020477805</v>
      </c>
      <c r="U139" s="20">
        <v>0</v>
      </c>
      <c r="V139" s="20">
        <v>41016683445</v>
      </c>
      <c r="W139" s="20">
        <v>3794360</v>
      </c>
      <c r="X139" s="20">
        <v>41016683445</v>
      </c>
      <c r="Y139" s="20">
        <v>40049758912</v>
      </c>
      <c r="Z139" s="20">
        <v>40046758912</v>
      </c>
      <c r="AA139" s="20">
        <v>40046758912</v>
      </c>
    </row>
    <row r="140" spans="1:27" ht="45" x14ac:dyDescent="0.25">
      <c r="A140" s="17" t="s">
        <v>83</v>
      </c>
      <c r="B140" s="18" t="s">
        <v>84</v>
      </c>
      <c r="C140" s="19" t="s">
        <v>66</v>
      </c>
      <c r="D140" s="17" t="s">
        <v>51</v>
      </c>
      <c r="E140" s="17" t="s">
        <v>216</v>
      </c>
      <c r="F140" s="17" t="s">
        <v>217</v>
      </c>
      <c r="G140" s="17" t="s">
        <v>212</v>
      </c>
      <c r="H140" s="17" t="s">
        <v>231</v>
      </c>
      <c r="I140" s="17"/>
      <c r="J140" s="17"/>
      <c r="K140" s="17"/>
      <c r="L140" s="17"/>
      <c r="M140" s="17" t="s">
        <v>27</v>
      </c>
      <c r="N140" s="17" t="s">
        <v>205</v>
      </c>
      <c r="O140" s="17" t="s">
        <v>28</v>
      </c>
      <c r="P140" s="18" t="s">
        <v>67</v>
      </c>
      <c r="Q140" s="20">
        <v>2660825929</v>
      </c>
      <c r="R140" s="20">
        <v>1110122516</v>
      </c>
      <c r="S140" s="20">
        <v>43913127</v>
      </c>
      <c r="T140" s="20">
        <v>3727035318</v>
      </c>
      <c r="U140" s="20">
        <v>0</v>
      </c>
      <c r="V140" s="20">
        <v>3716932621</v>
      </c>
      <c r="W140" s="20">
        <v>10102697</v>
      </c>
      <c r="X140" s="20">
        <v>3716932621</v>
      </c>
      <c r="Y140" s="20">
        <v>3472000239</v>
      </c>
      <c r="Z140" s="20">
        <v>3464584112</v>
      </c>
      <c r="AA140" s="20">
        <v>3464584112</v>
      </c>
    </row>
    <row r="141" spans="1:27" ht="56.25" x14ac:dyDescent="0.25">
      <c r="A141" s="17" t="s">
        <v>83</v>
      </c>
      <c r="B141" s="18" t="s">
        <v>84</v>
      </c>
      <c r="C141" s="19" t="s">
        <v>68</v>
      </c>
      <c r="D141" s="17" t="s">
        <v>51</v>
      </c>
      <c r="E141" s="17" t="s">
        <v>233</v>
      </c>
      <c r="F141" s="17" t="s">
        <v>217</v>
      </c>
      <c r="G141" s="17" t="s">
        <v>218</v>
      </c>
      <c r="H141" s="17" t="s">
        <v>230</v>
      </c>
      <c r="I141" s="17"/>
      <c r="J141" s="17"/>
      <c r="K141" s="17"/>
      <c r="L141" s="17"/>
      <c r="M141" s="17" t="s">
        <v>27</v>
      </c>
      <c r="N141" s="17" t="s">
        <v>205</v>
      </c>
      <c r="O141" s="17" t="s">
        <v>28</v>
      </c>
      <c r="P141" s="18" t="s">
        <v>65</v>
      </c>
      <c r="Q141" s="20">
        <v>133536664</v>
      </c>
      <c r="R141" s="20">
        <v>5612728</v>
      </c>
      <c r="S141" s="20">
        <v>6982667</v>
      </c>
      <c r="T141" s="20">
        <v>132166725</v>
      </c>
      <c r="U141" s="20">
        <v>0</v>
      </c>
      <c r="V141" s="20">
        <v>132164731</v>
      </c>
      <c r="W141" s="20">
        <v>1994</v>
      </c>
      <c r="X141" s="20">
        <v>132164731</v>
      </c>
      <c r="Y141" s="20">
        <v>132164731</v>
      </c>
      <c r="Z141" s="20">
        <v>132164731</v>
      </c>
      <c r="AA141" s="20">
        <v>132164731</v>
      </c>
    </row>
    <row r="142" spans="1:27" ht="45" x14ac:dyDescent="0.25">
      <c r="A142" s="17" t="s">
        <v>83</v>
      </c>
      <c r="B142" s="18" t="s">
        <v>84</v>
      </c>
      <c r="C142" s="19" t="s">
        <v>69</v>
      </c>
      <c r="D142" s="17" t="s">
        <v>51</v>
      </c>
      <c r="E142" s="17" t="s">
        <v>233</v>
      </c>
      <c r="F142" s="17" t="s">
        <v>217</v>
      </c>
      <c r="G142" s="17" t="s">
        <v>220</v>
      </c>
      <c r="H142" s="17" t="s">
        <v>70</v>
      </c>
      <c r="I142" s="17"/>
      <c r="J142" s="17"/>
      <c r="K142" s="17"/>
      <c r="L142" s="17"/>
      <c r="M142" s="17" t="s">
        <v>27</v>
      </c>
      <c r="N142" s="17" t="s">
        <v>205</v>
      </c>
      <c r="O142" s="17" t="s">
        <v>28</v>
      </c>
      <c r="P142" s="18" t="s">
        <v>71</v>
      </c>
      <c r="Q142" s="20">
        <v>1847695931</v>
      </c>
      <c r="R142" s="20">
        <v>713224957</v>
      </c>
      <c r="S142" s="20">
        <v>269590000</v>
      </c>
      <c r="T142" s="20">
        <v>2291330888</v>
      </c>
      <c r="U142" s="20">
        <v>0</v>
      </c>
      <c r="V142" s="20">
        <v>2169772729.1900001</v>
      </c>
      <c r="W142" s="20">
        <v>121558158.81</v>
      </c>
      <c r="X142" s="20">
        <v>2169772729.1900001</v>
      </c>
      <c r="Y142" s="20">
        <v>1924270129.9200001</v>
      </c>
      <c r="Z142" s="20">
        <v>1924270129.9200001</v>
      </c>
      <c r="AA142" s="20">
        <v>1924270129.9200001</v>
      </c>
    </row>
    <row r="143" spans="1:27" ht="45" x14ac:dyDescent="0.25">
      <c r="A143" s="17" t="s">
        <v>83</v>
      </c>
      <c r="B143" s="18" t="s">
        <v>84</v>
      </c>
      <c r="C143" s="19" t="s">
        <v>262</v>
      </c>
      <c r="D143" s="17" t="s">
        <v>51</v>
      </c>
      <c r="E143" s="17" t="s">
        <v>233</v>
      </c>
      <c r="F143" s="17" t="s">
        <v>217</v>
      </c>
      <c r="G143" s="17" t="s">
        <v>221</v>
      </c>
      <c r="H143" s="17" t="s">
        <v>70</v>
      </c>
      <c r="I143" s="17"/>
      <c r="J143" s="17"/>
      <c r="K143" s="17"/>
      <c r="L143" s="17"/>
      <c r="M143" s="17" t="s">
        <v>27</v>
      </c>
      <c r="N143" s="17" t="s">
        <v>205</v>
      </c>
      <c r="O143" s="17" t="s">
        <v>28</v>
      </c>
      <c r="P143" s="18" t="s">
        <v>71</v>
      </c>
      <c r="Q143" s="20">
        <v>0</v>
      </c>
      <c r="R143" s="20">
        <v>28614407</v>
      </c>
      <c r="S143" s="20">
        <v>0</v>
      </c>
      <c r="T143" s="20">
        <v>28614407</v>
      </c>
      <c r="U143" s="20">
        <v>0</v>
      </c>
      <c r="V143" s="20">
        <v>6024085</v>
      </c>
      <c r="W143" s="20">
        <v>22590322</v>
      </c>
      <c r="X143" s="20">
        <v>6024085</v>
      </c>
      <c r="Y143" s="20">
        <v>0</v>
      </c>
      <c r="Z143" s="20">
        <v>0</v>
      </c>
      <c r="AA143" s="20">
        <v>0</v>
      </c>
    </row>
    <row r="144" spans="1:27" ht="22.5" x14ac:dyDescent="0.25">
      <c r="A144" s="17" t="s">
        <v>85</v>
      </c>
      <c r="B144" s="18" t="s">
        <v>86</v>
      </c>
      <c r="C144" s="19" t="s">
        <v>34</v>
      </c>
      <c r="D144" s="17" t="s">
        <v>26</v>
      </c>
      <c r="E144" s="17" t="s">
        <v>206</v>
      </c>
      <c r="F144" s="17"/>
      <c r="G144" s="17"/>
      <c r="H144" s="17"/>
      <c r="I144" s="17"/>
      <c r="J144" s="17"/>
      <c r="K144" s="17"/>
      <c r="L144" s="17"/>
      <c r="M144" s="17" t="s">
        <v>27</v>
      </c>
      <c r="N144" s="17" t="s">
        <v>205</v>
      </c>
      <c r="O144" s="17" t="s">
        <v>28</v>
      </c>
      <c r="P144" s="18" t="s">
        <v>35</v>
      </c>
      <c r="Q144" s="20">
        <v>13380071</v>
      </c>
      <c r="R144" s="20">
        <v>29907448</v>
      </c>
      <c r="S144" s="20">
        <v>3671343</v>
      </c>
      <c r="T144" s="20">
        <v>39616176</v>
      </c>
      <c r="U144" s="20">
        <v>0</v>
      </c>
      <c r="V144" s="20">
        <v>39606964</v>
      </c>
      <c r="W144" s="20">
        <v>9212</v>
      </c>
      <c r="X144" s="20">
        <v>39606964</v>
      </c>
      <c r="Y144" s="20">
        <v>13214641</v>
      </c>
      <c r="Z144" s="20">
        <v>13214641</v>
      </c>
      <c r="AA144" s="20">
        <v>13214641</v>
      </c>
    </row>
    <row r="145" spans="1:27" ht="22.5" x14ac:dyDescent="0.25">
      <c r="A145" s="17" t="s">
        <v>85</v>
      </c>
      <c r="B145" s="18" t="s">
        <v>86</v>
      </c>
      <c r="C145" s="19" t="s">
        <v>44</v>
      </c>
      <c r="D145" s="17" t="s">
        <v>26</v>
      </c>
      <c r="E145" s="17" t="s">
        <v>215</v>
      </c>
      <c r="F145" s="17" t="s">
        <v>204</v>
      </c>
      <c r="G145" s="17"/>
      <c r="H145" s="17"/>
      <c r="I145" s="17"/>
      <c r="J145" s="17"/>
      <c r="K145" s="17"/>
      <c r="L145" s="17"/>
      <c r="M145" s="17" t="s">
        <v>27</v>
      </c>
      <c r="N145" s="17" t="s">
        <v>205</v>
      </c>
      <c r="O145" s="17" t="s">
        <v>28</v>
      </c>
      <c r="P145" s="18" t="s">
        <v>45</v>
      </c>
      <c r="Q145" s="20">
        <v>0</v>
      </c>
      <c r="R145" s="20">
        <v>45641410</v>
      </c>
      <c r="S145" s="20">
        <v>0</v>
      </c>
      <c r="T145" s="20">
        <v>45641410</v>
      </c>
      <c r="U145" s="20">
        <v>0</v>
      </c>
      <c r="V145" s="20">
        <v>45641410</v>
      </c>
      <c r="W145" s="20">
        <v>0</v>
      </c>
      <c r="X145" s="20">
        <v>45641410</v>
      </c>
      <c r="Y145" s="20">
        <v>45641410</v>
      </c>
      <c r="Z145" s="20">
        <v>45641410</v>
      </c>
      <c r="AA145" s="20">
        <v>45641410</v>
      </c>
    </row>
    <row r="146" spans="1:27" ht="78.75" x14ac:dyDescent="0.25">
      <c r="A146" s="17" t="s">
        <v>85</v>
      </c>
      <c r="B146" s="18" t="s">
        <v>86</v>
      </c>
      <c r="C146" s="19" t="s">
        <v>50</v>
      </c>
      <c r="D146" s="17" t="s">
        <v>51</v>
      </c>
      <c r="E146" s="17" t="s">
        <v>216</v>
      </c>
      <c r="F146" s="17" t="s">
        <v>217</v>
      </c>
      <c r="G146" s="17" t="s">
        <v>218</v>
      </c>
      <c r="H146" s="17" t="s">
        <v>219</v>
      </c>
      <c r="I146" s="17"/>
      <c r="J146" s="17"/>
      <c r="K146" s="17"/>
      <c r="L146" s="17"/>
      <c r="M146" s="17" t="s">
        <v>27</v>
      </c>
      <c r="N146" s="17" t="s">
        <v>205</v>
      </c>
      <c r="O146" s="17" t="s">
        <v>28</v>
      </c>
      <c r="P146" s="18" t="s">
        <v>52</v>
      </c>
      <c r="Q146" s="20">
        <v>1729527270</v>
      </c>
      <c r="R146" s="20">
        <v>0</v>
      </c>
      <c r="S146" s="20">
        <v>240728324</v>
      </c>
      <c r="T146" s="20">
        <v>1488798946</v>
      </c>
      <c r="U146" s="20">
        <v>0</v>
      </c>
      <c r="V146" s="20">
        <v>1488798945.98</v>
      </c>
      <c r="W146" s="20">
        <v>0.02</v>
      </c>
      <c r="X146" s="20">
        <v>1488798945.98</v>
      </c>
      <c r="Y146" s="20">
        <v>1488798945.98</v>
      </c>
      <c r="Z146" s="20">
        <v>1488798945.98</v>
      </c>
      <c r="AA146" s="20">
        <v>1488798945.98</v>
      </c>
    </row>
    <row r="147" spans="1:27" ht="78.75" x14ac:dyDescent="0.25">
      <c r="A147" s="17" t="s">
        <v>85</v>
      </c>
      <c r="B147" s="18" t="s">
        <v>86</v>
      </c>
      <c r="C147" s="19" t="s">
        <v>53</v>
      </c>
      <c r="D147" s="17" t="s">
        <v>51</v>
      </c>
      <c r="E147" s="17" t="s">
        <v>216</v>
      </c>
      <c r="F147" s="17" t="s">
        <v>217</v>
      </c>
      <c r="G147" s="17" t="s">
        <v>220</v>
      </c>
      <c r="H147" s="17" t="s">
        <v>219</v>
      </c>
      <c r="I147" s="17"/>
      <c r="J147" s="17"/>
      <c r="K147" s="17"/>
      <c r="L147" s="17"/>
      <c r="M147" s="17" t="s">
        <v>27</v>
      </c>
      <c r="N147" s="17" t="s">
        <v>205</v>
      </c>
      <c r="O147" s="17" t="s">
        <v>28</v>
      </c>
      <c r="P147" s="18" t="s">
        <v>52</v>
      </c>
      <c r="Q147" s="20">
        <v>200562315</v>
      </c>
      <c r="R147" s="20">
        <v>0</v>
      </c>
      <c r="S147" s="20">
        <v>23677099</v>
      </c>
      <c r="T147" s="20">
        <v>176885216</v>
      </c>
      <c r="U147" s="20">
        <v>0</v>
      </c>
      <c r="V147" s="20">
        <v>176885216</v>
      </c>
      <c r="W147" s="20">
        <v>0</v>
      </c>
      <c r="X147" s="20">
        <v>176885216</v>
      </c>
      <c r="Y147" s="20">
        <v>176885216</v>
      </c>
      <c r="Z147" s="20">
        <v>176885216</v>
      </c>
      <c r="AA147" s="20">
        <v>176885216</v>
      </c>
    </row>
    <row r="148" spans="1:27" ht="56.25" x14ac:dyDescent="0.25">
      <c r="A148" s="17" t="s">
        <v>85</v>
      </c>
      <c r="B148" s="18" t="s">
        <v>86</v>
      </c>
      <c r="C148" s="19" t="s">
        <v>54</v>
      </c>
      <c r="D148" s="17" t="s">
        <v>51</v>
      </c>
      <c r="E148" s="17" t="s">
        <v>216</v>
      </c>
      <c r="F148" s="17" t="s">
        <v>217</v>
      </c>
      <c r="G148" s="17" t="s">
        <v>221</v>
      </c>
      <c r="H148" s="17" t="s">
        <v>222</v>
      </c>
      <c r="I148" s="17"/>
      <c r="J148" s="17"/>
      <c r="K148" s="17"/>
      <c r="L148" s="17"/>
      <c r="M148" s="17" t="s">
        <v>27</v>
      </c>
      <c r="N148" s="17" t="s">
        <v>205</v>
      </c>
      <c r="O148" s="17" t="s">
        <v>28</v>
      </c>
      <c r="P148" s="18" t="s">
        <v>55</v>
      </c>
      <c r="Q148" s="20">
        <v>281550000</v>
      </c>
      <c r="R148" s="20">
        <v>28651947</v>
      </c>
      <c r="S148" s="20">
        <v>16381810</v>
      </c>
      <c r="T148" s="20">
        <v>293820137</v>
      </c>
      <c r="U148" s="20">
        <v>0</v>
      </c>
      <c r="V148" s="20">
        <v>293445273.12</v>
      </c>
      <c r="W148" s="20">
        <v>374863.88</v>
      </c>
      <c r="X148" s="20">
        <v>293445273.12</v>
      </c>
      <c r="Y148" s="20">
        <v>293274350.12</v>
      </c>
      <c r="Z148" s="20">
        <v>292923488.12</v>
      </c>
      <c r="AA148" s="20">
        <v>292923488.12</v>
      </c>
    </row>
    <row r="149" spans="1:27" ht="56.25" x14ac:dyDescent="0.25">
      <c r="A149" s="17" t="s">
        <v>85</v>
      </c>
      <c r="B149" s="18" t="s">
        <v>86</v>
      </c>
      <c r="C149" s="19" t="s">
        <v>56</v>
      </c>
      <c r="D149" s="17" t="s">
        <v>51</v>
      </c>
      <c r="E149" s="17" t="s">
        <v>216</v>
      </c>
      <c r="F149" s="17" t="s">
        <v>217</v>
      </c>
      <c r="G149" s="17" t="s">
        <v>223</v>
      </c>
      <c r="H149" s="17" t="s">
        <v>57</v>
      </c>
      <c r="I149" s="17"/>
      <c r="J149" s="17"/>
      <c r="K149" s="17"/>
      <c r="L149" s="17"/>
      <c r="M149" s="17" t="s">
        <v>27</v>
      </c>
      <c r="N149" s="17" t="s">
        <v>205</v>
      </c>
      <c r="O149" s="17" t="s">
        <v>28</v>
      </c>
      <c r="P149" s="18" t="s">
        <v>58</v>
      </c>
      <c r="Q149" s="20">
        <v>132057189</v>
      </c>
      <c r="R149" s="20">
        <v>2952010495</v>
      </c>
      <c r="S149" s="20">
        <v>825176463</v>
      </c>
      <c r="T149" s="20">
        <v>2258891221</v>
      </c>
      <c r="U149" s="20">
        <v>0</v>
      </c>
      <c r="V149" s="20">
        <v>2258882744.4099998</v>
      </c>
      <c r="W149" s="20">
        <v>8476.59</v>
      </c>
      <c r="X149" s="20">
        <v>2258882744.4099998</v>
      </c>
      <c r="Y149" s="20">
        <v>2258882744.4099998</v>
      </c>
      <c r="Z149" s="20">
        <v>2258882744.4099998</v>
      </c>
      <c r="AA149" s="20">
        <v>2258882744.4099998</v>
      </c>
    </row>
    <row r="150" spans="1:27" ht="90" x14ac:dyDescent="0.25">
      <c r="A150" s="17" t="s">
        <v>85</v>
      </c>
      <c r="B150" s="18" t="s">
        <v>86</v>
      </c>
      <c r="C150" s="19" t="s">
        <v>74</v>
      </c>
      <c r="D150" s="17" t="s">
        <v>51</v>
      </c>
      <c r="E150" s="17" t="s">
        <v>216</v>
      </c>
      <c r="F150" s="17" t="s">
        <v>217</v>
      </c>
      <c r="G150" s="17" t="s">
        <v>234</v>
      </c>
      <c r="H150" s="17" t="s">
        <v>227</v>
      </c>
      <c r="I150" s="17"/>
      <c r="J150" s="17"/>
      <c r="K150" s="17"/>
      <c r="L150" s="17"/>
      <c r="M150" s="17" t="s">
        <v>60</v>
      </c>
      <c r="N150" s="17" t="s">
        <v>212</v>
      </c>
      <c r="O150" s="17" t="s">
        <v>28</v>
      </c>
      <c r="P150" s="18" t="s">
        <v>63</v>
      </c>
      <c r="Q150" s="20">
        <v>979165683</v>
      </c>
      <c r="R150" s="20">
        <v>646654764</v>
      </c>
      <c r="S150" s="20">
        <v>41328411</v>
      </c>
      <c r="T150" s="20">
        <v>1584492036</v>
      </c>
      <c r="U150" s="20">
        <v>0</v>
      </c>
      <c r="V150" s="20">
        <v>1584492036</v>
      </c>
      <c r="W150" s="20">
        <v>0</v>
      </c>
      <c r="X150" s="20">
        <v>1584492036</v>
      </c>
      <c r="Y150" s="20">
        <v>1584492036</v>
      </c>
      <c r="Z150" s="20">
        <v>1584492036</v>
      </c>
      <c r="AA150" s="20">
        <v>1584492036</v>
      </c>
    </row>
    <row r="151" spans="1:27" ht="90" x14ac:dyDescent="0.25">
      <c r="A151" s="17" t="s">
        <v>85</v>
      </c>
      <c r="B151" s="18" t="s">
        <v>86</v>
      </c>
      <c r="C151" s="19" t="s">
        <v>74</v>
      </c>
      <c r="D151" s="17" t="s">
        <v>51</v>
      </c>
      <c r="E151" s="17" t="s">
        <v>216</v>
      </c>
      <c r="F151" s="17" t="s">
        <v>217</v>
      </c>
      <c r="G151" s="17" t="s">
        <v>234</v>
      </c>
      <c r="H151" s="17" t="s">
        <v>227</v>
      </c>
      <c r="I151" s="17"/>
      <c r="J151" s="17"/>
      <c r="K151" s="17"/>
      <c r="L151" s="17"/>
      <c r="M151" s="17" t="s">
        <v>27</v>
      </c>
      <c r="N151" s="17" t="s">
        <v>205</v>
      </c>
      <c r="O151" s="17" t="s">
        <v>28</v>
      </c>
      <c r="P151" s="18" t="s">
        <v>63</v>
      </c>
      <c r="Q151" s="20">
        <v>0</v>
      </c>
      <c r="R151" s="20">
        <v>4511166314</v>
      </c>
      <c r="S151" s="20">
        <v>34348118</v>
      </c>
      <c r="T151" s="20">
        <v>4476818196</v>
      </c>
      <c r="U151" s="20">
        <v>0</v>
      </c>
      <c r="V151" s="20">
        <v>4476818196</v>
      </c>
      <c r="W151" s="20">
        <v>0</v>
      </c>
      <c r="X151" s="20">
        <v>4476818196</v>
      </c>
      <c r="Y151" s="20">
        <v>4476818196</v>
      </c>
      <c r="Z151" s="20">
        <v>4476818196</v>
      </c>
      <c r="AA151" s="20">
        <v>4476818196</v>
      </c>
    </row>
    <row r="152" spans="1:27" ht="90" x14ac:dyDescent="0.25">
      <c r="A152" s="17" t="s">
        <v>85</v>
      </c>
      <c r="B152" s="18" t="s">
        <v>86</v>
      </c>
      <c r="C152" s="19" t="s">
        <v>62</v>
      </c>
      <c r="D152" s="17" t="s">
        <v>51</v>
      </c>
      <c r="E152" s="17" t="s">
        <v>216</v>
      </c>
      <c r="F152" s="17" t="s">
        <v>217</v>
      </c>
      <c r="G152" s="17" t="s">
        <v>226</v>
      </c>
      <c r="H152" s="17" t="s">
        <v>227</v>
      </c>
      <c r="I152" s="17"/>
      <c r="J152" s="17"/>
      <c r="K152" s="17"/>
      <c r="L152" s="17"/>
      <c r="M152" s="17" t="s">
        <v>60</v>
      </c>
      <c r="N152" s="17" t="s">
        <v>212</v>
      </c>
      <c r="O152" s="17" t="s">
        <v>28</v>
      </c>
      <c r="P152" s="18" t="s">
        <v>63</v>
      </c>
      <c r="Q152" s="20">
        <v>0</v>
      </c>
      <c r="R152" s="20">
        <v>86920688972</v>
      </c>
      <c r="S152" s="20">
        <v>7348029392</v>
      </c>
      <c r="T152" s="20">
        <v>79572659580</v>
      </c>
      <c r="U152" s="20">
        <v>0</v>
      </c>
      <c r="V152" s="20">
        <v>79529232348.279999</v>
      </c>
      <c r="W152" s="20">
        <v>43427231.719999999</v>
      </c>
      <c r="X152" s="20">
        <v>79529232348.279999</v>
      </c>
      <c r="Y152" s="20">
        <v>78723154948.279999</v>
      </c>
      <c r="Z152" s="20">
        <v>78723154948.279999</v>
      </c>
      <c r="AA152" s="20">
        <v>78723154948.279999</v>
      </c>
    </row>
    <row r="153" spans="1:27" ht="90" x14ac:dyDescent="0.25">
      <c r="A153" s="17" t="s">
        <v>85</v>
      </c>
      <c r="B153" s="18" t="s">
        <v>86</v>
      </c>
      <c r="C153" s="19" t="s">
        <v>62</v>
      </c>
      <c r="D153" s="17" t="s">
        <v>51</v>
      </c>
      <c r="E153" s="17" t="s">
        <v>216</v>
      </c>
      <c r="F153" s="17" t="s">
        <v>217</v>
      </c>
      <c r="G153" s="17" t="s">
        <v>226</v>
      </c>
      <c r="H153" s="17" t="s">
        <v>227</v>
      </c>
      <c r="I153" s="17"/>
      <c r="J153" s="17"/>
      <c r="K153" s="17"/>
      <c r="L153" s="17"/>
      <c r="M153" s="17" t="s">
        <v>27</v>
      </c>
      <c r="N153" s="17" t="s">
        <v>228</v>
      </c>
      <c r="O153" s="17" t="s">
        <v>28</v>
      </c>
      <c r="P153" s="18" t="s">
        <v>63</v>
      </c>
      <c r="Q153" s="20">
        <v>0</v>
      </c>
      <c r="R153" s="20">
        <v>31020339</v>
      </c>
      <c r="S153" s="20">
        <v>31020339</v>
      </c>
      <c r="T153" s="20">
        <v>0</v>
      </c>
      <c r="U153" s="20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v>0</v>
      </c>
    </row>
    <row r="154" spans="1:27" ht="56.25" x14ac:dyDescent="0.25">
      <c r="A154" s="17" t="s">
        <v>85</v>
      </c>
      <c r="B154" s="18" t="s">
        <v>86</v>
      </c>
      <c r="C154" s="19" t="s">
        <v>64</v>
      </c>
      <c r="D154" s="17" t="s">
        <v>51</v>
      </c>
      <c r="E154" s="17" t="s">
        <v>216</v>
      </c>
      <c r="F154" s="17" t="s">
        <v>217</v>
      </c>
      <c r="G154" s="17" t="s">
        <v>226</v>
      </c>
      <c r="H154" s="17" t="s">
        <v>230</v>
      </c>
      <c r="I154" s="17"/>
      <c r="J154" s="17"/>
      <c r="K154" s="17"/>
      <c r="L154" s="17"/>
      <c r="M154" s="17" t="s">
        <v>27</v>
      </c>
      <c r="N154" s="17" t="s">
        <v>205</v>
      </c>
      <c r="O154" s="17" t="s">
        <v>28</v>
      </c>
      <c r="P154" s="18" t="s">
        <v>65</v>
      </c>
      <c r="Q154" s="20">
        <v>1018536626</v>
      </c>
      <c r="R154" s="20">
        <v>5619067691</v>
      </c>
      <c r="S154" s="20">
        <v>2863732730</v>
      </c>
      <c r="T154" s="20">
        <v>3773871587</v>
      </c>
      <c r="U154" s="20">
        <v>0</v>
      </c>
      <c r="V154" s="20">
        <v>3742942728.4000001</v>
      </c>
      <c r="W154" s="20">
        <v>30928858.600000001</v>
      </c>
      <c r="X154" s="20">
        <v>3742942728.4000001</v>
      </c>
      <c r="Y154" s="20">
        <v>3674652557.4000001</v>
      </c>
      <c r="Z154" s="20">
        <v>3674652557.4000001</v>
      </c>
      <c r="AA154" s="20">
        <v>3674652557.4000001</v>
      </c>
    </row>
    <row r="155" spans="1:27" ht="45" x14ac:dyDescent="0.25">
      <c r="A155" s="17" t="s">
        <v>85</v>
      </c>
      <c r="B155" s="18" t="s">
        <v>86</v>
      </c>
      <c r="C155" s="19" t="s">
        <v>66</v>
      </c>
      <c r="D155" s="17" t="s">
        <v>51</v>
      </c>
      <c r="E155" s="17" t="s">
        <v>216</v>
      </c>
      <c r="F155" s="17" t="s">
        <v>217</v>
      </c>
      <c r="G155" s="17" t="s">
        <v>212</v>
      </c>
      <c r="H155" s="17" t="s">
        <v>231</v>
      </c>
      <c r="I155" s="17"/>
      <c r="J155" s="17"/>
      <c r="K155" s="17"/>
      <c r="L155" s="17"/>
      <c r="M155" s="17" t="s">
        <v>60</v>
      </c>
      <c r="N155" s="17" t="s">
        <v>232</v>
      </c>
      <c r="O155" s="17" t="s">
        <v>28</v>
      </c>
      <c r="P155" s="18" t="s">
        <v>67</v>
      </c>
      <c r="Q155" s="20">
        <v>0</v>
      </c>
      <c r="R155" s="20">
        <v>799304024</v>
      </c>
      <c r="S155" s="20">
        <v>215503195</v>
      </c>
      <c r="T155" s="20">
        <v>583800829</v>
      </c>
      <c r="U155" s="20">
        <v>0</v>
      </c>
      <c r="V155" s="20">
        <v>583010829</v>
      </c>
      <c r="W155" s="20">
        <v>790000</v>
      </c>
      <c r="X155" s="20">
        <v>583010829</v>
      </c>
      <c r="Y155" s="20">
        <v>557643061</v>
      </c>
      <c r="Z155" s="20">
        <v>557643061</v>
      </c>
      <c r="AA155" s="20">
        <v>557643061</v>
      </c>
    </row>
    <row r="156" spans="1:27" ht="45" x14ac:dyDescent="0.25">
      <c r="A156" s="17" t="s">
        <v>85</v>
      </c>
      <c r="B156" s="18" t="s">
        <v>86</v>
      </c>
      <c r="C156" s="19" t="s">
        <v>66</v>
      </c>
      <c r="D156" s="17" t="s">
        <v>51</v>
      </c>
      <c r="E156" s="17" t="s">
        <v>216</v>
      </c>
      <c r="F156" s="17" t="s">
        <v>217</v>
      </c>
      <c r="G156" s="17" t="s">
        <v>212</v>
      </c>
      <c r="H156" s="17" t="s">
        <v>231</v>
      </c>
      <c r="I156" s="17"/>
      <c r="J156" s="17"/>
      <c r="K156" s="17"/>
      <c r="L156" s="17"/>
      <c r="M156" s="17" t="s">
        <v>27</v>
      </c>
      <c r="N156" s="17" t="s">
        <v>229</v>
      </c>
      <c r="O156" s="17" t="s">
        <v>28</v>
      </c>
      <c r="P156" s="18" t="s">
        <v>67</v>
      </c>
      <c r="Q156" s="20">
        <v>42003643</v>
      </c>
      <c r="R156" s="20">
        <v>5650950190</v>
      </c>
      <c r="S156" s="20">
        <v>239843657</v>
      </c>
      <c r="T156" s="20">
        <v>5453110176</v>
      </c>
      <c r="U156" s="20">
        <v>0</v>
      </c>
      <c r="V156" s="20">
        <v>5449276787</v>
      </c>
      <c r="W156" s="20">
        <v>3833389</v>
      </c>
      <c r="X156" s="20">
        <v>5449276787</v>
      </c>
      <c r="Y156" s="20">
        <v>5390716299</v>
      </c>
      <c r="Z156" s="20">
        <v>5390716299</v>
      </c>
      <c r="AA156" s="20">
        <v>5390716299</v>
      </c>
    </row>
    <row r="157" spans="1:27" ht="45" x14ac:dyDescent="0.25">
      <c r="A157" s="17" t="s">
        <v>85</v>
      </c>
      <c r="B157" s="18" t="s">
        <v>86</v>
      </c>
      <c r="C157" s="19" t="s">
        <v>66</v>
      </c>
      <c r="D157" s="17" t="s">
        <v>51</v>
      </c>
      <c r="E157" s="17" t="s">
        <v>216</v>
      </c>
      <c r="F157" s="17" t="s">
        <v>217</v>
      </c>
      <c r="G157" s="17" t="s">
        <v>212</v>
      </c>
      <c r="H157" s="17" t="s">
        <v>231</v>
      </c>
      <c r="I157" s="17"/>
      <c r="J157" s="17"/>
      <c r="K157" s="17"/>
      <c r="L157" s="17"/>
      <c r="M157" s="17" t="s">
        <v>27</v>
      </c>
      <c r="N157" s="17" t="s">
        <v>205</v>
      </c>
      <c r="O157" s="17" t="s">
        <v>28</v>
      </c>
      <c r="P157" s="18" t="s">
        <v>67</v>
      </c>
      <c r="Q157" s="20">
        <v>1712095192</v>
      </c>
      <c r="R157" s="20">
        <v>202300984</v>
      </c>
      <c r="S157" s="20">
        <v>30240437</v>
      </c>
      <c r="T157" s="20">
        <v>1884155739</v>
      </c>
      <c r="U157" s="20">
        <v>0</v>
      </c>
      <c r="V157" s="20">
        <v>1863517095.79</v>
      </c>
      <c r="W157" s="20">
        <v>20638643.210000001</v>
      </c>
      <c r="X157" s="20">
        <v>1863517095.79</v>
      </c>
      <c r="Y157" s="20">
        <v>1863517095.79</v>
      </c>
      <c r="Z157" s="20">
        <v>1863517095.79</v>
      </c>
      <c r="AA157" s="20">
        <v>1863517095.79</v>
      </c>
    </row>
    <row r="158" spans="1:27" ht="56.25" x14ac:dyDescent="0.25">
      <c r="A158" s="17" t="s">
        <v>85</v>
      </c>
      <c r="B158" s="18" t="s">
        <v>86</v>
      </c>
      <c r="C158" s="19" t="s">
        <v>68</v>
      </c>
      <c r="D158" s="17" t="s">
        <v>51</v>
      </c>
      <c r="E158" s="17" t="s">
        <v>233</v>
      </c>
      <c r="F158" s="17" t="s">
        <v>217</v>
      </c>
      <c r="G158" s="17" t="s">
        <v>218</v>
      </c>
      <c r="H158" s="17" t="s">
        <v>230</v>
      </c>
      <c r="I158" s="17"/>
      <c r="J158" s="17"/>
      <c r="K158" s="17"/>
      <c r="L158" s="17"/>
      <c r="M158" s="17" t="s">
        <v>27</v>
      </c>
      <c r="N158" s="17" t="s">
        <v>205</v>
      </c>
      <c r="O158" s="17" t="s">
        <v>28</v>
      </c>
      <c r="P158" s="18" t="s">
        <v>65</v>
      </c>
      <c r="Q158" s="20">
        <v>132656892</v>
      </c>
      <c r="R158" s="20">
        <v>11000</v>
      </c>
      <c r="S158" s="20">
        <v>4953191</v>
      </c>
      <c r="T158" s="20">
        <v>127714701</v>
      </c>
      <c r="U158" s="20">
        <v>0</v>
      </c>
      <c r="V158" s="20">
        <v>127713793.76000001</v>
      </c>
      <c r="W158" s="20">
        <v>907.24</v>
      </c>
      <c r="X158" s="20">
        <v>127713793.76000001</v>
      </c>
      <c r="Y158" s="20">
        <v>127713793.76000001</v>
      </c>
      <c r="Z158" s="20">
        <v>127713793.76000001</v>
      </c>
      <c r="AA158" s="20">
        <v>127713793.76000001</v>
      </c>
    </row>
    <row r="159" spans="1:27" ht="45" x14ac:dyDescent="0.25">
      <c r="A159" s="17" t="s">
        <v>85</v>
      </c>
      <c r="B159" s="18" t="s">
        <v>86</v>
      </c>
      <c r="C159" s="19" t="s">
        <v>69</v>
      </c>
      <c r="D159" s="17" t="s">
        <v>51</v>
      </c>
      <c r="E159" s="17" t="s">
        <v>233</v>
      </c>
      <c r="F159" s="17" t="s">
        <v>217</v>
      </c>
      <c r="G159" s="17" t="s">
        <v>220</v>
      </c>
      <c r="H159" s="17" t="s">
        <v>70</v>
      </c>
      <c r="I159" s="17"/>
      <c r="J159" s="17"/>
      <c r="K159" s="17"/>
      <c r="L159" s="17"/>
      <c r="M159" s="17" t="s">
        <v>27</v>
      </c>
      <c r="N159" s="17" t="s">
        <v>205</v>
      </c>
      <c r="O159" s="17" t="s">
        <v>28</v>
      </c>
      <c r="P159" s="18" t="s">
        <v>71</v>
      </c>
      <c r="Q159" s="20">
        <v>1034703178</v>
      </c>
      <c r="R159" s="20">
        <v>423977993</v>
      </c>
      <c r="S159" s="20">
        <v>379365129</v>
      </c>
      <c r="T159" s="20">
        <v>1079316042</v>
      </c>
      <c r="U159" s="20">
        <v>0</v>
      </c>
      <c r="V159" s="20">
        <v>925700840.03999996</v>
      </c>
      <c r="W159" s="20">
        <v>153615201.96000001</v>
      </c>
      <c r="X159" s="20">
        <v>925700840.03999996</v>
      </c>
      <c r="Y159" s="20">
        <v>747587105.03999996</v>
      </c>
      <c r="Z159" s="20">
        <v>741005150.03999996</v>
      </c>
      <c r="AA159" s="20">
        <v>741005150.03999996</v>
      </c>
    </row>
    <row r="160" spans="1:27" ht="22.5" x14ac:dyDescent="0.25">
      <c r="A160" s="17" t="s">
        <v>87</v>
      </c>
      <c r="B160" s="18" t="s">
        <v>88</v>
      </c>
      <c r="C160" s="19" t="s">
        <v>34</v>
      </c>
      <c r="D160" s="17" t="s">
        <v>26</v>
      </c>
      <c r="E160" s="17" t="s">
        <v>206</v>
      </c>
      <c r="F160" s="17"/>
      <c r="G160" s="17"/>
      <c r="H160" s="17"/>
      <c r="I160" s="17"/>
      <c r="J160" s="17"/>
      <c r="K160" s="17"/>
      <c r="L160" s="17"/>
      <c r="M160" s="17" t="s">
        <v>27</v>
      </c>
      <c r="N160" s="17" t="s">
        <v>205</v>
      </c>
      <c r="O160" s="17" t="s">
        <v>28</v>
      </c>
      <c r="P160" s="18" t="s">
        <v>35</v>
      </c>
      <c r="Q160" s="20">
        <v>27875148</v>
      </c>
      <c r="R160" s="20">
        <v>90514372</v>
      </c>
      <c r="S160" s="20">
        <v>3437039</v>
      </c>
      <c r="T160" s="20">
        <v>114952481</v>
      </c>
      <c r="U160" s="20">
        <v>0</v>
      </c>
      <c r="V160" s="20">
        <v>113814831</v>
      </c>
      <c r="W160" s="20">
        <v>1137650</v>
      </c>
      <c r="X160" s="20">
        <v>113814831</v>
      </c>
      <c r="Y160" s="20">
        <v>113814831</v>
      </c>
      <c r="Z160" s="20">
        <v>107430481</v>
      </c>
      <c r="AA160" s="20">
        <v>107430481</v>
      </c>
    </row>
    <row r="161" spans="1:27" ht="22.5" x14ac:dyDescent="0.25">
      <c r="A161" s="17" t="s">
        <v>87</v>
      </c>
      <c r="B161" s="18" t="s">
        <v>88</v>
      </c>
      <c r="C161" s="19" t="s">
        <v>44</v>
      </c>
      <c r="D161" s="17" t="s">
        <v>26</v>
      </c>
      <c r="E161" s="17" t="s">
        <v>215</v>
      </c>
      <c r="F161" s="17" t="s">
        <v>204</v>
      </c>
      <c r="G161" s="17"/>
      <c r="H161" s="17"/>
      <c r="I161" s="17"/>
      <c r="J161" s="17"/>
      <c r="K161" s="17"/>
      <c r="L161" s="17"/>
      <c r="M161" s="17" t="s">
        <v>27</v>
      </c>
      <c r="N161" s="17" t="s">
        <v>205</v>
      </c>
      <c r="O161" s="17" t="s">
        <v>28</v>
      </c>
      <c r="P161" s="18" t="s">
        <v>45</v>
      </c>
      <c r="Q161" s="20">
        <v>0</v>
      </c>
      <c r="R161" s="20">
        <v>73167583</v>
      </c>
      <c r="S161" s="20">
        <v>4324801</v>
      </c>
      <c r="T161" s="20">
        <v>68842782</v>
      </c>
      <c r="U161" s="20">
        <v>0</v>
      </c>
      <c r="V161" s="20">
        <v>68842782</v>
      </c>
      <c r="W161" s="20">
        <v>0</v>
      </c>
      <c r="X161" s="20">
        <v>68842782</v>
      </c>
      <c r="Y161" s="20">
        <v>68842782</v>
      </c>
      <c r="Z161" s="20">
        <v>68842782</v>
      </c>
      <c r="AA161" s="20">
        <v>68842782</v>
      </c>
    </row>
    <row r="162" spans="1:27" ht="78.75" x14ac:dyDescent="0.25">
      <c r="A162" s="17" t="s">
        <v>87</v>
      </c>
      <c r="B162" s="18" t="s">
        <v>88</v>
      </c>
      <c r="C162" s="19" t="s">
        <v>50</v>
      </c>
      <c r="D162" s="17" t="s">
        <v>51</v>
      </c>
      <c r="E162" s="17" t="s">
        <v>216</v>
      </c>
      <c r="F162" s="17" t="s">
        <v>217</v>
      </c>
      <c r="G162" s="17" t="s">
        <v>218</v>
      </c>
      <c r="H162" s="17" t="s">
        <v>219</v>
      </c>
      <c r="I162" s="17"/>
      <c r="J162" s="17"/>
      <c r="K162" s="17"/>
      <c r="L162" s="17"/>
      <c r="M162" s="17" t="s">
        <v>27</v>
      </c>
      <c r="N162" s="17" t="s">
        <v>205</v>
      </c>
      <c r="O162" s="17" t="s">
        <v>28</v>
      </c>
      <c r="P162" s="18" t="s">
        <v>52</v>
      </c>
      <c r="Q162" s="20">
        <v>5836227471</v>
      </c>
      <c r="R162" s="20">
        <v>0</v>
      </c>
      <c r="S162" s="20">
        <v>63888397</v>
      </c>
      <c r="T162" s="20">
        <v>5772339074</v>
      </c>
      <c r="U162" s="20">
        <v>0</v>
      </c>
      <c r="V162" s="20">
        <v>5772339074</v>
      </c>
      <c r="W162" s="20">
        <v>0</v>
      </c>
      <c r="X162" s="20">
        <v>5772339074</v>
      </c>
      <c r="Y162" s="20">
        <v>5497812982</v>
      </c>
      <c r="Z162" s="20">
        <v>5497812982</v>
      </c>
      <c r="AA162" s="20">
        <v>5497812982</v>
      </c>
    </row>
    <row r="163" spans="1:27" ht="78.75" x14ac:dyDescent="0.25">
      <c r="A163" s="17" t="s">
        <v>87</v>
      </c>
      <c r="B163" s="18" t="s">
        <v>88</v>
      </c>
      <c r="C163" s="19" t="s">
        <v>53</v>
      </c>
      <c r="D163" s="17" t="s">
        <v>51</v>
      </c>
      <c r="E163" s="17" t="s">
        <v>216</v>
      </c>
      <c r="F163" s="17" t="s">
        <v>217</v>
      </c>
      <c r="G163" s="17" t="s">
        <v>220</v>
      </c>
      <c r="H163" s="17" t="s">
        <v>219</v>
      </c>
      <c r="I163" s="17"/>
      <c r="J163" s="17"/>
      <c r="K163" s="17"/>
      <c r="L163" s="17"/>
      <c r="M163" s="17" t="s">
        <v>27</v>
      </c>
      <c r="N163" s="17" t="s">
        <v>205</v>
      </c>
      <c r="O163" s="17" t="s">
        <v>28</v>
      </c>
      <c r="P163" s="18" t="s">
        <v>52</v>
      </c>
      <c r="Q163" s="20">
        <v>2094936246</v>
      </c>
      <c r="R163" s="20">
        <v>0</v>
      </c>
      <c r="S163" s="20">
        <v>189762065</v>
      </c>
      <c r="T163" s="20">
        <v>1905174181</v>
      </c>
      <c r="U163" s="20">
        <v>0</v>
      </c>
      <c r="V163" s="20">
        <v>1905174181</v>
      </c>
      <c r="W163" s="20">
        <v>0</v>
      </c>
      <c r="X163" s="20">
        <v>1905174181</v>
      </c>
      <c r="Y163" s="20">
        <v>1905174181</v>
      </c>
      <c r="Z163" s="20">
        <v>1905174181</v>
      </c>
      <c r="AA163" s="20">
        <v>1905174181</v>
      </c>
    </row>
    <row r="164" spans="1:27" ht="56.25" x14ac:dyDescent="0.25">
      <c r="A164" s="17" t="s">
        <v>87</v>
      </c>
      <c r="B164" s="18" t="s">
        <v>88</v>
      </c>
      <c r="C164" s="19" t="s">
        <v>54</v>
      </c>
      <c r="D164" s="17" t="s">
        <v>51</v>
      </c>
      <c r="E164" s="17" t="s">
        <v>216</v>
      </c>
      <c r="F164" s="17" t="s">
        <v>217</v>
      </c>
      <c r="G164" s="17" t="s">
        <v>221</v>
      </c>
      <c r="H164" s="17" t="s">
        <v>222</v>
      </c>
      <c r="I164" s="17"/>
      <c r="J164" s="17"/>
      <c r="K164" s="17"/>
      <c r="L164" s="17"/>
      <c r="M164" s="17" t="s">
        <v>27</v>
      </c>
      <c r="N164" s="17" t="s">
        <v>205</v>
      </c>
      <c r="O164" s="17" t="s">
        <v>28</v>
      </c>
      <c r="P164" s="18" t="s">
        <v>55</v>
      </c>
      <c r="Q164" s="20">
        <v>428450000</v>
      </c>
      <c r="R164" s="20">
        <v>98219767</v>
      </c>
      <c r="S164" s="20">
        <v>69461641</v>
      </c>
      <c r="T164" s="20">
        <v>457208126</v>
      </c>
      <c r="U164" s="20">
        <v>0</v>
      </c>
      <c r="V164" s="20">
        <v>457208126</v>
      </c>
      <c r="W164" s="20">
        <v>0</v>
      </c>
      <c r="X164" s="20">
        <v>457208126</v>
      </c>
      <c r="Y164" s="20">
        <v>457208126</v>
      </c>
      <c r="Z164" s="20">
        <v>457208126</v>
      </c>
      <c r="AA164" s="20">
        <v>457208126</v>
      </c>
    </row>
    <row r="165" spans="1:27" ht="56.25" x14ac:dyDescent="0.25">
      <c r="A165" s="17" t="s">
        <v>87</v>
      </c>
      <c r="B165" s="18" t="s">
        <v>88</v>
      </c>
      <c r="C165" s="19" t="s">
        <v>56</v>
      </c>
      <c r="D165" s="17" t="s">
        <v>51</v>
      </c>
      <c r="E165" s="17" t="s">
        <v>216</v>
      </c>
      <c r="F165" s="17" t="s">
        <v>217</v>
      </c>
      <c r="G165" s="17" t="s">
        <v>223</v>
      </c>
      <c r="H165" s="17" t="s">
        <v>57</v>
      </c>
      <c r="I165" s="17"/>
      <c r="J165" s="17"/>
      <c r="K165" s="17"/>
      <c r="L165" s="17"/>
      <c r="M165" s="17" t="s">
        <v>27</v>
      </c>
      <c r="N165" s="17" t="s">
        <v>205</v>
      </c>
      <c r="O165" s="17" t="s">
        <v>28</v>
      </c>
      <c r="P165" s="18" t="s">
        <v>58</v>
      </c>
      <c r="Q165" s="20">
        <v>195332182</v>
      </c>
      <c r="R165" s="20">
        <v>4890285746</v>
      </c>
      <c r="S165" s="20">
        <v>1428364125</v>
      </c>
      <c r="T165" s="20">
        <v>3657253803</v>
      </c>
      <c r="U165" s="20">
        <v>0</v>
      </c>
      <c r="V165" s="20">
        <v>3626825307</v>
      </c>
      <c r="W165" s="20">
        <v>30428496</v>
      </c>
      <c r="X165" s="20">
        <v>3626825307</v>
      </c>
      <c r="Y165" s="20">
        <v>3615177607</v>
      </c>
      <c r="Z165" s="20">
        <v>3615177607</v>
      </c>
      <c r="AA165" s="20">
        <v>3615177607</v>
      </c>
    </row>
    <row r="166" spans="1:27" ht="90" x14ac:dyDescent="0.25">
      <c r="A166" s="17" t="s">
        <v>87</v>
      </c>
      <c r="B166" s="18" t="s">
        <v>88</v>
      </c>
      <c r="C166" s="19" t="s">
        <v>74</v>
      </c>
      <c r="D166" s="17" t="s">
        <v>51</v>
      </c>
      <c r="E166" s="17" t="s">
        <v>216</v>
      </c>
      <c r="F166" s="17" t="s">
        <v>217</v>
      </c>
      <c r="G166" s="17" t="s">
        <v>234</v>
      </c>
      <c r="H166" s="17" t="s">
        <v>227</v>
      </c>
      <c r="I166" s="17"/>
      <c r="J166" s="17"/>
      <c r="K166" s="17"/>
      <c r="L166" s="17"/>
      <c r="M166" s="17" t="s">
        <v>60</v>
      </c>
      <c r="N166" s="17" t="s">
        <v>212</v>
      </c>
      <c r="O166" s="17" t="s">
        <v>28</v>
      </c>
      <c r="P166" s="18" t="s">
        <v>63</v>
      </c>
      <c r="Q166" s="20">
        <v>21214269233</v>
      </c>
      <c r="R166" s="20">
        <v>20482252128</v>
      </c>
      <c r="S166" s="20">
        <v>263671352</v>
      </c>
      <c r="T166" s="20">
        <v>41432850009</v>
      </c>
      <c r="U166" s="20">
        <v>0</v>
      </c>
      <c r="V166" s="20">
        <v>41432850009</v>
      </c>
      <c r="W166" s="20">
        <v>0</v>
      </c>
      <c r="X166" s="20">
        <v>41432850009</v>
      </c>
      <c r="Y166" s="20">
        <v>41338950258</v>
      </c>
      <c r="Z166" s="20">
        <v>41338950258</v>
      </c>
      <c r="AA166" s="20">
        <v>41338950258</v>
      </c>
    </row>
    <row r="167" spans="1:27" ht="90" x14ac:dyDescent="0.25">
      <c r="A167" s="17" t="s">
        <v>87</v>
      </c>
      <c r="B167" s="18" t="s">
        <v>88</v>
      </c>
      <c r="C167" s="19" t="s">
        <v>62</v>
      </c>
      <c r="D167" s="17" t="s">
        <v>51</v>
      </c>
      <c r="E167" s="17" t="s">
        <v>216</v>
      </c>
      <c r="F167" s="17" t="s">
        <v>217</v>
      </c>
      <c r="G167" s="17" t="s">
        <v>226</v>
      </c>
      <c r="H167" s="17" t="s">
        <v>227</v>
      </c>
      <c r="I167" s="17"/>
      <c r="J167" s="17"/>
      <c r="K167" s="17"/>
      <c r="L167" s="17"/>
      <c r="M167" s="17" t="s">
        <v>60</v>
      </c>
      <c r="N167" s="17" t="s">
        <v>212</v>
      </c>
      <c r="O167" s="17" t="s">
        <v>28</v>
      </c>
      <c r="P167" s="18" t="s">
        <v>63</v>
      </c>
      <c r="Q167" s="20">
        <v>0</v>
      </c>
      <c r="R167" s="20">
        <v>329249932976</v>
      </c>
      <c r="S167" s="20">
        <v>93287288671</v>
      </c>
      <c r="T167" s="20">
        <v>235962644305</v>
      </c>
      <c r="U167" s="20">
        <v>0</v>
      </c>
      <c r="V167" s="20">
        <v>234564823927.75</v>
      </c>
      <c r="W167" s="20">
        <v>1397820377.25</v>
      </c>
      <c r="X167" s="20">
        <v>234564823927.75</v>
      </c>
      <c r="Y167" s="20">
        <v>228053930346.41</v>
      </c>
      <c r="Z167" s="20">
        <v>228053930346.41</v>
      </c>
      <c r="AA167" s="20">
        <v>228053930346.41</v>
      </c>
    </row>
    <row r="168" spans="1:27" ht="90" x14ac:dyDescent="0.25">
      <c r="A168" s="17" t="s">
        <v>87</v>
      </c>
      <c r="B168" s="18" t="s">
        <v>88</v>
      </c>
      <c r="C168" s="19" t="s">
        <v>62</v>
      </c>
      <c r="D168" s="17" t="s">
        <v>51</v>
      </c>
      <c r="E168" s="17" t="s">
        <v>216</v>
      </c>
      <c r="F168" s="17" t="s">
        <v>217</v>
      </c>
      <c r="G168" s="17" t="s">
        <v>226</v>
      </c>
      <c r="H168" s="17" t="s">
        <v>227</v>
      </c>
      <c r="I168" s="17"/>
      <c r="J168" s="17"/>
      <c r="K168" s="17"/>
      <c r="L168" s="17"/>
      <c r="M168" s="17" t="s">
        <v>27</v>
      </c>
      <c r="N168" s="17" t="s">
        <v>228</v>
      </c>
      <c r="O168" s="17" t="s">
        <v>28</v>
      </c>
      <c r="P168" s="18" t="s">
        <v>63</v>
      </c>
      <c r="Q168" s="20">
        <v>0</v>
      </c>
      <c r="R168" s="20">
        <v>6000000</v>
      </c>
      <c r="S168" s="20">
        <v>4330033</v>
      </c>
      <c r="T168" s="20">
        <v>1669967</v>
      </c>
      <c r="U168" s="20">
        <v>0</v>
      </c>
      <c r="V168" s="20">
        <v>1669967</v>
      </c>
      <c r="W168" s="20">
        <v>0</v>
      </c>
      <c r="X168" s="20">
        <v>1669967</v>
      </c>
      <c r="Y168" s="20">
        <v>1669967</v>
      </c>
      <c r="Z168" s="20">
        <v>1669967</v>
      </c>
      <c r="AA168" s="20">
        <v>1669967</v>
      </c>
    </row>
    <row r="169" spans="1:27" ht="90" x14ac:dyDescent="0.25">
      <c r="A169" s="17" t="s">
        <v>87</v>
      </c>
      <c r="B169" s="18" t="s">
        <v>88</v>
      </c>
      <c r="C169" s="19" t="s">
        <v>62</v>
      </c>
      <c r="D169" s="17" t="s">
        <v>51</v>
      </c>
      <c r="E169" s="17" t="s">
        <v>216</v>
      </c>
      <c r="F169" s="17" t="s">
        <v>217</v>
      </c>
      <c r="G169" s="17" t="s">
        <v>226</v>
      </c>
      <c r="H169" s="17" t="s">
        <v>227</v>
      </c>
      <c r="I169" s="17"/>
      <c r="J169" s="17"/>
      <c r="K169" s="17"/>
      <c r="L169" s="17"/>
      <c r="M169" s="17" t="s">
        <v>27</v>
      </c>
      <c r="N169" s="17" t="s">
        <v>229</v>
      </c>
      <c r="O169" s="17" t="s">
        <v>28</v>
      </c>
      <c r="P169" s="18" t="s">
        <v>63</v>
      </c>
      <c r="Q169" s="20">
        <v>0</v>
      </c>
      <c r="R169" s="20">
        <v>976741474</v>
      </c>
      <c r="S169" s="20">
        <v>21018073</v>
      </c>
      <c r="T169" s="20">
        <v>955723401</v>
      </c>
      <c r="U169" s="20">
        <v>0</v>
      </c>
      <c r="V169" s="20">
        <v>942882565</v>
      </c>
      <c r="W169" s="20">
        <v>12840836</v>
      </c>
      <c r="X169" s="20">
        <v>942882565</v>
      </c>
      <c r="Y169" s="20">
        <v>797068850</v>
      </c>
      <c r="Z169" s="20">
        <v>797068850</v>
      </c>
      <c r="AA169" s="20">
        <v>797068850</v>
      </c>
    </row>
    <row r="170" spans="1:27" ht="56.25" x14ac:dyDescent="0.25">
      <c r="A170" s="17" t="s">
        <v>87</v>
      </c>
      <c r="B170" s="18" t="s">
        <v>88</v>
      </c>
      <c r="C170" s="19" t="s">
        <v>64</v>
      </c>
      <c r="D170" s="17" t="s">
        <v>51</v>
      </c>
      <c r="E170" s="17" t="s">
        <v>216</v>
      </c>
      <c r="F170" s="17" t="s">
        <v>217</v>
      </c>
      <c r="G170" s="17" t="s">
        <v>226</v>
      </c>
      <c r="H170" s="17" t="s">
        <v>230</v>
      </c>
      <c r="I170" s="17"/>
      <c r="J170" s="17"/>
      <c r="K170" s="17"/>
      <c r="L170" s="17"/>
      <c r="M170" s="17" t="s">
        <v>27</v>
      </c>
      <c r="N170" s="17" t="s">
        <v>205</v>
      </c>
      <c r="O170" s="17" t="s">
        <v>28</v>
      </c>
      <c r="P170" s="18" t="s">
        <v>65</v>
      </c>
      <c r="Q170" s="20">
        <v>3185207543</v>
      </c>
      <c r="R170" s="20">
        <v>21390397552</v>
      </c>
      <c r="S170" s="20">
        <v>8784236729</v>
      </c>
      <c r="T170" s="20">
        <v>15791368366</v>
      </c>
      <c r="U170" s="20">
        <v>0</v>
      </c>
      <c r="V170" s="20">
        <v>15791368366</v>
      </c>
      <c r="W170" s="20">
        <v>0</v>
      </c>
      <c r="X170" s="20">
        <v>15791368366</v>
      </c>
      <c r="Y170" s="20">
        <v>13189942085</v>
      </c>
      <c r="Z170" s="20">
        <v>13071186767</v>
      </c>
      <c r="AA170" s="20">
        <v>13071186767</v>
      </c>
    </row>
    <row r="171" spans="1:27" ht="45" x14ac:dyDescent="0.25">
      <c r="A171" s="17" t="s">
        <v>87</v>
      </c>
      <c r="B171" s="18" t="s">
        <v>88</v>
      </c>
      <c r="C171" s="19" t="s">
        <v>66</v>
      </c>
      <c r="D171" s="17" t="s">
        <v>51</v>
      </c>
      <c r="E171" s="17" t="s">
        <v>216</v>
      </c>
      <c r="F171" s="17" t="s">
        <v>217</v>
      </c>
      <c r="G171" s="17" t="s">
        <v>212</v>
      </c>
      <c r="H171" s="17" t="s">
        <v>231</v>
      </c>
      <c r="I171" s="17"/>
      <c r="J171" s="17"/>
      <c r="K171" s="17"/>
      <c r="L171" s="17"/>
      <c r="M171" s="17" t="s">
        <v>60</v>
      </c>
      <c r="N171" s="17" t="s">
        <v>232</v>
      </c>
      <c r="O171" s="17" t="s">
        <v>28</v>
      </c>
      <c r="P171" s="18" t="s">
        <v>67</v>
      </c>
      <c r="Q171" s="20">
        <v>0</v>
      </c>
      <c r="R171" s="20">
        <v>6695656574</v>
      </c>
      <c r="S171" s="20">
        <v>0</v>
      </c>
      <c r="T171" s="20">
        <v>6695656574</v>
      </c>
      <c r="U171" s="20">
        <v>0</v>
      </c>
      <c r="V171" s="20">
        <v>6616293759</v>
      </c>
      <c r="W171" s="20">
        <v>79362815</v>
      </c>
      <c r="X171" s="20">
        <v>6616293759</v>
      </c>
      <c r="Y171" s="20">
        <v>6255550120</v>
      </c>
      <c r="Z171" s="20">
        <v>6255550120</v>
      </c>
      <c r="AA171" s="20">
        <v>6255550120</v>
      </c>
    </row>
    <row r="172" spans="1:27" ht="45" x14ac:dyDescent="0.25">
      <c r="A172" s="17" t="s">
        <v>87</v>
      </c>
      <c r="B172" s="18" t="s">
        <v>88</v>
      </c>
      <c r="C172" s="19" t="s">
        <v>66</v>
      </c>
      <c r="D172" s="17" t="s">
        <v>51</v>
      </c>
      <c r="E172" s="17" t="s">
        <v>216</v>
      </c>
      <c r="F172" s="17" t="s">
        <v>217</v>
      </c>
      <c r="G172" s="17" t="s">
        <v>212</v>
      </c>
      <c r="H172" s="17" t="s">
        <v>231</v>
      </c>
      <c r="I172" s="17"/>
      <c r="J172" s="17"/>
      <c r="K172" s="17"/>
      <c r="L172" s="17"/>
      <c r="M172" s="17" t="s">
        <v>27</v>
      </c>
      <c r="N172" s="17" t="s">
        <v>229</v>
      </c>
      <c r="O172" s="17" t="s">
        <v>28</v>
      </c>
      <c r="P172" s="18" t="s">
        <v>67</v>
      </c>
      <c r="Q172" s="20">
        <v>204690531</v>
      </c>
      <c r="R172" s="20">
        <v>2111384323</v>
      </c>
      <c r="S172" s="20">
        <v>135022216</v>
      </c>
      <c r="T172" s="20">
        <v>2181052638</v>
      </c>
      <c r="U172" s="20">
        <v>0</v>
      </c>
      <c r="V172" s="20">
        <v>2175995698</v>
      </c>
      <c r="W172" s="20">
        <v>5056940</v>
      </c>
      <c r="X172" s="20">
        <v>2175995698</v>
      </c>
      <c r="Y172" s="20">
        <v>2031875698</v>
      </c>
      <c r="Z172" s="20">
        <v>2031875698</v>
      </c>
      <c r="AA172" s="20">
        <v>2031875698</v>
      </c>
    </row>
    <row r="173" spans="1:27" ht="45" x14ac:dyDescent="0.25">
      <c r="A173" s="17" t="s">
        <v>87</v>
      </c>
      <c r="B173" s="18" t="s">
        <v>88</v>
      </c>
      <c r="C173" s="19" t="s">
        <v>66</v>
      </c>
      <c r="D173" s="17" t="s">
        <v>51</v>
      </c>
      <c r="E173" s="17" t="s">
        <v>216</v>
      </c>
      <c r="F173" s="17" t="s">
        <v>217</v>
      </c>
      <c r="G173" s="17" t="s">
        <v>212</v>
      </c>
      <c r="H173" s="17" t="s">
        <v>231</v>
      </c>
      <c r="I173" s="17"/>
      <c r="J173" s="17"/>
      <c r="K173" s="17"/>
      <c r="L173" s="17"/>
      <c r="M173" s="17" t="s">
        <v>27</v>
      </c>
      <c r="N173" s="17" t="s">
        <v>205</v>
      </c>
      <c r="O173" s="17" t="s">
        <v>28</v>
      </c>
      <c r="P173" s="18" t="s">
        <v>67</v>
      </c>
      <c r="Q173" s="20">
        <v>2934524203</v>
      </c>
      <c r="R173" s="20">
        <v>17008669756</v>
      </c>
      <c r="S173" s="20">
        <v>160736934</v>
      </c>
      <c r="T173" s="20">
        <v>19782457025</v>
      </c>
      <c r="U173" s="20">
        <v>0</v>
      </c>
      <c r="V173" s="20">
        <v>19742692550</v>
      </c>
      <c r="W173" s="20">
        <v>39764475</v>
      </c>
      <c r="X173" s="20">
        <v>19742692550</v>
      </c>
      <c r="Y173" s="20">
        <v>19699935849</v>
      </c>
      <c r="Z173" s="20">
        <v>19699935849</v>
      </c>
      <c r="AA173" s="20">
        <v>19699935849</v>
      </c>
    </row>
    <row r="174" spans="1:27" ht="56.25" x14ac:dyDescent="0.25">
      <c r="A174" s="17" t="s">
        <v>87</v>
      </c>
      <c r="B174" s="18" t="s">
        <v>88</v>
      </c>
      <c r="C174" s="19" t="s">
        <v>68</v>
      </c>
      <c r="D174" s="17" t="s">
        <v>51</v>
      </c>
      <c r="E174" s="17" t="s">
        <v>233</v>
      </c>
      <c r="F174" s="17" t="s">
        <v>217</v>
      </c>
      <c r="G174" s="17" t="s">
        <v>218</v>
      </c>
      <c r="H174" s="17" t="s">
        <v>230</v>
      </c>
      <c r="I174" s="17"/>
      <c r="J174" s="17"/>
      <c r="K174" s="17"/>
      <c r="L174" s="17"/>
      <c r="M174" s="17" t="s">
        <v>27</v>
      </c>
      <c r="N174" s="17" t="s">
        <v>205</v>
      </c>
      <c r="O174" s="17" t="s">
        <v>28</v>
      </c>
      <c r="P174" s="18" t="s">
        <v>65</v>
      </c>
      <c r="Q174" s="20">
        <v>199187663</v>
      </c>
      <c r="R174" s="20">
        <v>3971241</v>
      </c>
      <c r="S174" s="20">
        <v>30190</v>
      </c>
      <c r="T174" s="20">
        <v>203128714</v>
      </c>
      <c r="U174" s="20">
        <v>0</v>
      </c>
      <c r="V174" s="20">
        <v>203128714</v>
      </c>
      <c r="W174" s="20">
        <v>0</v>
      </c>
      <c r="X174" s="20">
        <v>203128714</v>
      </c>
      <c r="Y174" s="20">
        <v>203128714</v>
      </c>
      <c r="Z174" s="20">
        <v>203128714</v>
      </c>
      <c r="AA174" s="20">
        <v>203128714</v>
      </c>
    </row>
    <row r="175" spans="1:27" ht="45" x14ac:dyDescent="0.25">
      <c r="A175" s="17" t="s">
        <v>87</v>
      </c>
      <c r="B175" s="18" t="s">
        <v>88</v>
      </c>
      <c r="C175" s="19" t="s">
        <v>69</v>
      </c>
      <c r="D175" s="17" t="s">
        <v>51</v>
      </c>
      <c r="E175" s="17" t="s">
        <v>233</v>
      </c>
      <c r="F175" s="17" t="s">
        <v>217</v>
      </c>
      <c r="G175" s="17" t="s">
        <v>220</v>
      </c>
      <c r="H175" s="17" t="s">
        <v>70</v>
      </c>
      <c r="I175" s="17"/>
      <c r="J175" s="17"/>
      <c r="K175" s="17"/>
      <c r="L175" s="17"/>
      <c r="M175" s="17" t="s">
        <v>27</v>
      </c>
      <c r="N175" s="17" t="s">
        <v>205</v>
      </c>
      <c r="O175" s="17" t="s">
        <v>28</v>
      </c>
      <c r="P175" s="18" t="s">
        <v>71</v>
      </c>
      <c r="Q175" s="20">
        <v>1539179185</v>
      </c>
      <c r="R175" s="20">
        <v>859554486</v>
      </c>
      <c r="S175" s="20">
        <v>115908749</v>
      </c>
      <c r="T175" s="20">
        <v>2282824922</v>
      </c>
      <c r="U175" s="20">
        <v>0</v>
      </c>
      <c r="V175" s="20">
        <v>2268424723.8499999</v>
      </c>
      <c r="W175" s="20">
        <v>14400198.15</v>
      </c>
      <c r="X175" s="20">
        <v>2268424723.8499999</v>
      </c>
      <c r="Y175" s="20">
        <v>1577379514.8399999</v>
      </c>
      <c r="Z175" s="20">
        <v>1577379514.8399999</v>
      </c>
      <c r="AA175" s="20">
        <v>1577379514.8399999</v>
      </c>
    </row>
    <row r="176" spans="1:27" ht="45" x14ac:dyDescent="0.25">
      <c r="A176" s="17" t="s">
        <v>87</v>
      </c>
      <c r="B176" s="18" t="s">
        <v>88</v>
      </c>
      <c r="C176" s="19" t="s">
        <v>262</v>
      </c>
      <c r="D176" s="17" t="s">
        <v>51</v>
      </c>
      <c r="E176" s="17" t="s">
        <v>233</v>
      </c>
      <c r="F176" s="17" t="s">
        <v>217</v>
      </c>
      <c r="G176" s="17" t="s">
        <v>221</v>
      </c>
      <c r="H176" s="17" t="s">
        <v>70</v>
      </c>
      <c r="I176" s="17"/>
      <c r="J176" s="17"/>
      <c r="K176" s="17"/>
      <c r="L176" s="17"/>
      <c r="M176" s="17" t="s">
        <v>27</v>
      </c>
      <c r="N176" s="17" t="s">
        <v>205</v>
      </c>
      <c r="O176" s="17" t="s">
        <v>28</v>
      </c>
      <c r="P176" s="18" t="s">
        <v>71</v>
      </c>
      <c r="Q176" s="20">
        <v>0</v>
      </c>
      <c r="R176" s="20">
        <v>406028</v>
      </c>
      <c r="S176" s="20">
        <v>0</v>
      </c>
      <c r="T176" s="20">
        <v>406028</v>
      </c>
      <c r="U176" s="20">
        <v>0</v>
      </c>
      <c r="V176" s="20">
        <v>0</v>
      </c>
      <c r="W176" s="20">
        <v>406028</v>
      </c>
      <c r="X176" s="20">
        <v>0</v>
      </c>
      <c r="Y176" s="20">
        <v>0</v>
      </c>
      <c r="Z176" s="20">
        <v>0</v>
      </c>
      <c r="AA176" s="20">
        <v>0</v>
      </c>
    </row>
    <row r="177" spans="1:27" ht="22.5" x14ac:dyDescent="0.25">
      <c r="A177" s="17" t="s">
        <v>89</v>
      </c>
      <c r="B177" s="18" t="s">
        <v>90</v>
      </c>
      <c r="C177" s="19" t="s">
        <v>34</v>
      </c>
      <c r="D177" s="17" t="s">
        <v>26</v>
      </c>
      <c r="E177" s="17" t="s">
        <v>206</v>
      </c>
      <c r="F177" s="17"/>
      <c r="G177" s="17"/>
      <c r="H177" s="17"/>
      <c r="I177" s="17"/>
      <c r="J177" s="17"/>
      <c r="K177" s="17"/>
      <c r="L177" s="17"/>
      <c r="M177" s="17" t="s">
        <v>27</v>
      </c>
      <c r="N177" s="17" t="s">
        <v>205</v>
      </c>
      <c r="O177" s="17" t="s">
        <v>28</v>
      </c>
      <c r="P177" s="18" t="s">
        <v>35</v>
      </c>
      <c r="Q177" s="20">
        <v>27875148</v>
      </c>
      <c r="R177" s="20">
        <v>34211450</v>
      </c>
      <c r="S177" s="20">
        <v>11539473</v>
      </c>
      <c r="T177" s="20">
        <v>50547125</v>
      </c>
      <c r="U177" s="20">
        <v>0</v>
      </c>
      <c r="V177" s="20">
        <v>50547125</v>
      </c>
      <c r="W177" s="20">
        <v>0</v>
      </c>
      <c r="X177" s="20">
        <v>50547125</v>
      </c>
      <c r="Y177" s="20">
        <v>43152325</v>
      </c>
      <c r="Z177" s="20">
        <v>43152325</v>
      </c>
      <c r="AA177" s="20">
        <v>43152325</v>
      </c>
    </row>
    <row r="178" spans="1:27" ht="22.5" x14ac:dyDescent="0.25">
      <c r="A178" s="17" t="s">
        <v>89</v>
      </c>
      <c r="B178" s="18" t="s">
        <v>90</v>
      </c>
      <c r="C178" s="19" t="s">
        <v>44</v>
      </c>
      <c r="D178" s="17" t="s">
        <v>26</v>
      </c>
      <c r="E178" s="17" t="s">
        <v>215</v>
      </c>
      <c r="F178" s="17" t="s">
        <v>204</v>
      </c>
      <c r="G178" s="17"/>
      <c r="H178" s="17"/>
      <c r="I178" s="17"/>
      <c r="J178" s="17"/>
      <c r="K178" s="17"/>
      <c r="L178" s="17"/>
      <c r="M178" s="17" t="s">
        <v>27</v>
      </c>
      <c r="N178" s="17" t="s">
        <v>205</v>
      </c>
      <c r="O178" s="17" t="s">
        <v>28</v>
      </c>
      <c r="P178" s="18" t="s">
        <v>45</v>
      </c>
      <c r="Q178" s="20">
        <v>0</v>
      </c>
      <c r="R178" s="20">
        <v>123961527</v>
      </c>
      <c r="S178" s="20">
        <v>4300000</v>
      </c>
      <c r="T178" s="20">
        <v>119661527</v>
      </c>
      <c r="U178" s="20">
        <v>0</v>
      </c>
      <c r="V178" s="20">
        <v>119449020.56</v>
      </c>
      <c r="W178" s="20">
        <v>212506.44</v>
      </c>
      <c r="X178" s="20">
        <v>119449020.56</v>
      </c>
      <c r="Y178" s="20">
        <v>119449020.56</v>
      </c>
      <c r="Z178" s="20">
        <v>119449020.56</v>
      </c>
      <c r="AA178" s="20">
        <v>119449020.56</v>
      </c>
    </row>
    <row r="179" spans="1:27" ht="78.75" x14ac:dyDescent="0.25">
      <c r="A179" s="17" t="s">
        <v>89</v>
      </c>
      <c r="B179" s="18" t="s">
        <v>90</v>
      </c>
      <c r="C179" s="19" t="s">
        <v>50</v>
      </c>
      <c r="D179" s="17" t="s">
        <v>51</v>
      </c>
      <c r="E179" s="17" t="s">
        <v>216</v>
      </c>
      <c r="F179" s="17" t="s">
        <v>217</v>
      </c>
      <c r="G179" s="17" t="s">
        <v>218</v>
      </c>
      <c r="H179" s="17" t="s">
        <v>219</v>
      </c>
      <c r="I179" s="17"/>
      <c r="J179" s="17"/>
      <c r="K179" s="17"/>
      <c r="L179" s="17"/>
      <c r="M179" s="17" t="s">
        <v>27</v>
      </c>
      <c r="N179" s="17" t="s">
        <v>205</v>
      </c>
      <c r="O179" s="17" t="s">
        <v>28</v>
      </c>
      <c r="P179" s="18" t="s">
        <v>52</v>
      </c>
      <c r="Q179" s="20">
        <v>5093881965</v>
      </c>
      <c r="R179" s="20">
        <v>0</v>
      </c>
      <c r="S179" s="20">
        <v>370966155</v>
      </c>
      <c r="T179" s="20">
        <v>4722915810</v>
      </c>
      <c r="U179" s="20">
        <v>0</v>
      </c>
      <c r="V179" s="20">
        <v>4722915810</v>
      </c>
      <c r="W179" s="20">
        <v>0</v>
      </c>
      <c r="X179" s="20">
        <v>4722915810</v>
      </c>
      <c r="Y179" s="20">
        <v>4721177286</v>
      </c>
      <c r="Z179" s="20">
        <v>4721177286</v>
      </c>
      <c r="AA179" s="20">
        <v>4721177286</v>
      </c>
    </row>
    <row r="180" spans="1:27" ht="78.75" x14ac:dyDescent="0.25">
      <c r="A180" s="17" t="s">
        <v>89</v>
      </c>
      <c r="B180" s="18" t="s">
        <v>90</v>
      </c>
      <c r="C180" s="19" t="s">
        <v>53</v>
      </c>
      <c r="D180" s="17" t="s">
        <v>51</v>
      </c>
      <c r="E180" s="17" t="s">
        <v>216</v>
      </c>
      <c r="F180" s="17" t="s">
        <v>217</v>
      </c>
      <c r="G180" s="17" t="s">
        <v>220</v>
      </c>
      <c r="H180" s="17" t="s">
        <v>219</v>
      </c>
      <c r="I180" s="17"/>
      <c r="J180" s="17"/>
      <c r="K180" s="17"/>
      <c r="L180" s="17"/>
      <c r="M180" s="17" t="s">
        <v>27</v>
      </c>
      <c r="N180" s="17" t="s">
        <v>205</v>
      </c>
      <c r="O180" s="17" t="s">
        <v>28</v>
      </c>
      <c r="P180" s="18" t="s">
        <v>52</v>
      </c>
      <c r="Q180" s="20">
        <v>527607762</v>
      </c>
      <c r="R180" s="20">
        <v>0</v>
      </c>
      <c r="S180" s="20">
        <v>5224168</v>
      </c>
      <c r="T180" s="20">
        <v>522383594</v>
      </c>
      <c r="U180" s="20">
        <v>0</v>
      </c>
      <c r="V180" s="20">
        <v>522383594</v>
      </c>
      <c r="W180" s="20">
        <v>0</v>
      </c>
      <c r="X180" s="20">
        <v>522383594</v>
      </c>
      <c r="Y180" s="20">
        <v>481859260</v>
      </c>
      <c r="Z180" s="20">
        <v>481859260</v>
      </c>
      <c r="AA180" s="20">
        <v>481859260</v>
      </c>
    </row>
    <row r="181" spans="1:27" ht="56.25" x14ac:dyDescent="0.25">
      <c r="A181" s="17" t="s">
        <v>89</v>
      </c>
      <c r="B181" s="18" t="s">
        <v>90</v>
      </c>
      <c r="C181" s="19" t="s">
        <v>54</v>
      </c>
      <c r="D181" s="17" t="s">
        <v>51</v>
      </c>
      <c r="E181" s="17" t="s">
        <v>216</v>
      </c>
      <c r="F181" s="17" t="s">
        <v>217</v>
      </c>
      <c r="G181" s="17" t="s">
        <v>221</v>
      </c>
      <c r="H181" s="17" t="s">
        <v>222</v>
      </c>
      <c r="I181" s="17"/>
      <c r="J181" s="17"/>
      <c r="K181" s="17"/>
      <c r="L181" s="17"/>
      <c r="M181" s="17" t="s">
        <v>27</v>
      </c>
      <c r="N181" s="17" t="s">
        <v>205</v>
      </c>
      <c r="O181" s="17" t="s">
        <v>28</v>
      </c>
      <c r="P181" s="18" t="s">
        <v>55</v>
      </c>
      <c r="Q181" s="20">
        <v>316950000</v>
      </c>
      <c r="R181" s="20">
        <v>73195335</v>
      </c>
      <c r="S181" s="20">
        <v>82019016</v>
      </c>
      <c r="T181" s="20">
        <v>308126319</v>
      </c>
      <c r="U181" s="20">
        <v>0</v>
      </c>
      <c r="V181" s="20">
        <v>308126319</v>
      </c>
      <c r="W181" s="20">
        <v>0</v>
      </c>
      <c r="X181" s="20">
        <v>308126319</v>
      </c>
      <c r="Y181" s="20">
        <v>308126319</v>
      </c>
      <c r="Z181" s="20">
        <v>307592019</v>
      </c>
      <c r="AA181" s="20">
        <v>307592019</v>
      </c>
    </row>
    <row r="182" spans="1:27" ht="56.25" x14ac:dyDescent="0.25">
      <c r="A182" s="17" t="s">
        <v>89</v>
      </c>
      <c r="B182" s="18" t="s">
        <v>90</v>
      </c>
      <c r="C182" s="19" t="s">
        <v>56</v>
      </c>
      <c r="D182" s="17" t="s">
        <v>51</v>
      </c>
      <c r="E182" s="17" t="s">
        <v>216</v>
      </c>
      <c r="F182" s="17" t="s">
        <v>217</v>
      </c>
      <c r="G182" s="17" t="s">
        <v>223</v>
      </c>
      <c r="H182" s="17" t="s">
        <v>57</v>
      </c>
      <c r="I182" s="17"/>
      <c r="J182" s="17"/>
      <c r="K182" s="17"/>
      <c r="L182" s="17"/>
      <c r="M182" s="17" t="s">
        <v>27</v>
      </c>
      <c r="N182" s="17" t="s">
        <v>205</v>
      </c>
      <c r="O182" s="17" t="s">
        <v>28</v>
      </c>
      <c r="P182" s="18" t="s">
        <v>58</v>
      </c>
      <c r="Q182" s="20">
        <v>692300854</v>
      </c>
      <c r="R182" s="20">
        <v>13201989813</v>
      </c>
      <c r="S182" s="20">
        <v>522584200</v>
      </c>
      <c r="T182" s="20">
        <v>13371706467</v>
      </c>
      <c r="U182" s="20">
        <v>0</v>
      </c>
      <c r="V182" s="20">
        <v>13371706467</v>
      </c>
      <c r="W182" s="20">
        <v>0</v>
      </c>
      <c r="X182" s="20">
        <v>13371706467</v>
      </c>
      <c r="Y182" s="20">
        <v>9651804481</v>
      </c>
      <c r="Z182" s="20">
        <v>9651804481</v>
      </c>
      <c r="AA182" s="20">
        <v>9651804481</v>
      </c>
    </row>
    <row r="183" spans="1:27" ht="90" x14ac:dyDescent="0.25">
      <c r="A183" s="17" t="s">
        <v>89</v>
      </c>
      <c r="B183" s="18" t="s">
        <v>90</v>
      </c>
      <c r="C183" s="19" t="s">
        <v>74</v>
      </c>
      <c r="D183" s="17" t="s">
        <v>51</v>
      </c>
      <c r="E183" s="17" t="s">
        <v>216</v>
      </c>
      <c r="F183" s="17" t="s">
        <v>217</v>
      </c>
      <c r="G183" s="17" t="s">
        <v>234</v>
      </c>
      <c r="H183" s="17" t="s">
        <v>227</v>
      </c>
      <c r="I183" s="17"/>
      <c r="J183" s="17"/>
      <c r="K183" s="17"/>
      <c r="L183" s="17"/>
      <c r="M183" s="17" t="s">
        <v>60</v>
      </c>
      <c r="N183" s="17" t="s">
        <v>212</v>
      </c>
      <c r="O183" s="17" t="s">
        <v>28</v>
      </c>
      <c r="P183" s="18" t="s">
        <v>63</v>
      </c>
      <c r="Q183" s="20">
        <v>16686836352</v>
      </c>
      <c r="R183" s="20">
        <v>11634254723</v>
      </c>
      <c r="S183" s="20">
        <v>25419089</v>
      </c>
      <c r="T183" s="20">
        <v>28295671986</v>
      </c>
      <c r="U183" s="20">
        <v>0</v>
      </c>
      <c r="V183" s="20">
        <v>28295068990</v>
      </c>
      <c r="W183" s="20">
        <v>602996</v>
      </c>
      <c r="X183" s="20">
        <v>28295068990</v>
      </c>
      <c r="Y183" s="20">
        <v>28247858355</v>
      </c>
      <c r="Z183" s="20">
        <v>28247858355</v>
      </c>
      <c r="AA183" s="20">
        <v>28247858355</v>
      </c>
    </row>
    <row r="184" spans="1:27" ht="90" x14ac:dyDescent="0.25">
      <c r="A184" s="17" t="s">
        <v>89</v>
      </c>
      <c r="B184" s="18" t="s">
        <v>90</v>
      </c>
      <c r="C184" s="19" t="s">
        <v>74</v>
      </c>
      <c r="D184" s="17" t="s">
        <v>51</v>
      </c>
      <c r="E184" s="17" t="s">
        <v>216</v>
      </c>
      <c r="F184" s="17" t="s">
        <v>217</v>
      </c>
      <c r="G184" s="17" t="s">
        <v>234</v>
      </c>
      <c r="H184" s="17" t="s">
        <v>227</v>
      </c>
      <c r="I184" s="17"/>
      <c r="J184" s="17"/>
      <c r="K184" s="17"/>
      <c r="L184" s="17"/>
      <c r="M184" s="17" t="s">
        <v>27</v>
      </c>
      <c r="N184" s="17" t="s">
        <v>205</v>
      </c>
      <c r="O184" s="17" t="s">
        <v>28</v>
      </c>
      <c r="P184" s="18" t="s">
        <v>63</v>
      </c>
      <c r="Q184" s="20">
        <v>0</v>
      </c>
      <c r="R184" s="20">
        <v>31284895</v>
      </c>
      <c r="S184" s="20">
        <v>22620566</v>
      </c>
      <c r="T184" s="20">
        <v>8664329</v>
      </c>
      <c r="U184" s="20">
        <v>0</v>
      </c>
      <c r="V184" s="20">
        <v>8664329</v>
      </c>
      <c r="W184" s="20">
        <v>0</v>
      </c>
      <c r="X184" s="20">
        <v>8664329</v>
      </c>
      <c r="Y184" s="20">
        <v>8664329</v>
      </c>
      <c r="Z184" s="20">
        <v>8664329</v>
      </c>
      <c r="AA184" s="20">
        <v>8664329</v>
      </c>
    </row>
    <row r="185" spans="1:27" ht="90" x14ac:dyDescent="0.25">
      <c r="A185" s="17" t="s">
        <v>89</v>
      </c>
      <c r="B185" s="18" t="s">
        <v>90</v>
      </c>
      <c r="C185" s="19" t="s">
        <v>62</v>
      </c>
      <c r="D185" s="17" t="s">
        <v>51</v>
      </c>
      <c r="E185" s="17" t="s">
        <v>216</v>
      </c>
      <c r="F185" s="17" t="s">
        <v>217</v>
      </c>
      <c r="G185" s="17" t="s">
        <v>226</v>
      </c>
      <c r="H185" s="17" t="s">
        <v>227</v>
      </c>
      <c r="I185" s="17"/>
      <c r="J185" s="17"/>
      <c r="K185" s="17"/>
      <c r="L185" s="17"/>
      <c r="M185" s="17" t="s">
        <v>60</v>
      </c>
      <c r="N185" s="17" t="s">
        <v>212</v>
      </c>
      <c r="O185" s="17" t="s">
        <v>28</v>
      </c>
      <c r="P185" s="18" t="s">
        <v>63</v>
      </c>
      <c r="Q185" s="20">
        <v>0</v>
      </c>
      <c r="R185" s="20">
        <v>275131432856</v>
      </c>
      <c r="S185" s="20">
        <v>37792719560</v>
      </c>
      <c r="T185" s="20">
        <v>237338713296</v>
      </c>
      <c r="U185" s="20">
        <v>0</v>
      </c>
      <c r="V185" s="20">
        <v>237299507525</v>
      </c>
      <c r="W185" s="20">
        <v>39205771</v>
      </c>
      <c r="X185" s="20">
        <v>237299507525</v>
      </c>
      <c r="Y185" s="20">
        <v>228632240826</v>
      </c>
      <c r="Z185" s="20">
        <v>228632240826</v>
      </c>
      <c r="AA185" s="20">
        <v>228632240826</v>
      </c>
    </row>
    <row r="186" spans="1:27" ht="90" x14ac:dyDescent="0.25">
      <c r="A186" s="17" t="s">
        <v>89</v>
      </c>
      <c r="B186" s="18" t="s">
        <v>90</v>
      </c>
      <c r="C186" s="19" t="s">
        <v>62</v>
      </c>
      <c r="D186" s="17" t="s">
        <v>51</v>
      </c>
      <c r="E186" s="17" t="s">
        <v>216</v>
      </c>
      <c r="F186" s="17" t="s">
        <v>217</v>
      </c>
      <c r="G186" s="17" t="s">
        <v>226</v>
      </c>
      <c r="H186" s="17" t="s">
        <v>227</v>
      </c>
      <c r="I186" s="17"/>
      <c r="J186" s="17"/>
      <c r="K186" s="17"/>
      <c r="L186" s="17"/>
      <c r="M186" s="17" t="s">
        <v>27</v>
      </c>
      <c r="N186" s="17" t="s">
        <v>228</v>
      </c>
      <c r="O186" s="17" t="s">
        <v>28</v>
      </c>
      <c r="P186" s="18" t="s">
        <v>63</v>
      </c>
      <c r="Q186" s="20">
        <v>0</v>
      </c>
      <c r="R186" s="20">
        <v>78034672</v>
      </c>
      <c r="S186" s="20">
        <v>19316675</v>
      </c>
      <c r="T186" s="20">
        <v>58717997</v>
      </c>
      <c r="U186" s="20">
        <v>0</v>
      </c>
      <c r="V186" s="20">
        <v>58331337</v>
      </c>
      <c r="W186" s="20">
        <v>386660</v>
      </c>
      <c r="X186" s="20">
        <v>58331337</v>
      </c>
      <c r="Y186" s="20">
        <v>56811019</v>
      </c>
      <c r="Z186" s="20">
        <v>11390177</v>
      </c>
      <c r="AA186" s="20">
        <v>11390177</v>
      </c>
    </row>
    <row r="187" spans="1:27" ht="90" x14ac:dyDescent="0.25">
      <c r="A187" s="17" t="s">
        <v>89</v>
      </c>
      <c r="B187" s="18" t="s">
        <v>90</v>
      </c>
      <c r="C187" s="19" t="s">
        <v>62</v>
      </c>
      <c r="D187" s="17" t="s">
        <v>51</v>
      </c>
      <c r="E187" s="17" t="s">
        <v>216</v>
      </c>
      <c r="F187" s="17" t="s">
        <v>217</v>
      </c>
      <c r="G187" s="17" t="s">
        <v>226</v>
      </c>
      <c r="H187" s="17" t="s">
        <v>227</v>
      </c>
      <c r="I187" s="17"/>
      <c r="J187" s="17"/>
      <c r="K187" s="17"/>
      <c r="L187" s="17"/>
      <c r="M187" s="17" t="s">
        <v>27</v>
      </c>
      <c r="N187" s="17" t="s">
        <v>229</v>
      </c>
      <c r="O187" s="17" t="s">
        <v>28</v>
      </c>
      <c r="P187" s="18" t="s">
        <v>63</v>
      </c>
      <c r="Q187" s="20">
        <v>0</v>
      </c>
      <c r="R187" s="20">
        <v>217304319</v>
      </c>
      <c r="S187" s="20">
        <v>0</v>
      </c>
      <c r="T187" s="20">
        <v>217304319</v>
      </c>
      <c r="U187" s="20">
        <v>0</v>
      </c>
      <c r="V187" s="20">
        <v>216502704</v>
      </c>
      <c r="W187" s="20">
        <v>801615</v>
      </c>
      <c r="X187" s="20">
        <v>216502704</v>
      </c>
      <c r="Y187" s="20">
        <v>0</v>
      </c>
      <c r="Z187" s="20">
        <v>0</v>
      </c>
      <c r="AA187" s="20">
        <v>0</v>
      </c>
    </row>
    <row r="188" spans="1:27" ht="56.25" x14ac:dyDescent="0.25">
      <c r="A188" s="17" t="s">
        <v>89</v>
      </c>
      <c r="B188" s="18" t="s">
        <v>90</v>
      </c>
      <c r="C188" s="19" t="s">
        <v>64</v>
      </c>
      <c r="D188" s="17" t="s">
        <v>51</v>
      </c>
      <c r="E188" s="17" t="s">
        <v>216</v>
      </c>
      <c r="F188" s="17" t="s">
        <v>217</v>
      </c>
      <c r="G188" s="17" t="s">
        <v>226</v>
      </c>
      <c r="H188" s="17" t="s">
        <v>230</v>
      </c>
      <c r="I188" s="17"/>
      <c r="J188" s="17"/>
      <c r="K188" s="17"/>
      <c r="L188" s="17"/>
      <c r="M188" s="17" t="s">
        <v>27</v>
      </c>
      <c r="N188" s="17" t="s">
        <v>205</v>
      </c>
      <c r="O188" s="17" t="s">
        <v>28</v>
      </c>
      <c r="P188" s="18" t="s">
        <v>65</v>
      </c>
      <c r="Q188" s="20">
        <v>1994257252</v>
      </c>
      <c r="R188" s="20">
        <v>12283003419</v>
      </c>
      <c r="S188" s="20">
        <v>2285529961</v>
      </c>
      <c r="T188" s="20">
        <v>11991730710</v>
      </c>
      <c r="U188" s="20">
        <v>0</v>
      </c>
      <c r="V188" s="20">
        <v>11933817767</v>
      </c>
      <c r="W188" s="20">
        <v>57912943</v>
      </c>
      <c r="X188" s="20">
        <v>11933817767</v>
      </c>
      <c r="Y188" s="20">
        <v>9253433937</v>
      </c>
      <c r="Z188" s="20">
        <v>9243885602</v>
      </c>
      <c r="AA188" s="20">
        <v>9243885602</v>
      </c>
    </row>
    <row r="189" spans="1:27" ht="45" x14ac:dyDescent="0.25">
      <c r="A189" s="17" t="s">
        <v>89</v>
      </c>
      <c r="B189" s="18" t="s">
        <v>90</v>
      </c>
      <c r="C189" s="19" t="s">
        <v>66</v>
      </c>
      <c r="D189" s="17" t="s">
        <v>51</v>
      </c>
      <c r="E189" s="17" t="s">
        <v>216</v>
      </c>
      <c r="F189" s="17" t="s">
        <v>217</v>
      </c>
      <c r="G189" s="17" t="s">
        <v>212</v>
      </c>
      <c r="H189" s="17" t="s">
        <v>231</v>
      </c>
      <c r="I189" s="17"/>
      <c r="J189" s="17"/>
      <c r="K189" s="17"/>
      <c r="L189" s="17"/>
      <c r="M189" s="17" t="s">
        <v>60</v>
      </c>
      <c r="N189" s="17" t="s">
        <v>232</v>
      </c>
      <c r="O189" s="17" t="s">
        <v>28</v>
      </c>
      <c r="P189" s="18" t="s">
        <v>67</v>
      </c>
      <c r="Q189" s="20">
        <v>210100000</v>
      </c>
      <c r="R189" s="20">
        <v>1681797848</v>
      </c>
      <c r="S189" s="20">
        <v>82679997</v>
      </c>
      <c r="T189" s="20">
        <v>1809217851</v>
      </c>
      <c r="U189" s="20">
        <v>0</v>
      </c>
      <c r="V189" s="20">
        <v>1735774278</v>
      </c>
      <c r="W189" s="20">
        <v>73443573</v>
      </c>
      <c r="X189" s="20">
        <v>1735774278</v>
      </c>
      <c r="Y189" s="20">
        <v>1572377541</v>
      </c>
      <c r="Z189" s="20">
        <v>1572377541</v>
      </c>
      <c r="AA189" s="20">
        <v>1572377541</v>
      </c>
    </row>
    <row r="190" spans="1:27" ht="45" x14ac:dyDescent="0.25">
      <c r="A190" s="17" t="s">
        <v>89</v>
      </c>
      <c r="B190" s="18" t="s">
        <v>90</v>
      </c>
      <c r="C190" s="19" t="s">
        <v>66</v>
      </c>
      <c r="D190" s="17" t="s">
        <v>51</v>
      </c>
      <c r="E190" s="17" t="s">
        <v>216</v>
      </c>
      <c r="F190" s="17" t="s">
        <v>217</v>
      </c>
      <c r="G190" s="17" t="s">
        <v>212</v>
      </c>
      <c r="H190" s="17" t="s">
        <v>231</v>
      </c>
      <c r="I190" s="17"/>
      <c r="J190" s="17"/>
      <c r="K190" s="17"/>
      <c r="L190" s="17"/>
      <c r="M190" s="17" t="s">
        <v>27</v>
      </c>
      <c r="N190" s="17" t="s">
        <v>229</v>
      </c>
      <c r="O190" s="17" t="s">
        <v>28</v>
      </c>
      <c r="P190" s="18" t="s">
        <v>67</v>
      </c>
      <c r="Q190" s="20">
        <v>131142852</v>
      </c>
      <c r="R190" s="20">
        <v>17699079107</v>
      </c>
      <c r="S190" s="20">
        <v>360657803</v>
      </c>
      <c r="T190" s="20">
        <v>17469564156</v>
      </c>
      <c r="U190" s="20">
        <v>0</v>
      </c>
      <c r="V190" s="20">
        <v>17288687203</v>
      </c>
      <c r="W190" s="20">
        <v>180876953</v>
      </c>
      <c r="X190" s="20">
        <v>17288687203</v>
      </c>
      <c r="Y190" s="20">
        <v>17145410509</v>
      </c>
      <c r="Z190" s="20">
        <v>16985649324</v>
      </c>
      <c r="AA190" s="20">
        <v>16985649324</v>
      </c>
    </row>
    <row r="191" spans="1:27" ht="45" x14ac:dyDescent="0.25">
      <c r="A191" s="17" t="s">
        <v>89</v>
      </c>
      <c r="B191" s="18" t="s">
        <v>90</v>
      </c>
      <c r="C191" s="19" t="s">
        <v>66</v>
      </c>
      <c r="D191" s="17" t="s">
        <v>51</v>
      </c>
      <c r="E191" s="17" t="s">
        <v>216</v>
      </c>
      <c r="F191" s="17" t="s">
        <v>217</v>
      </c>
      <c r="G191" s="17" t="s">
        <v>212</v>
      </c>
      <c r="H191" s="17" t="s">
        <v>231</v>
      </c>
      <c r="I191" s="17"/>
      <c r="J191" s="17"/>
      <c r="K191" s="17"/>
      <c r="L191" s="17"/>
      <c r="M191" s="17" t="s">
        <v>27</v>
      </c>
      <c r="N191" s="17" t="s">
        <v>205</v>
      </c>
      <c r="O191" s="17" t="s">
        <v>28</v>
      </c>
      <c r="P191" s="18" t="s">
        <v>67</v>
      </c>
      <c r="Q191" s="20">
        <v>1797041671</v>
      </c>
      <c r="R191" s="20">
        <v>598883922</v>
      </c>
      <c r="S191" s="20">
        <v>42300067</v>
      </c>
      <c r="T191" s="20">
        <v>2353625526</v>
      </c>
      <c r="U191" s="20">
        <v>0</v>
      </c>
      <c r="V191" s="20">
        <v>2258452302</v>
      </c>
      <c r="W191" s="20">
        <v>95173224</v>
      </c>
      <c r="X191" s="20">
        <v>2258452302</v>
      </c>
      <c r="Y191" s="20">
        <v>2251818206</v>
      </c>
      <c r="Z191" s="20">
        <v>2245012302</v>
      </c>
      <c r="AA191" s="20">
        <v>2245012302</v>
      </c>
    </row>
    <row r="192" spans="1:27" ht="56.25" x14ac:dyDescent="0.25">
      <c r="A192" s="17" t="s">
        <v>89</v>
      </c>
      <c r="B192" s="18" t="s">
        <v>90</v>
      </c>
      <c r="C192" s="19" t="s">
        <v>68</v>
      </c>
      <c r="D192" s="17" t="s">
        <v>51</v>
      </c>
      <c r="E192" s="17" t="s">
        <v>233</v>
      </c>
      <c r="F192" s="17" t="s">
        <v>217</v>
      </c>
      <c r="G192" s="17" t="s">
        <v>218</v>
      </c>
      <c r="H192" s="17" t="s">
        <v>230</v>
      </c>
      <c r="I192" s="17"/>
      <c r="J192" s="17"/>
      <c r="K192" s="17"/>
      <c r="L192" s="17"/>
      <c r="M192" s="17" t="s">
        <v>27</v>
      </c>
      <c r="N192" s="17" t="s">
        <v>205</v>
      </c>
      <c r="O192" s="17" t="s">
        <v>28</v>
      </c>
      <c r="P192" s="18" t="s">
        <v>65</v>
      </c>
      <c r="Q192" s="20">
        <v>68200520</v>
      </c>
      <c r="R192" s="20">
        <v>232351341</v>
      </c>
      <c r="S192" s="20">
        <v>3414118</v>
      </c>
      <c r="T192" s="20">
        <v>297137743</v>
      </c>
      <c r="U192" s="20">
        <v>0</v>
      </c>
      <c r="V192" s="20">
        <v>297137743</v>
      </c>
      <c r="W192" s="20">
        <v>0</v>
      </c>
      <c r="X192" s="20">
        <v>297137743</v>
      </c>
      <c r="Y192" s="20">
        <v>64786402</v>
      </c>
      <c r="Z192" s="20">
        <v>64786402</v>
      </c>
      <c r="AA192" s="20">
        <v>64786402</v>
      </c>
    </row>
    <row r="193" spans="1:27" ht="45" x14ac:dyDescent="0.25">
      <c r="A193" s="17" t="s">
        <v>89</v>
      </c>
      <c r="B193" s="18" t="s">
        <v>90</v>
      </c>
      <c r="C193" s="19" t="s">
        <v>69</v>
      </c>
      <c r="D193" s="17" t="s">
        <v>51</v>
      </c>
      <c r="E193" s="17" t="s">
        <v>233</v>
      </c>
      <c r="F193" s="17" t="s">
        <v>217</v>
      </c>
      <c r="G193" s="17" t="s">
        <v>220</v>
      </c>
      <c r="H193" s="17" t="s">
        <v>70</v>
      </c>
      <c r="I193" s="17"/>
      <c r="J193" s="17"/>
      <c r="K193" s="17"/>
      <c r="L193" s="17"/>
      <c r="M193" s="17" t="s">
        <v>27</v>
      </c>
      <c r="N193" s="17" t="s">
        <v>205</v>
      </c>
      <c r="O193" s="17" t="s">
        <v>28</v>
      </c>
      <c r="P193" s="18" t="s">
        <v>71</v>
      </c>
      <c r="Q193" s="20">
        <v>1588454816</v>
      </c>
      <c r="R193" s="20">
        <v>2149589002</v>
      </c>
      <c r="S193" s="20">
        <v>237175064</v>
      </c>
      <c r="T193" s="20">
        <v>3500868754</v>
      </c>
      <c r="U193" s="20">
        <v>0</v>
      </c>
      <c r="V193" s="20">
        <v>3493173989.5500002</v>
      </c>
      <c r="W193" s="20">
        <v>7694764.4500000002</v>
      </c>
      <c r="X193" s="20">
        <v>3493173989.5500002</v>
      </c>
      <c r="Y193" s="20">
        <v>2777251480.3099999</v>
      </c>
      <c r="Z193" s="20">
        <v>2777251480.3099999</v>
      </c>
      <c r="AA193" s="20">
        <v>2777251480.3099999</v>
      </c>
    </row>
    <row r="194" spans="1:27" ht="45" x14ac:dyDescent="0.25">
      <c r="A194" s="17" t="s">
        <v>89</v>
      </c>
      <c r="B194" s="18" t="s">
        <v>90</v>
      </c>
      <c r="C194" s="19" t="s">
        <v>262</v>
      </c>
      <c r="D194" s="17" t="s">
        <v>51</v>
      </c>
      <c r="E194" s="17" t="s">
        <v>233</v>
      </c>
      <c r="F194" s="17" t="s">
        <v>217</v>
      </c>
      <c r="G194" s="17" t="s">
        <v>221</v>
      </c>
      <c r="H194" s="17" t="s">
        <v>70</v>
      </c>
      <c r="I194" s="17"/>
      <c r="J194" s="17"/>
      <c r="K194" s="17"/>
      <c r="L194" s="17"/>
      <c r="M194" s="17" t="s">
        <v>27</v>
      </c>
      <c r="N194" s="17" t="s">
        <v>205</v>
      </c>
      <c r="O194" s="17" t="s">
        <v>28</v>
      </c>
      <c r="P194" s="18" t="s">
        <v>71</v>
      </c>
      <c r="Q194" s="20">
        <v>0</v>
      </c>
      <c r="R194" s="20">
        <v>23363667</v>
      </c>
      <c r="S194" s="20">
        <v>0</v>
      </c>
      <c r="T194" s="20">
        <v>23363667</v>
      </c>
      <c r="U194" s="20">
        <v>0</v>
      </c>
      <c r="V194" s="20">
        <v>4918667</v>
      </c>
      <c r="W194" s="20">
        <v>18445000</v>
      </c>
      <c r="X194" s="20">
        <v>4918667</v>
      </c>
      <c r="Y194" s="20">
        <v>0</v>
      </c>
      <c r="Z194" s="20">
        <v>0</v>
      </c>
      <c r="AA194" s="20">
        <v>0</v>
      </c>
    </row>
    <row r="195" spans="1:27" ht="22.5" x14ac:dyDescent="0.25">
      <c r="A195" s="17" t="s">
        <v>91</v>
      </c>
      <c r="B195" s="18" t="s">
        <v>92</v>
      </c>
      <c r="C195" s="19" t="s">
        <v>34</v>
      </c>
      <c r="D195" s="17" t="s">
        <v>26</v>
      </c>
      <c r="E195" s="17" t="s">
        <v>206</v>
      </c>
      <c r="F195" s="17"/>
      <c r="G195" s="17"/>
      <c r="H195" s="17"/>
      <c r="I195" s="17"/>
      <c r="J195" s="17"/>
      <c r="K195" s="17"/>
      <c r="L195" s="17"/>
      <c r="M195" s="17" t="s">
        <v>27</v>
      </c>
      <c r="N195" s="17" t="s">
        <v>205</v>
      </c>
      <c r="O195" s="17" t="s">
        <v>28</v>
      </c>
      <c r="P195" s="18" t="s">
        <v>35</v>
      </c>
      <c r="Q195" s="20">
        <v>28990153</v>
      </c>
      <c r="R195" s="20">
        <v>54312125</v>
      </c>
      <c r="S195" s="20">
        <v>8430000</v>
      </c>
      <c r="T195" s="20">
        <v>74872278</v>
      </c>
      <c r="U195" s="20">
        <v>0</v>
      </c>
      <c r="V195" s="20">
        <v>72725525</v>
      </c>
      <c r="W195" s="20">
        <v>2146753</v>
      </c>
      <c r="X195" s="20">
        <v>72725525</v>
      </c>
      <c r="Y195" s="20">
        <v>67938984</v>
      </c>
      <c r="Z195" s="20">
        <v>61246417</v>
      </c>
      <c r="AA195" s="20">
        <v>61246417</v>
      </c>
    </row>
    <row r="196" spans="1:27" ht="22.5" x14ac:dyDescent="0.25">
      <c r="A196" s="17" t="s">
        <v>91</v>
      </c>
      <c r="B196" s="18" t="s">
        <v>92</v>
      </c>
      <c r="C196" s="19" t="s">
        <v>44</v>
      </c>
      <c r="D196" s="17" t="s">
        <v>26</v>
      </c>
      <c r="E196" s="17" t="s">
        <v>215</v>
      </c>
      <c r="F196" s="17" t="s">
        <v>204</v>
      </c>
      <c r="G196" s="17"/>
      <c r="H196" s="17"/>
      <c r="I196" s="17"/>
      <c r="J196" s="17"/>
      <c r="K196" s="17"/>
      <c r="L196" s="17"/>
      <c r="M196" s="17" t="s">
        <v>27</v>
      </c>
      <c r="N196" s="17" t="s">
        <v>205</v>
      </c>
      <c r="O196" s="17" t="s">
        <v>28</v>
      </c>
      <c r="P196" s="18" t="s">
        <v>45</v>
      </c>
      <c r="Q196" s="20">
        <v>0</v>
      </c>
      <c r="R196" s="20">
        <v>68550683</v>
      </c>
      <c r="S196" s="20">
        <v>0</v>
      </c>
      <c r="T196" s="20">
        <v>68550683</v>
      </c>
      <c r="U196" s="20">
        <v>0</v>
      </c>
      <c r="V196" s="20">
        <v>62949584</v>
      </c>
      <c r="W196" s="20">
        <v>5601099</v>
      </c>
      <c r="X196" s="20">
        <v>62949584</v>
      </c>
      <c r="Y196" s="20">
        <v>62949584</v>
      </c>
      <c r="Z196" s="20">
        <v>62949584</v>
      </c>
      <c r="AA196" s="20">
        <v>62949584</v>
      </c>
    </row>
    <row r="197" spans="1:27" ht="78.75" x14ac:dyDescent="0.25">
      <c r="A197" s="17" t="s">
        <v>91</v>
      </c>
      <c r="B197" s="18" t="s">
        <v>92</v>
      </c>
      <c r="C197" s="19" t="s">
        <v>50</v>
      </c>
      <c r="D197" s="17" t="s">
        <v>51</v>
      </c>
      <c r="E197" s="17" t="s">
        <v>216</v>
      </c>
      <c r="F197" s="17" t="s">
        <v>217</v>
      </c>
      <c r="G197" s="17" t="s">
        <v>218</v>
      </c>
      <c r="H197" s="17" t="s">
        <v>219</v>
      </c>
      <c r="I197" s="17"/>
      <c r="J197" s="17"/>
      <c r="K197" s="17"/>
      <c r="L197" s="17"/>
      <c r="M197" s="17" t="s">
        <v>27</v>
      </c>
      <c r="N197" s="17" t="s">
        <v>205</v>
      </c>
      <c r="O197" s="17" t="s">
        <v>28</v>
      </c>
      <c r="P197" s="18" t="s">
        <v>52</v>
      </c>
      <c r="Q197" s="20">
        <v>5102027547</v>
      </c>
      <c r="R197" s="20">
        <v>0</v>
      </c>
      <c r="S197" s="20">
        <v>29691029</v>
      </c>
      <c r="T197" s="20">
        <v>5072336518</v>
      </c>
      <c r="U197" s="20">
        <v>0</v>
      </c>
      <c r="V197" s="20">
        <v>5044175798</v>
      </c>
      <c r="W197" s="20">
        <v>28160720</v>
      </c>
      <c r="X197" s="20">
        <v>5044175798</v>
      </c>
      <c r="Y197" s="20">
        <v>5032425167</v>
      </c>
      <c r="Z197" s="20">
        <v>5032425167</v>
      </c>
      <c r="AA197" s="20">
        <v>5032425167</v>
      </c>
    </row>
    <row r="198" spans="1:27" ht="78.75" x14ac:dyDescent="0.25">
      <c r="A198" s="17" t="s">
        <v>91</v>
      </c>
      <c r="B198" s="18" t="s">
        <v>92</v>
      </c>
      <c r="C198" s="19" t="s">
        <v>53</v>
      </c>
      <c r="D198" s="17" t="s">
        <v>51</v>
      </c>
      <c r="E198" s="17" t="s">
        <v>216</v>
      </c>
      <c r="F198" s="17" t="s">
        <v>217</v>
      </c>
      <c r="G198" s="17" t="s">
        <v>220</v>
      </c>
      <c r="H198" s="17" t="s">
        <v>219</v>
      </c>
      <c r="I198" s="17"/>
      <c r="J198" s="17"/>
      <c r="K198" s="17"/>
      <c r="L198" s="17"/>
      <c r="M198" s="17" t="s">
        <v>27</v>
      </c>
      <c r="N198" s="17" t="s">
        <v>205</v>
      </c>
      <c r="O198" s="17" t="s">
        <v>28</v>
      </c>
      <c r="P198" s="18" t="s">
        <v>52</v>
      </c>
      <c r="Q198" s="20">
        <v>592062606</v>
      </c>
      <c r="R198" s="20">
        <v>0</v>
      </c>
      <c r="S198" s="20">
        <v>0</v>
      </c>
      <c r="T198" s="20">
        <v>592062606</v>
      </c>
      <c r="U198" s="20">
        <v>0</v>
      </c>
      <c r="V198" s="20">
        <v>592062606</v>
      </c>
      <c r="W198" s="20">
        <v>0</v>
      </c>
      <c r="X198" s="20">
        <v>592062606</v>
      </c>
      <c r="Y198" s="20">
        <v>543094297</v>
      </c>
      <c r="Z198" s="20">
        <v>543094297</v>
      </c>
      <c r="AA198" s="20">
        <v>543094297</v>
      </c>
    </row>
    <row r="199" spans="1:27" ht="56.25" x14ac:dyDescent="0.25">
      <c r="A199" s="17" t="s">
        <v>91</v>
      </c>
      <c r="B199" s="18" t="s">
        <v>92</v>
      </c>
      <c r="C199" s="19" t="s">
        <v>54</v>
      </c>
      <c r="D199" s="17" t="s">
        <v>51</v>
      </c>
      <c r="E199" s="17" t="s">
        <v>216</v>
      </c>
      <c r="F199" s="17" t="s">
        <v>217</v>
      </c>
      <c r="G199" s="17" t="s">
        <v>221</v>
      </c>
      <c r="H199" s="17" t="s">
        <v>222</v>
      </c>
      <c r="I199" s="17"/>
      <c r="J199" s="17"/>
      <c r="K199" s="17"/>
      <c r="L199" s="17"/>
      <c r="M199" s="17" t="s">
        <v>27</v>
      </c>
      <c r="N199" s="17" t="s">
        <v>205</v>
      </c>
      <c r="O199" s="17" t="s">
        <v>28</v>
      </c>
      <c r="P199" s="18" t="s">
        <v>55</v>
      </c>
      <c r="Q199" s="20">
        <v>419000000</v>
      </c>
      <c r="R199" s="20">
        <v>41025543</v>
      </c>
      <c r="S199" s="20">
        <v>113082018</v>
      </c>
      <c r="T199" s="20">
        <v>346943525</v>
      </c>
      <c r="U199" s="20">
        <v>0</v>
      </c>
      <c r="V199" s="20">
        <v>346933525</v>
      </c>
      <c r="W199" s="20">
        <v>10000</v>
      </c>
      <c r="X199" s="20">
        <v>346933525</v>
      </c>
      <c r="Y199" s="20">
        <v>345949787</v>
      </c>
      <c r="Z199" s="20">
        <v>338916018</v>
      </c>
      <c r="AA199" s="20">
        <v>338916018</v>
      </c>
    </row>
    <row r="200" spans="1:27" ht="56.25" x14ac:dyDescent="0.25">
      <c r="A200" s="17" t="s">
        <v>91</v>
      </c>
      <c r="B200" s="18" t="s">
        <v>92</v>
      </c>
      <c r="C200" s="19" t="s">
        <v>56</v>
      </c>
      <c r="D200" s="17" t="s">
        <v>51</v>
      </c>
      <c r="E200" s="17" t="s">
        <v>216</v>
      </c>
      <c r="F200" s="17" t="s">
        <v>217</v>
      </c>
      <c r="G200" s="17" t="s">
        <v>223</v>
      </c>
      <c r="H200" s="17" t="s">
        <v>57</v>
      </c>
      <c r="I200" s="17"/>
      <c r="J200" s="17"/>
      <c r="K200" s="17"/>
      <c r="L200" s="17"/>
      <c r="M200" s="17" t="s">
        <v>27</v>
      </c>
      <c r="N200" s="17" t="s">
        <v>205</v>
      </c>
      <c r="O200" s="17" t="s">
        <v>28</v>
      </c>
      <c r="P200" s="18" t="s">
        <v>58</v>
      </c>
      <c r="Q200" s="20">
        <v>389702091</v>
      </c>
      <c r="R200" s="20">
        <v>14270459178</v>
      </c>
      <c r="S200" s="20">
        <v>10170933965</v>
      </c>
      <c r="T200" s="20">
        <v>4489227304</v>
      </c>
      <c r="U200" s="20">
        <v>0</v>
      </c>
      <c r="V200" s="20">
        <v>4489227304</v>
      </c>
      <c r="W200" s="20">
        <v>0</v>
      </c>
      <c r="X200" s="20">
        <v>4489227304</v>
      </c>
      <c r="Y200" s="20">
        <v>4296884794</v>
      </c>
      <c r="Z200" s="20">
        <v>4296884794</v>
      </c>
      <c r="AA200" s="20">
        <v>4296884794</v>
      </c>
    </row>
    <row r="201" spans="1:27" ht="90" x14ac:dyDescent="0.25">
      <c r="A201" s="17" t="s">
        <v>91</v>
      </c>
      <c r="B201" s="18" t="s">
        <v>92</v>
      </c>
      <c r="C201" s="19" t="s">
        <v>74</v>
      </c>
      <c r="D201" s="17" t="s">
        <v>51</v>
      </c>
      <c r="E201" s="17" t="s">
        <v>216</v>
      </c>
      <c r="F201" s="17" t="s">
        <v>217</v>
      </c>
      <c r="G201" s="17" t="s">
        <v>234</v>
      </c>
      <c r="H201" s="17" t="s">
        <v>227</v>
      </c>
      <c r="I201" s="17"/>
      <c r="J201" s="17"/>
      <c r="K201" s="17"/>
      <c r="L201" s="17"/>
      <c r="M201" s="17" t="s">
        <v>60</v>
      </c>
      <c r="N201" s="17" t="s">
        <v>212</v>
      </c>
      <c r="O201" s="17" t="s">
        <v>28</v>
      </c>
      <c r="P201" s="18" t="s">
        <v>63</v>
      </c>
      <c r="Q201" s="20">
        <v>34756851801</v>
      </c>
      <c r="R201" s="20">
        <v>9550163349</v>
      </c>
      <c r="S201" s="20">
        <v>400148752</v>
      </c>
      <c r="T201" s="20">
        <v>43906866398</v>
      </c>
      <c r="U201" s="20">
        <v>0</v>
      </c>
      <c r="V201" s="20">
        <v>43898660777.849998</v>
      </c>
      <c r="W201" s="20">
        <v>8205620.1500000004</v>
      </c>
      <c r="X201" s="20">
        <v>43898660777.849998</v>
      </c>
      <c r="Y201" s="20">
        <v>43028928249.349998</v>
      </c>
      <c r="Z201" s="20">
        <v>43028928249.349998</v>
      </c>
      <c r="AA201" s="20">
        <v>43028928249.349998</v>
      </c>
    </row>
    <row r="202" spans="1:27" ht="90" x14ac:dyDescent="0.25">
      <c r="A202" s="17" t="s">
        <v>91</v>
      </c>
      <c r="B202" s="18" t="s">
        <v>92</v>
      </c>
      <c r="C202" s="19" t="s">
        <v>62</v>
      </c>
      <c r="D202" s="17" t="s">
        <v>51</v>
      </c>
      <c r="E202" s="17" t="s">
        <v>216</v>
      </c>
      <c r="F202" s="17" t="s">
        <v>217</v>
      </c>
      <c r="G202" s="17" t="s">
        <v>226</v>
      </c>
      <c r="H202" s="17" t="s">
        <v>227</v>
      </c>
      <c r="I202" s="17"/>
      <c r="J202" s="17"/>
      <c r="K202" s="17"/>
      <c r="L202" s="17"/>
      <c r="M202" s="17" t="s">
        <v>60</v>
      </c>
      <c r="N202" s="17" t="s">
        <v>212</v>
      </c>
      <c r="O202" s="17" t="s">
        <v>28</v>
      </c>
      <c r="P202" s="18" t="s">
        <v>63</v>
      </c>
      <c r="Q202" s="20">
        <v>0</v>
      </c>
      <c r="R202" s="20">
        <v>315962689388</v>
      </c>
      <c r="S202" s="20">
        <v>35771392213</v>
      </c>
      <c r="T202" s="20">
        <v>280191297175</v>
      </c>
      <c r="U202" s="20">
        <v>0</v>
      </c>
      <c r="V202" s="20">
        <v>278093273041</v>
      </c>
      <c r="W202" s="20">
        <v>2098024134</v>
      </c>
      <c r="X202" s="20">
        <v>278093273041</v>
      </c>
      <c r="Y202" s="20">
        <v>270632419994.39999</v>
      </c>
      <c r="Z202" s="20">
        <v>270632419994.39999</v>
      </c>
      <c r="AA202" s="20">
        <v>270632419994.39999</v>
      </c>
    </row>
    <row r="203" spans="1:27" ht="90" x14ac:dyDescent="0.25">
      <c r="A203" s="17" t="s">
        <v>91</v>
      </c>
      <c r="B203" s="18" t="s">
        <v>92</v>
      </c>
      <c r="C203" s="19" t="s">
        <v>62</v>
      </c>
      <c r="D203" s="17" t="s">
        <v>51</v>
      </c>
      <c r="E203" s="17" t="s">
        <v>216</v>
      </c>
      <c r="F203" s="17" t="s">
        <v>217</v>
      </c>
      <c r="G203" s="17" t="s">
        <v>226</v>
      </c>
      <c r="H203" s="17" t="s">
        <v>227</v>
      </c>
      <c r="I203" s="17"/>
      <c r="J203" s="17"/>
      <c r="K203" s="17"/>
      <c r="L203" s="17"/>
      <c r="M203" s="17" t="s">
        <v>27</v>
      </c>
      <c r="N203" s="17" t="s">
        <v>228</v>
      </c>
      <c r="O203" s="17" t="s">
        <v>28</v>
      </c>
      <c r="P203" s="18" t="s">
        <v>63</v>
      </c>
      <c r="Q203" s="20">
        <v>0</v>
      </c>
      <c r="R203" s="20">
        <v>6000000</v>
      </c>
      <c r="S203" s="20">
        <v>5772376</v>
      </c>
      <c r="T203" s="20">
        <v>227624</v>
      </c>
      <c r="U203" s="20">
        <v>0</v>
      </c>
      <c r="V203" s="20">
        <v>227624</v>
      </c>
      <c r="W203" s="20">
        <v>0</v>
      </c>
      <c r="X203" s="20">
        <v>227624</v>
      </c>
      <c r="Y203" s="20">
        <v>227624</v>
      </c>
      <c r="Z203" s="20">
        <v>227624</v>
      </c>
      <c r="AA203" s="20">
        <v>227624</v>
      </c>
    </row>
    <row r="204" spans="1:27" ht="90" x14ac:dyDescent="0.25">
      <c r="A204" s="17" t="s">
        <v>91</v>
      </c>
      <c r="B204" s="18" t="s">
        <v>92</v>
      </c>
      <c r="C204" s="19" t="s">
        <v>62</v>
      </c>
      <c r="D204" s="17" t="s">
        <v>51</v>
      </c>
      <c r="E204" s="17" t="s">
        <v>216</v>
      </c>
      <c r="F204" s="17" t="s">
        <v>217</v>
      </c>
      <c r="G204" s="17" t="s">
        <v>226</v>
      </c>
      <c r="H204" s="17" t="s">
        <v>227</v>
      </c>
      <c r="I204" s="17"/>
      <c r="J204" s="17"/>
      <c r="K204" s="17"/>
      <c r="L204" s="17"/>
      <c r="M204" s="17" t="s">
        <v>27</v>
      </c>
      <c r="N204" s="17" t="s">
        <v>229</v>
      </c>
      <c r="O204" s="17" t="s">
        <v>28</v>
      </c>
      <c r="P204" s="18" t="s">
        <v>63</v>
      </c>
      <c r="Q204" s="20">
        <v>0</v>
      </c>
      <c r="R204" s="20">
        <v>6600000</v>
      </c>
      <c r="S204" s="20">
        <v>0</v>
      </c>
      <c r="T204" s="20">
        <v>6600000</v>
      </c>
      <c r="U204" s="20">
        <v>0</v>
      </c>
      <c r="V204" s="20">
        <v>0</v>
      </c>
      <c r="W204" s="20">
        <v>6600000</v>
      </c>
      <c r="X204" s="20">
        <v>0</v>
      </c>
      <c r="Y204" s="20">
        <v>0</v>
      </c>
      <c r="Z204" s="20">
        <v>0</v>
      </c>
      <c r="AA204" s="20">
        <v>0</v>
      </c>
    </row>
    <row r="205" spans="1:27" ht="56.25" x14ac:dyDescent="0.25">
      <c r="A205" s="17" t="s">
        <v>91</v>
      </c>
      <c r="B205" s="18" t="s">
        <v>92</v>
      </c>
      <c r="C205" s="19" t="s">
        <v>64</v>
      </c>
      <c r="D205" s="17" t="s">
        <v>51</v>
      </c>
      <c r="E205" s="17" t="s">
        <v>216</v>
      </c>
      <c r="F205" s="17" t="s">
        <v>217</v>
      </c>
      <c r="G205" s="17" t="s">
        <v>226</v>
      </c>
      <c r="H205" s="17" t="s">
        <v>230</v>
      </c>
      <c r="I205" s="17"/>
      <c r="J205" s="17"/>
      <c r="K205" s="17"/>
      <c r="L205" s="17"/>
      <c r="M205" s="17" t="s">
        <v>27</v>
      </c>
      <c r="N205" s="17" t="s">
        <v>205</v>
      </c>
      <c r="O205" s="17" t="s">
        <v>28</v>
      </c>
      <c r="P205" s="18" t="s">
        <v>65</v>
      </c>
      <c r="Q205" s="20">
        <v>2520891348</v>
      </c>
      <c r="R205" s="20">
        <v>43240017599</v>
      </c>
      <c r="S205" s="20">
        <v>6164016520</v>
      </c>
      <c r="T205" s="20">
        <v>39596892427</v>
      </c>
      <c r="U205" s="20">
        <v>0</v>
      </c>
      <c r="V205" s="20">
        <v>39247707073</v>
      </c>
      <c r="W205" s="20">
        <v>349185354</v>
      </c>
      <c r="X205" s="20">
        <v>39247707073</v>
      </c>
      <c r="Y205" s="20">
        <v>37365807320</v>
      </c>
      <c r="Z205" s="20">
        <v>37054041958</v>
      </c>
      <c r="AA205" s="20">
        <v>37054041958</v>
      </c>
    </row>
    <row r="206" spans="1:27" ht="45" x14ac:dyDescent="0.25">
      <c r="A206" s="17" t="s">
        <v>91</v>
      </c>
      <c r="B206" s="18" t="s">
        <v>92</v>
      </c>
      <c r="C206" s="19" t="s">
        <v>66</v>
      </c>
      <c r="D206" s="17" t="s">
        <v>51</v>
      </c>
      <c r="E206" s="17" t="s">
        <v>216</v>
      </c>
      <c r="F206" s="17" t="s">
        <v>217</v>
      </c>
      <c r="G206" s="17" t="s">
        <v>212</v>
      </c>
      <c r="H206" s="17" t="s">
        <v>231</v>
      </c>
      <c r="I206" s="17"/>
      <c r="J206" s="17"/>
      <c r="K206" s="17"/>
      <c r="L206" s="17"/>
      <c r="M206" s="17" t="s">
        <v>60</v>
      </c>
      <c r="N206" s="17" t="s">
        <v>232</v>
      </c>
      <c r="O206" s="17" t="s">
        <v>28</v>
      </c>
      <c r="P206" s="18" t="s">
        <v>67</v>
      </c>
      <c r="Q206" s="20">
        <v>0</v>
      </c>
      <c r="R206" s="20">
        <v>2075096785</v>
      </c>
      <c r="S206" s="20">
        <v>7168366</v>
      </c>
      <c r="T206" s="20">
        <v>2067928419</v>
      </c>
      <c r="U206" s="20">
        <v>0</v>
      </c>
      <c r="V206" s="20">
        <v>2015244457</v>
      </c>
      <c r="W206" s="20">
        <v>52683962</v>
      </c>
      <c r="X206" s="20">
        <v>2015244457</v>
      </c>
      <c r="Y206" s="20">
        <v>1706848338.99</v>
      </c>
      <c r="Z206" s="20">
        <v>1706848338.99</v>
      </c>
      <c r="AA206" s="20">
        <v>1706848338.99</v>
      </c>
    </row>
    <row r="207" spans="1:27" ht="45" x14ac:dyDescent="0.25">
      <c r="A207" s="17" t="s">
        <v>91</v>
      </c>
      <c r="B207" s="18" t="s">
        <v>92</v>
      </c>
      <c r="C207" s="19" t="s">
        <v>66</v>
      </c>
      <c r="D207" s="17" t="s">
        <v>51</v>
      </c>
      <c r="E207" s="17" t="s">
        <v>216</v>
      </c>
      <c r="F207" s="17" t="s">
        <v>217</v>
      </c>
      <c r="G207" s="17" t="s">
        <v>212</v>
      </c>
      <c r="H207" s="17" t="s">
        <v>231</v>
      </c>
      <c r="I207" s="17"/>
      <c r="J207" s="17"/>
      <c r="K207" s="17"/>
      <c r="L207" s="17"/>
      <c r="M207" s="17" t="s">
        <v>27</v>
      </c>
      <c r="N207" s="17" t="s">
        <v>229</v>
      </c>
      <c r="O207" s="17" t="s">
        <v>28</v>
      </c>
      <c r="P207" s="18" t="s">
        <v>67</v>
      </c>
      <c r="Q207" s="20">
        <v>63291431</v>
      </c>
      <c r="R207" s="20">
        <v>3885738365</v>
      </c>
      <c r="S207" s="20">
        <v>555401470</v>
      </c>
      <c r="T207" s="20">
        <v>3393628326</v>
      </c>
      <c r="U207" s="20">
        <v>0</v>
      </c>
      <c r="V207" s="20">
        <v>3376390307</v>
      </c>
      <c r="W207" s="20">
        <v>17238019</v>
      </c>
      <c r="X207" s="20">
        <v>3376390307</v>
      </c>
      <c r="Y207" s="20">
        <v>3234810535</v>
      </c>
      <c r="Z207" s="20">
        <v>3234810535</v>
      </c>
      <c r="AA207" s="20">
        <v>3234810535</v>
      </c>
    </row>
    <row r="208" spans="1:27" ht="45" x14ac:dyDescent="0.25">
      <c r="A208" s="17" t="s">
        <v>91</v>
      </c>
      <c r="B208" s="18" t="s">
        <v>92</v>
      </c>
      <c r="C208" s="19" t="s">
        <v>66</v>
      </c>
      <c r="D208" s="17" t="s">
        <v>51</v>
      </c>
      <c r="E208" s="17" t="s">
        <v>216</v>
      </c>
      <c r="F208" s="17" t="s">
        <v>217</v>
      </c>
      <c r="G208" s="17" t="s">
        <v>212</v>
      </c>
      <c r="H208" s="17" t="s">
        <v>231</v>
      </c>
      <c r="I208" s="17"/>
      <c r="J208" s="17"/>
      <c r="K208" s="17"/>
      <c r="L208" s="17"/>
      <c r="M208" s="17" t="s">
        <v>27</v>
      </c>
      <c r="N208" s="17" t="s">
        <v>205</v>
      </c>
      <c r="O208" s="17" t="s">
        <v>28</v>
      </c>
      <c r="P208" s="18" t="s">
        <v>67</v>
      </c>
      <c r="Q208" s="20">
        <v>2039836189</v>
      </c>
      <c r="R208" s="20">
        <v>14438818804</v>
      </c>
      <c r="S208" s="20">
        <v>289491682</v>
      </c>
      <c r="T208" s="20">
        <v>16189163311</v>
      </c>
      <c r="U208" s="20">
        <v>0</v>
      </c>
      <c r="V208" s="20">
        <v>15491333718</v>
      </c>
      <c r="W208" s="20">
        <v>697829593</v>
      </c>
      <c r="X208" s="20">
        <v>15491333718</v>
      </c>
      <c r="Y208" s="20">
        <v>15077948988</v>
      </c>
      <c r="Z208" s="20">
        <v>15062373451</v>
      </c>
      <c r="AA208" s="20">
        <v>15062373451</v>
      </c>
    </row>
    <row r="209" spans="1:27" ht="56.25" x14ac:dyDescent="0.25">
      <c r="A209" s="17" t="s">
        <v>91</v>
      </c>
      <c r="B209" s="18" t="s">
        <v>92</v>
      </c>
      <c r="C209" s="19" t="s">
        <v>68</v>
      </c>
      <c r="D209" s="17" t="s">
        <v>51</v>
      </c>
      <c r="E209" s="17" t="s">
        <v>233</v>
      </c>
      <c r="F209" s="17" t="s">
        <v>217</v>
      </c>
      <c r="G209" s="17" t="s">
        <v>218</v>
      </c>
      <c r="H209" s="17" t="s">
        <v>230</v>
      </c>
      <c r="I209" s="17"/>
      <c r="J209" s="17"/>
      <c r="K209" s="17"/>
      <c r="L209" s="17"/>
      <c r="M209" s="17" t="s">
        <v>27</v>
      </c>
      <c r="N209" s="17" t="s">
        <v>205</v>
      </c>
      <c r="O209" s="17" t="s">
        <v>28</v>
      </c>
      <c r="P209" s="18" t="s">
        <v>65</v>
      </c>
      <c r="Q209" s="20">
        <v>124996618</v>
      </c>
      <c r="R209" s="20">
        <v>0</v>
      </c>
      <c r="S209" s="20">
        <v>3075043</v>
      </c>
      <c r="T209" s="20">
        <v>121921575</v>
      </c>
      <c r="U209" s="20">
        <v>0</v>
      </c>
      <c r="V209" s="20">
        <v>121912540</v>
      </c>
      <c r="W209" s="20">
        <v>9035</v>
      </c>
      <c r="X209" s="20">
        <v>121912540</v>
      </c>
      <c r="Y209" s="20">
        <v>121912540</v>
      </c>
      <c r="Z209" s="20">
        <v>121912540</v>
      </c>
      <c r="AA209" s="20">
        <v>121912540</v>
      </c>
    </row>
    <row r="210" spans="1:27" ht="45" x14ac:dyDescent="0.25">
      <c r="A210" s="17" t="s">
        <v>91</v>
      </c>
      <c r="B210" s="18" t="s">
        <v>92</v>
      </c>
      <c r="C210" s="19" t="s">
        <v>69</v>
      </c>
      <c r="D210" s="17" t="s">
        <v>51</v>
      </c>
      <c r="E210" s="17" t="s">
        <v>233</v>
      </c>
      <c r="F210" s="17" t="s">
        <v>217</v>
      </c>
      <c r="G210" s="17" t="s">
        <v>220</v>
      </c>
      <c r="H210" s="17" t="s">
        <v>70</v>
      </c>
      <c r="I210" s="17"/>
      <c r="J210" s="17"/>
      <c r="K210" s="17"/>
      <c r="L210" s="17"/>
      <c r="M210" s="17" t="s">
        <v>27</v>
      </c>
      <c r="N210" s="17" t="s">
        <v>205</v>
      </c>
      <c r="O210" s="17" t="s">
        <v>28</v>
      </c>
      <c r="P210" s="18" t="s">
        <v>71</v>
      </c>
      <c r="Q210" s="20">
        <v>2327978482</v>
      </c>
      <c r="R210" s="20">
        <v>1364452298</v>
      </c>
      <c r="S210" s="20">
        <v>171036238</v>
      </c>
      <c r="T210" s="20">
        <v>3521394542</v>
      </c>
      <c r="U210" s="20">
        <v>0</v>
      </c>
      <c r="V210" s="20">
        <v>3319932602.8800001</v>
      </c>
      <c r="W210" s="20">
        <v>201461939.12</v>
      </c>
      <c r="X210" s="20">
        <v>3319932602.8800001</v>
      </c>
      <c r="Y210" s="20">
        <v>2926793965.8800001</v>
      </c>
      <c r="Z210" s="20">
        <v>2802466286.8800001</v>
      </c>
      <c r="AA210" s="20">
        <v>2802466286.8800001</v>
      </c>
    </row>
    <row r="211" spans="1:27" ht="45" x14ac:dyDescent="0.25">
      <c r="A211" s="17" t="s">
        <v>91</v>
      </c>
      <c r="B211" s="18" t="s">
        <v>92</v>
      </c>
      <c r="C211" s="19" t="s">
        <v>262</v>
      </c>
      <c r="D211" s="17" t="s">
        <v>51</v>
      </c>
      <c r="E211" s="17" t="s">
        <v>233</v>
      </c>
      <c r="F211" s="17" t="s">
        <v>217</v>
      </c>
      <c r="G211" s="17" t="s">
        <v>221</v>
      </c>
      <c r="H211" s="17" t="s">
        <v>70</v>
      </c>
      <c r="I211" s="17"/>
      <c r="J211" s="17"/>
      <c r="K211" s="17"/>
      <c r="L211" s="17"/>
      <c r="M211" s="17" t="s">
        <v>27</v>
      </c>
      <c r="N211" s="17" t="s">
        <v>205</v>
      </c>
      <c r="O211" s="17" t="s">
        <v>28</v>
      </c>
      <c r="P211" s="18" t="s">
        <v>71</v>
      </c>
      <c r="Q211" s="20">
        <v>0</v>
      </c>
      <c r="R211" s="20">
        <v>32044805</v>
      </c>
      <c r="S211" s="20">
        <v>0</v>
      </c>
      <c r="T211" s="20">
        <v>32044805</v>
      </c>
      <c r="U211" s="20">
        <v>0</v>
      </c>
      <c r="V211" s="20">
        <v>32044805</v>
      </c>
      <c r="W211" s="20">
        <v>0</v>
      </c>
      <c r="X211" s="20">
        <v>32044805</v>
      </c>
      <c r="Y211" s="20">
        <v>6668194</v>
      </c>
      <c r="Z211" s="20">
        <v>0</v>
      </c>
      <c r="AA211" s="20">
        <v>0</v>
      </c>
    </row>
    <row r="212" spans="1:27" ht="22.5" x14ac:dyDescent="0.25">
      <c r="A212" s="17" t="s">
        <v>93</v>
      </c>
      <c r="B212" s="18" t="s">
        <v>94</v>
      </c>
      <c r="C212" s="19" t="s">
        <v>34</v>
      </c>
      <c r="D212" s="17" t="s">
        <v>26</v>
      </c>
      <c r="E212" s="17" t="s">
        <v>206</v>
      </c>
      <c r="F212" s="17"/>
      <c r="G212" s="17"/>
      <c r="H212" s="17"/>
      <c r="I212" s="17"/>
      <c r="J212" s="17"/>
      <c r="K212" s="17"/>
      <c r="L212" s="17"/>
      <c r="M212" s="17" t="s">
        <v>27</v>
      </c>
      <c r="N212" s="17" t="s">
        <v>205</v>
      </c>
      <c r="O212" s="17" t="s">
        <v>28</v>
      </c>
      <c r="P212" s="18" t="s">
        <v>35</v>
      </c>
      <c r="Q212" s="20">
        <v>232668116</v>
      </c>
      <c r="R212" s="20">
        <v>163958333</v>
      </c>
      <c r="S212" s="20">
        <v>16600710</v>
      </c>
      <c r="T212" s="20">
        <v>380025739</v>
      </c>
      <c r="U212" s="20">
        <v>0</v>
      </c>
      <c r="V212" s="20">
        <v>373329771</v>
      </c>
      <c r="W212" s="20">
        <v>6695968</v>
      </c>
      <c r="X212" s="20">
        <v>373329771</v>
      </c>
      <c r="Y212" s="20">
        <v>251634791</v>
      </c>
      <c r="Z212" s="20">
        <v>241819372.96000001</v>
      </c>
      <c r="AA212" s="20">
        <v>241819372.96000001</v>
      </c>
    </row>
    <row r="213" spans="1:27" ht="22.5" x14ac:dyDescent="0.25">
      <c r="A213" s="17" t="s">
        <v>93</v>
      </c>
      <c r="B213" s="18" t="s">
        <v>94</v>
      </c>
      <c r="C213" s="19" t="s">
        <v>157</v>
      </c>
      <c r="D213" s="17" t="s">
        <v>26</v>
      </c>
      <c r="E213" s="17" t="s">
        <v>207</v>
      </c>
      <c r="F213" s="17" t="s">
        <v>207</v>
      </c>
      <c r="G213" s="17" t="s">
        <v>204</v>
      </c>
      <c r="H213" s="17" t="s">
        <v>208</v>
      </c>
      <c r="I213" s="17"/>
      <c r="J213" s="17"/>
      <c r="K213" s="17"/>
      <c r="L213" s="17"/>
      <c r="M213" s="17" t="s">
        <v>27</v>
      </c>
      <c r="N213" s="17" t="s">
        <v>205</v>
      </c>
      <c r="O213" s="17" t="s">
        <v>28</v>
      </c>
      <c r="P213" s="18" t="s">
        <v>158</v>
      </c>
      <c r="Q213" s="20">
        <v>0</v>
      </c>
      <c r="R213" s="20">
        <v>6878521</v>
      </c>
      <c r="S213" s="20">
        <v>0</v>
      </c>
      <c r="T213" s="20">
        <v>6878521</v>
      </c>
      <c r="U213" s="20">
        <v>0</v>
      </c>
      <c r="V213" s="20">
        <v>6878521</v>
      </c>
      <c r="W213" s="20">
        <v>0</v>
      </c>
      <c r="X213" s="20">
        <v>6878521</v>
      </c>
      <c r="Y213" s="20">
        <v>6878521</v>
      </c>
      <c r="Z213" s="20">
        <v>6878521</v>
      </c>
      <c r="AA213" s="20">
        <v>6878521</v>
      </c>
    </row>
    <row r="214" spans="1:27" ht="22.5" x14ac:dyDescent="0.25">
      <c r="A214" s="17" t="s">
        <v>93</v>
      </c>
      <c r="B214" s="18" t="s">
        <v>94</v>
      </c>
      <c r="C214" s="19" t="s">
        <v>44</v>
      </c>
      <c r="D214" s="17" t="s">
        <v>26</v>
      </c>
      <c r="E214" s="17" t="s">
        <v>215</v>
      </c>
      <c r="F214" s="17" t="s">
        <v>204</v>
      </c>
      <c r="G214" s="17"/>
      <c r="H214" s="17"/>
      <c r="I214" s="17"/>
      <c r="J214" s="17"/>
      <c r="K214" s="17"/>
      <c r="L214" s="17"/>
      <c r="M214" s="17" t="s">
        <v>27</v>
      </c>
      <c r="N214" s="17" t="s">
        <v>205</v>
      </c>
      <c r="O214" s="17" t="s">
        <v>28</v>
      </c>
      <c r="P214" s="18" t="s">
        <v>45</v>
      </c>
      <c r="Q214" s="20">
        <v>0</v>
      </c>
      <c r="R214" s="20">
        <v>73352796</v>
      </c>
      <c r="S214" s="20">
        <v>14211972</v>
      </c>
      <c r="T214" s="20">
        <v>59140824</v>
      </c>
      <c r="U214" s="20">
        <v>0</v>
      </c>
      <c r="V214" s="20">
        <v>59048912</v>
      </c>
      <c r="W214" s="20">
        <v>91912</v>
      </c>
      <c r="X214" s="20">
        <v>59048912</v>
      </c>
      <c r="Y214" s="20">
        <v>59048912</v>
      </c>
      <c r="Z214" s="20">
        <v>59048912</v>
      </c>
      <c r="AA214" s="20">
        <v>59048912</v>
      </c>
    </row>
    <row r="215" spans="1:27" ht="78.75" x14ac:dyDescent="0.25">
      <c r="A215" s="17" t="s">
        <v>93</v>
      </c>
      <c r="B215" s="18" t="s">
        <v>94</v>
      </c>
      <c r="C215" s="19" t="s">
        <v>50</v>
      </c>
      <c r="D215" s="17" t="s">
        <v>51</v>
      </c>
      <c r="E215" s="17" t="s">
        <v>216</v>
      </c>
      <c r="F215" s="17" t="s">
        <v>217</v>
      </c>
      <c r="G215" s="17" t="s">
        <v>218</v>
      </c>
      <c r="H215" s="17" t="s">
        <v>219</v>
      </c>
      <c r="I215" s="17"/>
      <c r="J215" s="17"/>
      <c r="K215" s="17"/>
      <c r="L215" s="17"/>
      <c r="M215" s="17" t="s">
        <v>27</v>
      </c>
      <c r="N215" s="17" t="s">
        <v>205</v>
      </c>
      <c r="O215" s="17" t="s">
        <v>28</v>
      </c>
      <c r="P215" s="18" t="s">
        <v>52</v>
      </c>
      <c r="Q215" s="20">
        <v>19291595239</v>
      </c>
      <c r="R215" s="20">
        <v>3992367842</v>
      </c>
      <c r="S215" s="20">
        <v>1512614552</v>
      </c>
      <c r="T215" s="20">
        <v>21771348529</v>
      </c>
      <c r="U215" s="20">
        <v>0</v>
      </c>
      <c r="V215" s="20">
        <v>21752184334</v>
      </c>
      <c r="W215" s="20">
        <v>19164195</v>
      </c>
      <c r="X215" s="20">
        <v>21752184334</v>
      </c>
      <c r="Y215" s="20">
        <v>20493904496</v>
      </c>
      <c r="Z215" s="20">
        <v>20493904496</v>
      </c>
      <c r="AA215" s="20">
        <v>20493904496</v>
      </c>
    </row>
    <row r="216" spans="1:27" ht="78.75" x14ac:dyDescent="0.25">
      <c r="A216" s="17" t="s">
        <v>93</v>
      </c>
      <c r="B216" s="18" t="s">
        <v>94</v>
      </c>
      <c r="C216" s="19" t="s">
        <v>53</v>
      </c>
      <c r="D216" s="17" t="s">
        <v>51</v>
      </c>
      <c r="E216" s="17" t="s">
        <v>216</v>
      </c>
      <c r="F216" s="17" t="s">
        <v>217</v>
      </c>
      <c r="G216" s="17" t="s">
        <v>220</v>
      </c>
      <c r="H216" s="17" t="s">
        <v>219</v>
      </c>
      <c r="I216" s="17"/>
      <c r="J216" s="17"/>
      <c r="K216" s="17"/>
      <c r="L216" s="17"/>
      <c r="M216" s="17" t="s">
        <v>27</v>
      </c>
      <c r="N216" s="17" t="s">
        <v>205</v>
      </c>
      <c r="O216" s="17" t="s">
        <v>28</v>
      </c>
      <c r="P216" s="18" t="s">
        <v>52</v>
      </c>
      <c r="Q216" s="20">
        <v>2092321170</v>
      </c>
      <c r="R216" s="20">
        <v>748874524</v>
      </c>
      <c r="S216" s="20">
        <v>526064574</v>
      </c>
      <c r="T216" s="20">
        <v>2315131120</v>
      </c>
      <c r="U216" s="20">
        <v>0</v>
      </c>
      <c r="V216" s="20">
        <v>2315131120</v>
      </c>
      <c r="W216" s="20">
        <v>0</v>
      </c>
      <c r="X216" s="20">
        <v>2315131120</v>
      </c>
      <c r="Y216" s="20">
        <v>1983476071</v>
      </c>
      <c r="Z216" s="20">
        <v>1983476071</v>
      </c>
      <c r="AA216" s="20">
        <v>1983476071</v>
      </c>
    </row>
    <row r="217" spans="1:27" ht="56.25" x14ac:dyDescent="0.25">
      <c r="A217" s="17" t="s">
        <v>93</v>
      </c>
      <c r="B217" s="18" t="s">
        <v>94</v>
      </c>
      <c r="C217" s="19" t="s">
        <v>54</v>
      </c>
      <c r="D217" s="17" t="s">
        <v>51</v>
      </c>
      <c r="E217" s="17" t="s">
        <v>216</v>
      </c>
      <c r="F217" s="17" t="s">
        <v>217</v>
      </c>
      <c r="G217" s="17" t="s">
        <v>221</v>
      </c>
      <c r="H217" s="17" t="s">
        <v>222</v>
      </c>
      <c r="I217" s="17"/>
      <c r="J217" s="17"/>
      <c r="K217" s="17"/>
      <c r="L217" s="17"/>
      <c r="M217" s="17" t="s">
        <v>27</v>
      </c>
      <c r="N217" s="17" t="s">
        <v>205</v>
      </c>
      <c r="O217" s="17" t="s">
        <v>28</v>
      </c>
      <c r="P217" s="18" t="s">
        <v>55</v>
      </c>
      <c r="Q217" s="20">
        <v>656600000</v>
      </c>
      <c r="R217" s="20">
        <v>120270257</v>
      </c>
      <c r="S217" s="20">
        <v>47143016</v>
      </c>
      <c r="T217" s="20">
        <v>729727241</v>
      </c>
      <c r="U217" s="20">
        <v>0</v>
      </c>
      <c r="V217" s="20">
        <v>727289724</v>
      </c>
      <c r="W217" s="20">
        <v>2437517</v>
      </c>
      <c r="X217" s="20">
        <v>727289724</v>
      </c>
      <c r="Y217" s="20">
        <v>726280919</v>
      </c>
      <c r="Z217" s="20">
        <v>698680919</v>
      </c>
      <c r="AA217" s="20">
        <v>698680919</v>
      </c>
    </row>
    <row r="218" spans="1:27" ht="56.25" x14ac:dyDescent="0.25">
      <c r="A218" s="17" t="s">
        <v>93</v>
      </c>
      <c r="B218" s="18" t="s">
        <v>94</v>
      </c>
      <c r="C218" s="19" t="s">
        <v>56</v>
      </c>
      <c r="D218" s="17" t="s">
        <v>51</v>
      </c>
      <c r="E218" s="17" t="s">
        <v>216</v>
      </c>
      <c r="F218" s="17" t="s">
        <v>217</v>
      </c>
      <c r="G218" s="17" t="s">
        <v>223</v>
      </c>
      <c r="H218" s="17" t="s">
        <v>57</v>
      </c>
      <c r="I218" s="17"/>
      <c r="J218" s="17"/>
      <c r="K218" s="17"/>
      <c r="L218" s="17"/>
      <c r="M218" s="17" t="s">
        <v>27</v>
      </c>
      <c r="N218" s="17" t="s">
        <v>205</v>
      </c>
      <c r="O218" s="17" t="s">
        <v>28</v>
      </c>
      <c r="P218" s="18" t="s">
        <v>58</v>
      </c>
      <c r="Q218" s="20">
        <v>49809699</v>
      </c>
      <c r="R218" s="20">
        <v>6327430705</v>
      </c>
      <c r="S218" s="20">
        <v>2759276530</v>
      </c>
      <c r="T218" s="20">
        <v>3617963874</v>
      </c>
      <c r="U218" s="20">
        <v>0</v>
      </c>
      <c r="V218" s="20">
        <v>3616028593</v>
      </c>
      <c r="W218" s="20">
        <v>1935281</v>
      </c>
      <c r="X218" s="20">
        <v>3616028593</v>
      </c>
      <c r="Y218" s="20">
        <v>3616028593</v>
      </c>
      <c r="Z218" s="20">
        <v>3616028593</v>
      </c>
      <c r="AA218" s="20">
        <v>3616028593</v>
      </c>
    </row>
    <row r="219" spans="1:27" ht="90" x14ac:dyDescent="0.25">
      <c r="A219" s="17" t="s">
        <v>93</v>
      </c>
      <c r="B219" s="18" t="s">
        <v>94</v>
      </c>
      <c r="C219" s="19" t="s">
        <v>74</v>
      </c>
      <c r="D219" s="17" t="s">
        <v>51</v>
      </c>
      <c r="E219" s="17" t="s">
        <v>216</v>
      </c>
      <c r="F219" s="17" t="s">
        <v>217</v>
      </c>
      <c r="G219" s="17" t="s">
        <v>234</v>
      </c>
      <c r="H219" s="17" t="s">
        <v>227</v>
      </c>
      <c r="I219" s="17"/>
      <c r="J219" s="17"/>
      <c r="K219" s="17"/>
      <c r="L219" s="17"/>
      <c r="M219" s="17" t="s">
        <v>60</v>
      </c>
      <c r="N219" s="17" t="s">
        <v>212</v>
      </c>
      <c r="O219" s="17" t="s">
        <v>28</v>
      </c>
      <c r="P219" s="18" t="s">
        <v>63</v>
      </c>
      <c r="Q219" s="20">
        <v>8831400880</v>
      </c>
      <c r="R219" s="20">
        <v>1275645110</v>
      </c>
      <c r="S219" s="20">
        <v>450961566</v>
      </c>
      <c r="T219" s="20">
        <v>9656084424</v>
      </c>
      <c r="U219" s="20">
        <v>0</v>
      </c>
      <c r="V219" s="20">
        <v>9656084424</v>
      </c>
      <c r="W219" s="20">
        <v>0</v>
      </c>
      <c r="X219" s="20">
        <v>9656084424</v>
      </c>
      <c r="Y219" s="20">
        <v>9463588031</v>
      </c>
      <c r="Z219" s="20">
        <v>9463588031</v>
      </c>
      <c r="AA219" s="20">
        <v>9463588031</v>
      </c>
    </row>
    <row r="220" spans="1:27" ht="90" x14ac:dyDescent="0.25">
      <c r="A220" s="17" t="s">
        <v>93</v>
      </c>
      <c r="B220" s="18" t="s">
        <v>94</v>
      </c>
      <c r="C220" s="19" t="s">
        <v>62</v>
      </c>
      <c r="D220" s="17" t="s">
        <v>51</v>
      </c>
      <c r="E220" s="17" t="s">
        <v>216</v>
      </c>
      <c r="F220" s="17" t="s">
        <v>217</v>
      </c>
      <c r="G220" s="17" t="s">
        <v>226</v>
      </c>
      <c r="H220" s="17" t="s">
        <v>227</v>
      </c>
      <c r="I220" s="17"/>
      <c r="J220" s="17"/>
      <c r="K220" s="17"/>
      <c r="L220" s="17"/>
      <c r="M220" s="17" t="s">
        <v>60</v>
      </c>
      <c r="N220" s="17" t="s">
        <v>212</v>
      </c>
      <c r="O220" s="17" t="s">
        <v>28</v>
      </c>
      <c r="P220" s="18" t="s">
        <v>63</v>
      </c>
      <c r="Q220" s="20">
        <v>0</v>
      </c>
      <c r="R220" s="20">
        <v>222419936819</v>
      </c>
      <c r="S220" s="20">
        <v>44142608445</v>
      </c>
      <c r="T220" s="20">
        <v>178277328374</v>
      </c>
      <c r="U220" s="20">
        <v>0</v>
      </c>
      <c r="V220" s="20">
        <v>178092808495.51001</v>
      </c>
      <c r="W220" s="20">
        <v>184519878.49000001</v>
      </c>
      <c r="X220" s="20">
        <v>178092808495.51001</v>
      </c>
      <c r="Y220" s="20">
        <v>168561938825.54999</v>
      </c>
      <c r="Z220" s="20">
        <v>168559788825.54999</v>
      </c>
      <c r="AA220" s="20">
        <v>168559788825.54999</v>
      </c>
    </row>
    <row r="221" spans="1:27" ht="90" x14ac:dyDescent="0.25">
      <c r="A221" s="17" t="s">
        <v>93</v>
      </c>
      <c r="B221" s="18" t="s">
        <v>94</v>
      </c>
      <c r="C221" s="19" t="s">
        <v>62</v>
      </c>
      <c r="D221" s="17" t="s">
        <v>51</v>
      </c>
      <c r="E221" s="17" t="s">
        <v>216</v>
      </c>
      <c r="F221" s="17" t="s">
        <v>217</v>
      </c>
      <c r="G221" s="17" t="s">
        <v>226</v>
      </c>
      <c r="H221" s="17" t="s">
        <v>227</v>
      </c>
      <c r="I221" s="17"/>
      <c r="J221" s="17"/>
      <c r="K221" s="17"/>
      <c r="L221" s="17"/>
      <c r="M221" s="17" t="s">
        <v>27</v>
      </c>
      <c r="N221" s="17" t="s">
        <v>228</v>
      </c>
      <c r="O221" s="17" t="s">
        <v>28</v>
      </c>
      <c r="P221" s="18" t="s">
        <v>63</v>
      </c>
      <c r="Q221" s="20">
        <v>0</v>
      </c>
      <c r="R221" s="20">
        <v>6000000</v>
      </c>
      <c r="S221" s="20">
        <v>6000000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</row>
    <row r="222" spans="1:27" ht="90" x14ac:dyDescent="0.25">
      <c r="A222" s="17" t="s">
        <v>93</v>
      </c>
      <c r="B222" s="18" t="s">
        <v>94</v>
      </c>
      <c r="C222" s="19" t="s">
        <v>62</v>
      </c>
      <c r="D222" s="17" t="s">
        <v>51</v>
      </c>
      <c r="E222" s="17" t="s">
        <v>216</v>
      </c>
      <c r="F222" s="17" t="s">
        <v>217</v>
      </c>
      <c r="G222" s="17" t="s">
        <v>226</v>
      </c>
      <c r="H222" s="17" t="s">
        <v>227</v>
      </c>
      <c r="I222" s="17"/>
      <c r="J222" s="17"/>
      <c r="K222" s="17"/>
      <c r="L222" s="17"/>
      <c r="M222" s="17" t="s">
        <v>27</v>
      </c>
      <c r="N222" s="17" t="s">
        <v>229</v>
      </c>
      <c r="O222" s="17" t="s">
        <v>28</v>
      </c>
      <c r="P222" s="18" t="s">
        <v>63</v>
      </c>
      <c r="Q222" s="20">
        <v>0</v>
      </c>
      <c r="R222" s="20">
        <v>4998846236</v>
      </c>
      <c r="S222" s="20">
        <v>73546410</v>
      </c>
      <c r="T222" s="20">
        <v>4925299826</v>
      </c>
      <c r="U222" s="20">
        <v>0</v>
      </c>
      <c r="V222" s="20">
        <v>4925260591</v>
      </c>
      <c r="W222" s="20">
        <v>39235</v>
      </c>
      <c r="X222" s="20">
        <v>4925260591</v>
      </c>
      <c r="Y222" s="20">
        <v>4397128902</v>
      </c>
      <c r="Z222" s="20">
        <v>4397128902</v>
      </c>
      <c r="AA222" s="20">
        <v>4397128902</v>
      </c>
    </row>
    <row r="223" spans="1:27" ht="56.25" x14ac:dyDescent="0.25">
      <c r="A223" s="17" t="s">
        <v>93</v>
      </c>
      <c r="B223" s="18" t="s">
        <v>94</v>
      </c>
      <c r="C223" s="19" t="s">
        <v>64</v>
      </c>
      <c r="D223" s="17" t="s">
        <v>51</v>
      </c>
      <c r="E223" s="17" t="s">
        <v>216</v>
      </c>
      <c r="F223" s="17" t="s">
        <v>217</v>
      </c>
      <c r="G223" s="17" t="s">
        <v>226</v>
      </c>
      <c r="H223" s="17" t="s">
        <v>230</v>
      </c>
      <c r="I223" s="17"/>
      <c r="J223" s="17"/>
      <c r="K223" s="17"/>
      <c r="L223" s="17"/>
      <c r="M223" s="17" t="s">
        <v>27</v>
      </c>
      <c r="N223" s="17" t="s">
        <v>205</v>
      </c>
      <c r="O223" s="17" t="s">
        <v>28</v>
      </c>
      <c r="P223" s="18" t="s">
        <v>65</v>
      </c>
      <c r="Q223" s="20">
        <v>2954599678</v>
      </c>
      <c r="R223" s="20">
        <v>8629012489</v>
      </c>
      <c r="S223" s="20">
        <v>5480143601</v>
      </c>
      <c r="T223" s="20">
        <v>6103468566</v>
      </c>
      <c r="U223" s="20">
        <v>0</v>
      </c>
      <c r="V223" s="20">
        <v>5999320866.8400002</v>
      </c>
      <c r="W223" s="20">
        <v>104147699.16</v>
      </c>
      <c r="X223" s="20">
        <v>5999320866.8400002</v>
      </c>
      <c r="Y223" s="20">
        <v>4662801498.8400002</v>
      </c>
      <c r="Z223" s="20">
        <v>4207578787.8400002</v>
      </c>
      <c r="AA223" s="20">
        <v>4207578787.8400002</v>
      </c>
    </row>
    <row r="224" spans="1:27" ht="45" x14ac:dyDescent="0.25">
      <c r="A224" s="17" t="s">
        <v>93</v>
      </c>
      <c r="B224" s="18" t="s">
        <v>94</v>
      </c>
      <c r="C224" s="19" t="s">
        <v>66</v>
      </c>
      <c r="D224" s="17" t="s">
        <v>51</v>
      </c>
      <c r="E224" s="17" t="s">
        <v>216</v>
      </c>
      <c r="F224" s="17" t="s">
        <v>217</v>
      </c>
      <c r="G224" s="17" t="s">
        <v>212</v>
      </c>
      <c r="H224" s="17" t="s">
        <v>231</v>
      </c>
      <c r="I224" s="17"/>
      <c r="J224" s="17"/>
      <c r="K224" s="17"/>
      <c r="L224" s="17"/>
      <c r="M224" s="17" t="s">
        <v>60</v>
      </c>
      <c r="N224" s="17" t="s">
        <v>232</v>
      </c>
      <c r="O224" s="17" t="s">
        <v>28</v>
      </c>
      <c r="P224" s="18" t="s">
        <v>67</v>
      </c>
      <c r="Q224" s="20">
        <v>0</v>
      </c>
      <c r="R224" s="20">
        <v>7615473651</v>
      </c>
      <c r="S224" s="20">
        <v>767140854</v>
      </c>
      <c r="T224" s="20">
        <v>6848332797</v>
      </c>
      <c r="U224" s="20">
        <v>0</v>
      </c>
      <c r="V224" s="20">
        <v>6844522428</v>
      </c>
      <c r="W224" s="20">
        <v>3810369</v>
      </c>
      <c r="X224" s="20">
        <v>6844522428</v>
      </c>
      <c r="Y224" s="20">
        <v>6207792732</v>
      </c>
      <c r="Z224" s="20">
        <v>6207792732</v>
      </c>
      <c r="AA224" s="20">
        <v>6207792732</v>
      </c>
    </row>
    <row r="225" spans="1:27" ht="45" x14ac:dyDescent="0.25">
      <c r="A225" s="17" t="s">
        <v>93</v>
      </c>
      <c r="B225" s="18" t="s">
        <v>94</v>
      </c>
      <c r="C225" s="19" t="s">
        <v>66</v>
      </c>
      <c r="D225" s="17" t="s">
        <v>51</v>
      </c>
      <c r="E225" s="17" t="s">
        <v>216</v>
      </c>
      <c r="F225" s="17" t="s">
        <v>217</v>
      </c>
      <c r="G225" s="17" t="s">
        <v>212</v>
      </c>
      <c r="H225" s="17" t="s">
        <v>231</v>
      </c>
      <c r="I225" s="17"/>
      <c r="J225" s="17"/>
      <c r="K225" s="17"/>
      <c r="L225" s="17"/>
      <c r="M225" s="17" t="s">
        <v>27</v>
      </c>
      <c r="N225" s="17" t="s">
        <v>229</v>
      </c>
      <c r="O225" s="17" t="s">
        <v>28</v>
      </c>
      <c r="P225" s="18" t="s">
        <v>67</v>
      </c>
      <c r="Q225" s="20">
        <v>584244915</v>
      </c>
      <c r="R225" s="20">
        <v>5004566317</v>
      </c>
      <c r="S225" s="20">
        <v>766990571</v>
      </c>
      <c r="T225" s="20">
        <v>4821820661</v>
      </c>
      <c r="U225" s="20">
        <v>0</v>
      </c>
      <c r="V225" s="20">
        <v>4758289243</v>
      </c>
      <c r="W225" s="20">
        <v>63531418</v>
      </c>
      <c r="X225" s="20">
        <v>4758289243</v>
      </c>
      <c r="Y225" s="20">
        <v>4097968943</v>
      </c>
      <c r="Z225" s="20">
        <v>4023826700</v>
      </c>
      <c r="AA225" s="20">
        <v>4023826700</v>
      </c>
    </row>
    <row r="226" spans="1:27" ht="45" x14ac:dyDescent="0.25">
      <c r="A226" s="17" t="s">
        <v>93</v>
      </c>
      <c r="B226" s="18" t="s">
        <v>94</v>
      </c>
      <c r="C226" s="19" t="s">
        <v>66</v>
      </c>
      <c r="D226" s="17" t="s">
        <v>51</v>
      </c>
      <c r="E226" s="17" t="s">
        <v>216</v>
      </c>
      <c r="F226" s="17" t="s">
        <v>217</v>
      </c>
      <c r="G226" s="17" t="s">
        <v>212</v>
      </c>
      <c r="H226" s="17" t="s">
        <v>231</v>
      </c>
      <c r="I226" s="17"/>
      <c r="J226" s="17"/>
      <c r="K226" s="17"/>
      <c r="L226" s="17"/>
      <c r="M226" s="17" t="s">
        <v>27</v>
      </c>
      <c r="N226" s="17" t="s">
        <v>205</v>
      </c>
      <c r="O226" s="17" t="s">
        <v>28</v>
      </c>
      <c r="P226" s="18" t="s">
        <v>67</v>
      </c>
      <c r="Q226" s="20">
        <v>5971286958</v>
      </c>
      <c r="R226" s="20">
        <v>51947105339</v>
      </c>
      <c r="S226" s="20">
        <v>841232663</v>
      </c>
      <c r="T226" s="20">
        <v>57077159634</v>
      </c>
      <c r="U226" s="20">
        <v>0</v>
      </c>
      <c r="V226" s="20">
        <v>56969655954.050003</v>
      </c>
      <c r="W226" s="20">
        <v>107503679.95</v>
      </c>
      <c r="X226" s="20">
        <v>56969655954.050003</v>
      </c>
      <c r="Y226" s="20">
        <v>56229942794.050003</v>
      </c>
      <c r="Z226" s="20">
        <v>56013813913.050003</v>
      </c>
      <c r="AA226" s="20">
        <v>56013813913.050003</v>
      </c>
    </row>
    <row r="227" spans="1:27" ht="56.25" x14ac:dyDescent="0.25">
      <c r="A227" s="17" t="s">
        <v>93</v>
      </c>
      <c r="B227" s="18" t="s">
        <v>94</v>
      </c>
      <c r="C227" s="19" t="s">
        <v>68</v>
      </c>
      <c r="D227" s="17" t="s">
        <v>51</v>
      </c>
      <c r="E227" s="17" t="s">
        <v>233</v>
      </c>
      <c r="F227" s="17" t="s">
        <v>217</v>
      </c>
      <c r="G227" s="17" t="s">
        <v>218</v>
      </c>
      <c r="H227" s="17" t="s">
        <v>230</v>
      </c>
      <c r="I227" s="17"/>
      <c r="J227" s="17"/>
      <c r="K227" s="17"/>
      <c r="L227" s="17"/>
      <c r="M227" s="17" t="s">
        <v>27</v>
      </c>
      <c r="N227" s="17" t="s">
        <v>205</v>
      </c>
      <c r="O227" s="17" t="s">
        <v>28</v>
      </c>
      <c r="P227" s="18" t="s">
        <v>65</v>
      </c>
      <c r="Q227" s="20">
        <v>127884930</v>
      </c>
      <c r="R227" s="20">
        <v>4000000</v>
      </c>
      <c r="S227" s="20">
        <v>13564359</v>
      </c>
      <c r="T227" s="20">
        <v>118320571</v>
      </c>
      <c r="U227" s="20">
        <v>0</v>
      </c>
      <c r="V227" s="20">
        <v>118190441</v>
      </c>
      <c r="W227" s="20">
        <v>130130</v>
      </c>
      <c r="X227" s="20">
        <v>118190441</v>
      </c>
      <c r="Y227" s="20">
        <v>118190441</v>
      </c>
      <c r="Z227" s="20">
        <v>118190441</v>
      </c>
      <c r="AA227" s="20">
        <v>118190441</v>
      </c>
    </row>
    <row r="228" spans="1:27" ht="45" x14ac:dyDescent="0.25">
      <c r="A228" s="17" t="s">
        <v>93</v>
      </c>
      <c r="B228" s="18" t="s">
        <v>94</v>
      </c>
      <c r="C228" s="19" t="s">
        <v>69</v>
      </c>
      <c r="D228" s="17" t="s">
        <v>51</v>
      </c>
      <c r="E228" s="17" t="s">
        <v>233</v>
      </c>
      <c r="F228" s="17" t="s">
        <v>217</v>
      </c>
      <c r="G228" s="17" t="s">
        <v>220</v>
      </c>
      <c r="H228" s="17" t="s">
        <v>70</v>
      </c>
      <c r="I228" s="17"/>
      <c r="J228" s="17"/>
      <c r="K228" s="17"/>
      <c r="L228" s="17"/>
      <c r="M228" s="17" t="s">
        <v>27</v>
      </c>
      <c r="N228" s="17" t="s">
        <v>205</v>
      </c>
      <c r="O228" s="17" t="s">
        <v>28</v>
      </c>
      <c r="P228" s="18" t="s">
        <v>71</v>
      </c>
      <c r="Q228" s="20">
        <v>6518393523</v>
      </c>
      <c r="R228" s="20">
        <v>1102395615</v>
      </c>
      <c r="S228" s="20">
        <v>452567915</v>
      </c>
      <c r="T228" s="20">
        <v>7168221223</v>
      </c>
      <c r="U228" s="20">
        <v>0</v>
      </c>
      <c r="V228" s="20">
        <v>6897357777.5200005</v>
      </c>
      <c r="W228" s="20">
        <v>270863445.48000002</v>
      </c>
      <c r="X228" s="20">
        <v>6897357777.5200005</v>
      </c>
      <c r="Y228" s="20">
        <v>6871106985.5200005</v>
      </c>
      <c r="Z228" s="20">
        <v>6858868955.4099998</v>
      </c>
      <c r="AA228" s="20">
        <v>6858868955.4099998</v>
      </c>
    </row>
    <row r="229" spans="1:27" ht="45" x14ac:dyDescent="0.25">
      <c r="A229" s="17" t="s">
        <v>93</v>
      </c>
      <c r="B229" s="18" t="s">
        <v>94</v>
      </c>
      <c r="C229" s="19" t="s">
        <v>262</v>
      </c>
      <c r="D229" s="17" t="s">
        <v>51</v>
      </c>
      <c r="E229" s="17" t="s">
        <v>233</v>
      </c>
      <c r="F229" s="17" t="s">
        <v>217</v>
      </c>
      <c r="G229" s="17" t="s">
        <v>221</v>
      </c>
      <c r="H229" s="17" t="s">
        <v>70</v>
      </c>
      <c r="I229" s="17"/>
      <c r="J229" s="17"/>
      <c r="K229" s="17"/>
      <c r="L229" s="17"/>
      <c r="M229" s="17" t="s">
        <v>27</v>
      </c>
      <c r="N229" s="17" t="s">
        <v>205</v>
      </c>
      <c r="O229" s="17" t="s">
        <v>28</v>
      </c>
      <c r="P229" s="18" t="s">
        <v>71</v>
      </c>
      <c r="Q229" s="20">
        <v>0</v>
      </c>
      <c r="R229" s="20">
        <v>245159972</v>
      </c>
      <c r="S229" s="20">
        <v>0</v>
      </c>
      <c r="T229" s="20">
        <v>245159972</v>
      </c>
      <c r="U229" s="20">
        <v>0</v>
      </c>
      <c r="V229" s="20">
        <v>245159972</v>
      </c>
      <c r="W229" s="20">
        <v>0</v>
      </c>
      <c r="X229" s="20">
        <v>245159972</v>
      </c>
      <c r="Y229" s="20">
        <v>0</v>
      </c>
      <c r="Z229" s="20">
        <v>0</v>
      </c>
      <c r="AA229" s="20">
        <v>0</v>
      </c>
    </row>
    <row r="230" spans="1:27" ht="22.5" x14ac:dyDescent="0.25">
      <c r="A230" s="17" t="s">
        <v>95</v>
      </c>
      <c r="B230" s="18" t="s">
        <v>96</v>
      </c>
      <c r="C230" s="19" t="s">
        <v>34</v>
      </c>
      <c r="D230" s="17" t="s">
        <v>26</v>
      </c>
      <c r="E230" s="17" t="s">
        <v>206</v>
      </c>
      <c r="F230" s="17"/>
      <c r="G230" s="17"/>
      <c r="H230" s="17"/>
      <c r="I230" s="17"/>
      <c r="J230" s="17"/>
      <c r="K230" s="17"/>
      <c r="L230" s="17"/>
      <c r="M230" s="17" t="s">
        <v>27</v>
      </c>
      <c r="N230" s="17" t="s">
        <v>205</v>
      </c>
      <c r="O230" s="17" t="s">
        <v>28</v>
      </c>
      <c r="P230" s="18" t="s">
        <v>35</v>
      </c>
      <c r="Q230" s="20">
        <v>15610083</v>
      </c>
      <c r="R230" s="20">
        <v>39791398</v>
      </c>
      <c r="S230" s="20">
        <v>5143435</v>
      </c>
      <c r="T230" s="20">
        <v>50258046</v>
      </c>
      <c r="U230" s="20">
        <v>0</v>
      </c>
      <c r="V230" s="20">
        <v>50258046</v>
      </c>
      <c r="W230" s="20">
        <v>0</v>
      </c>
      <c r="X230" s="20">
        <v>50258046</v>
      </c>
      <c r="Y230" s="20">
        <v>24020341</v>
      </c>
      <c r="Z230" s="20">
        <v>24020341</v>
      </c>
      <c r="AA230" s="20">
        <v>24020341</v>
      </c>
    </row>
    <row r="231" spans="1:27" ht="22.5" x14ac:dyDescent="0.25">
      <c r="A231" s="17" t="s">
        <v>95</v>
      </c>
      <c r="B231" s="18" t="s">
        <v>96</v>
      </c>
      <c r="C231" s="19" t="s">
        <v>44</v>
      </c>
      <c r="D231" s="17" t="s">
        <v>26</v>
      </c>
      <c r="E231" s="17" t="s">
        <v>215</v>
      </c>
      <c r="F231" s="17" t="s">
        <v>204</v>
      </c>
      <c r="G231" s="17"/>
      <c r="H231" s="17"/>
      <c r="I231" s="17"/>
      <c r="J231" s="17"/>
      <c r="K231" s="17"/>
      <c r="L231" s="17"/>
      <c r="M231" s="17" t="s">
        <v>27</v>
      </c>
      <c r="N231" s="17" t="s">
        <v>205</v>
      </c>
      <c r="O231" s="17" t="s">
        <v>28</v>
      </c>
      <c r="P231" s="18" t="s">
        <v>45</v>
      </c>
      <c r="Q231" s="20">
        <v>0</v>
      </c>
      <c r="R231" s="20">
        <v>57541550</v>
      </c>
      <c r="S231" s="20">
        <v>7433915</v>
      </c>
      <c r="T231" s="20">
        <v>50107635</v>
      </c>
      <c r="U231" s="20">
        <v>0</v>
      </c>
      <c r="V231" s="20">
        <v>50107635</v>
      </c>
      <c r="W231" s="20">
        <v>0</v>
      </c>
      <c r="X231" s="20">
        <v>50107635</v>
      </c>
      <c r="Y231" s="20">
        <v>50107635</v>
      </c>
      <c r="Z231" s="20">
        <v>50107635</v>
      </c>
      <c r="AA231" s="20">
        <v>50107635</v>
      </c>
    </row>
    <row r="232" spans="1:27" ht="78.75" x14ac:dyDescent="0.25">
      <c r="A232" s="17" t="s">
        <v>95</v>
      </c>
      <c r="B232" s="18" t="s">
        <v>96</v>
      </c>
      <c r="C232" s="19" t="s">
        <v>50</v>
      </c>
      <c r="D232" s="17" t="s">
        <v>51</v>
      </c>
      <c r="E232" s="17" t="s">
        <v>216</v>
      </c>
      <c r="F232" s="17" t="s">
        <v>217</v>
      </c>
      <c r="G232" s="17" t="s">
        <v>218</v>
      </c>
      <c r="H232" s="17" t="s">
        <v>219</v>
      </c>
      <c r="I232" s="17"/>
      <c r="J232" s="17"/>
      <c r="K232" s="17"/>
      <c r="L232" s="17"/>
      <c r="M232" s="17" t="s">
        <v>27</v>
      </c>
      <c r="N232" s="17" t="s">
        <v>205</v>
      </c>
      <c r="O232" s="17" t="s">
        <v>28</v>
      </c>
      <c r="P232" s="18" t="s">
        <v>52</v>
      </c>
      <c r="Q232" s="20">
        <v>1087011187</v>
      </c>
      <c r="R232" s="20">
        <v>0</v>
      </c>
      <c r="S232" s="20">
        <v>42828940</v>
      </c>
      <c r="T232" s="20">
        <v>1044182247</v>
      </c>
      <c r="U232" s="20">
        <v>0</v>
      </c>
      <c r="V232" s="20">
        <v>1044182246</v>
      </c>
      <c r="W232" s="20">
        <v>1</v>
      </c>
      <c r="X232" s="20">
        <v>1044182246</v>
      </c>
      <c r="Y232" s="20">
        <v>997624619</v>
      </c>
      <c r="Z232" s="20">
        <v>997624619</v>
      </c>
      <c r="AA232" s="20">
        <v>997624619</v>
      </c>
    </row>
    <row r="233" spans="1:27" ht="78.75" x14ac:dyDescent="0.25">
      <c r="A233" s="17" t="s">
        <v>95</v>
      </c>
      <c r="B233" s="18" t="s">
        <v>96</v>
      </c>
      <c r="C233" s="19" t="s">
        <v>53</v>
      </c>
      <c r="D233" s="17" t="s">
        <v>51</v>
      </c>
      <c r="E233" s="17" t="s">
        <v>216</v>
      </c>
      <c r="F233" s="17" t="s">
        <v>217</v>
      </c>
      <c r="G233" s="17" t="s">
        <v>220</v>
      </c>
      <c r="H233" s="17" t="s">
        <v>219</v>
      </c>
      <c r="I233" s="17"/>
      <c r="J233" s="17"/>
      <c r="K233" s="17"/>
      <c r="L233" s="17"/>
      <c r="M233" s="17" t="s">
        <v>27</v>
      </c>
      <c r="N233" s="17" t="s">
        <v>205</v>
      </c>
      <c r="O233" s="17" t="s">
        <v>28</v>
      </c>
      <c r="P233" s="18" t="s">
        <v>52</v>
      </c>
      <c r="Q233" s="20">
        <v>718358961</v>
      </c>
      <c r="R233" s="20">
        <v>0</v>
      </c>
      <c r="S233" s="20">
        <v>50</v>
      </c>
      <c r="T233" s="20">
        <v>718358911</v>
      </c>
      <c r="U233" s="20">
        <v>0</v>
      </c>
      <c r="V233" s="20">
        <v>651675067</v>
      </c>
      <c r="W233" s="20">
        <v>66683844</v>
      </c>
      <c r="X233" s="20">
        <v>651675067</v>
      </c>
      <c r="Y233" s="20">
        <v>632501636</v>
      </c>
      <c r="Z233" s="20">
        <v>632501636</v>
      </c>
      <c r="AA233" s="20">
        <v>632501636</v>
      </c>
    </row>
    <row r="234" spans="1:27" ht="56.25" x14ac:dyDescent="0.25">
      <c r="A234" s="17" t="s">
        <v>95</v>
      </c>
      <c r="B234" s="18" t="s">
        <v>96</v>
      </c>
      <c r="C234" s="19" t="s">
        <v>54</v>
      </c>
      <c r="D234" s="17" t="s">
        <v>51</v>
      </c>
      <c r="E234" s="17" t="s">
        <v>216</v>
      </c>
      <c r="F234" s="17" t="s">
        <v>217</v>
      </c>
      <c r="G234" s="17" t="s">
        <v>221</v>
      </c>
      <c r="H234" s="17" t="s">
        <v>222</v>
      </c>
      <c r="I234" s="17"/>
      <c r="J234" s="17"/>
      <c r="K234" s="17"/>
      <c r="L234" s="17"/>
      <c r="M234" s="17" t="s">
        <v>27</v>
      </c>
      <c r="N234" s="17" t="s">
        <v>205</v>
      </c>
      <c r="O234" s="17" t="s">
        <v>28</v>
      </c>
      <c r="P234" s="18" t="s">
        <v>55</v>
      </c>
      <c r="Q234" s="20">
        <v>465850000</v>
      </c>
      <c r="R234" s="20">
        <v>143925699</v>
      </c>
      <c r="S234" s="20">
        <v>111913042</v>
      </c>
      <c r="T234" s="20">
        <v>497862657</v>
      </c>
      <c r="U234" s="20">
        <v>0</v>
      </c>
      <c r="V234" s="20">
        <v>492244013</v>
      </c>
      <c r="W234" s="20">
        <v>5618644</v>
      </c>
      <c r="X234" s="20">
        <v>492244013</v>
      </c>
      <c r="Y234" s="20">
        <v>483806087</v>
      </c>
      <c r="Z234" s="20">
        <v>449855657</v>
      </c>
      <c r="AA234" s="20">
        <v>449855657</v>
      </c>
    </row>
    <row r="235" spans="1:27" ht="56.25" x14ac:dyDescent="0.25">
      <c r="A235" s="17" t="s">
        <v>95</v>
      </c>
      <c r="B235" s="18" t="s">
        <v>96</v>
      </c>
      <c r="C235" s="19" t="s">
        <v>56</v>
      </c>
      <c r="D235" s="17" t="s">
        <v>51</v>
      </c>
      <c r="E235" s="17" t="s">
        <v>216</v>
      </c>
      <c r="F235" s="17" t="s">
        <v>217</v>
      </c>
      <c r="G235" s="17" t="s">
        <v>223</v>
      </c>
      <c r="H235" s="17" t="s">
        <v>57</v>
      </c>
      <c r="I235" s="17"/>
      <c r="J235" s="17"/>
      <c r="K235" s="17"/>
      <c r="L235" s="17"/>
      <c r="M235" s="17" t="s">
        <v>27</v>
      </c>
      <c r="N235" s="17" t="s">
        <v>205</v>
      </c>
      <c r="O235" s="17" t="s">
        <v>28</v>
      </c>
      <c r="P235" s="18" t="s">
        <v>58</v>
      </c>
      <c r="Q235" s="20">
        <v>1161481267</v>
      </c>
      <c r="R235" s="20">
        <v>15366563651</v>
      </c>
      <c r="S235" s="20">
        <v>2022887265</v>
      </c>
      <c r="T235" s="20">
        <v>14505157653</v>
      </c>
      <c r="U235" s="20">
        <v>0</v>
      </c>
      <c r="V235" s="20">
        <v>14497127738</v>
      </c>
      <c r="W235" s="20">
        <v>8029915</v>
      </c>
      <c r="X235" s="20">
        <v>14497127738</v>
      </c>
      <c r="Y235" s="20">
        <v>4338110882</v>
      </c>
      <c r="Z235" s="20">
        <v>4294384793</v>
      </c>
      <c r="AA235" s="20">
        <v>4294384793</v>
      </c>
    </row>
    <row r="236" spans="1:27" ht="90" x14ac:dyDescent="0.25">
      <c r="A236" s="17" t="s">
        <v>95</v>
      </c>
      <c r="B236" s="18" t="s">
        <v>96</v>
      </c>
      <c r="C236" s="19" t="s">
        <v>74</v>
      </c>
      <c r="D236" s="17" t="s">
        <v>51</v>
      </c>
      <c r="E236" s="17" t="s">
        <v>216</v>
      </c>
      <c r="F236" s="17" t="s">
        <v>217</v>
      </c>
      <c r="G236" s="17" t="s">
        <v>234</v>
      </c>
      <c r="H236" s="17" t="s">
        <v>227</v>
      </c>
      <c r="I236" s="17"/>
      <c r="J236" s="17"/>
      <c r="K236" s="17"/>
      <c r="L236" s="17"/>
      <c r="M236" s="17" t="s">
        <v>60</v>
      </c>
      <c r="N236" s="17" t="s">
        <v>212</v>
      </c>
      <c r="O236" s="17" t="s">
        <v>28</v>
      </c>
      <c r="P236" s="18" t="s">
        <v>63</v>
      </c>
      <c r="Q236" s="20">
        <v>8573895699</v>
      </c>
      <c r="R236" s="20">
        <v>17068214921</v>
      </c>
      <c r="S236" s="20">
        <v>25831319</v>
      </c>
      <c r="T236" s="20">
        <v>25616279301</v>
      </c>
      <c r="U236" s="20">
        <v>0</v>
      </c>
      <c r="V236" s="20">
        <v>25616279301</v>
      </c>
      <c r="W236" s="20">
        <v>0</v>
      </c>
      <c r="X236" s="20">
        <v>25616279301</v>
      </c>
      <c r="Y236" s="20">
        <v>25613614689</v>
      </c>
      <c r="Z236" s="20">
        <v>25558542929</v>
      </c>
      <c r="AA236" s="20">
        <v>25558542929</v>
      </c>
    </row>
    <row r="237" spans="1:27" ht="90" x14ac:dyDescent="0.25">
      <c r="A237" s="17" t="s">
        <v>95</v>
      </c>
      <c r="B237" s="18" t="s">
        <v>96</v>
      </c>
      <c r="C237" s="19" t="s">
        <v>62</v>
      </c>
      <c r="D237" s="17" t="s">
        <v>51</v>
      </c>
      <c r="E237" s="17" t="s">
        <v>216</v>
      </c>
      <c r="F237" s="17" t="s">
        <v>217</v>
      </c>
      <c r="G237" s="17" t="s">
        <v>226</v>
      </c>
      <c r="H237" s="17" t="s">
        <v>227</v>
      </c>
      <c r="I237" s="17"/>
      <c r="J237" s="17"/>
      <c r="K237" s="17"/>
      <c r="L237" s="17"/>
      <c r="M237" s="17" t="s">
        <v>60</v>
      </c>
      <c r="N237" s="17" t="s">
        <v>212</v>
      </c>
      <c r="O237" s="17" t="s">
        <v>28</v>
      </c>
      <c r="P237" s="18" t="s">
        <v>63</v>
      </c>
      <c r="Q237" s="20">
        <v>0</v>
      </c>
      <c r="R237" s="20">
        <v>219872745682</v>
      </c>
      <c r="S237" s="20">
        <v>22643064268</v>
      </c>
      <c r="T237" s="20">
        <v>197229681414</v>
      </c>
      <c r="U237" s="20">
        <v>0</v>
      </c>
      <c r="V237" s="20">
        <v>196805172091</v>
      </c>
      <c r="W237" s="20">
        <v>424509323</v>
      </c>
      <c r="X237" s="20">
        <v>196805172091</v>
      </c>
      <c r="Y237" s="20">
        <v>190813910124</v>
      </c>
      <c r="Z237" s="20">
        <v>190464383539</v>
      </c>
      <c r="AA237" s="20">
        <v>190464383539</v>
      </c>
    </row>
    <row r="238" spans="1:27" ht="90" x14ac:dyDescent="0.25">
      <c r="A238" s="17" t="s">
        <v>95</v>
      </c>
      <c r="B238" s="18" t="s">
        <v>96</v>
      </c>
      <c r="C238" s="19" t="s">
        <v>62</v>
      </c>
      <c r="D238" s="17" t="s">
        <v>51</v>
      </c>
      <c r="E238" s="17" t="s">
        <v>216</v>
      </c>
      <c r="F238" s="17" t="s">
        <v>217</v>
      </c>
      <c r="G238" s="17" t="s">
        <v>226</v>
      </c>
      <c r="H238" s="17" t="s">
        <v>227</v>
      </c>
      <c r="I238" s="17"/>
      <c r="J238" s="17"/>
      <c r="K238" s="17"/>
      <c r="L238" s="17"/>
      <c r="M238" s="17" t="s">
        <v>27</v>
      </c>
      <c r="N238" s="17" t="s">
        <v>228</v>
      </c>
      <c r="O238" s="17" t="s">
        <v>28</v>
      </c>
      <c r="P238" s="18" t="s">
        <v>63</v>
      </c>
      <c r="Q238" s="20">
        <v>0</v>
      </c>
      <c r="R238" s="20">
        <v>55956800</v>
      </c>
      <c r="S238" s="20">
        <v>6000000</v>
      </c>
      <c r="T238" s="20">
        <v>49956800</v>
      </c>
      <c r="U238" s="20">
        <v>0</v>
      </c>
      <c r="V238" s="20">
        <v>49956800</v>
      </c>
      <c r="W238" s="20">
        <v>0</v>
      </c>
      <c r="X238" s="20">
        <v>49956800</v>
      </c>
      <c r="Y238" s="20">
        <v>49956800</v>
      </c>
      <c r="Z238" s="20">
        <v>49956800</v>
      </c>
      <c r="AA238" s="20">
        <v>49956800</v>
      </c>
    </row>
    <row r="239" spans="1:27" ht="90" x14ac:dyDescent="0.25">
      <c r="A239" s="17" t="s">
        <v>95</v>
      </c>
      <c r="B239" s="18" t="s">
        <v>96</v>
      </c>
      <c r="C239" s="19" t="s">
        <v>62</v>
      </c>
      <c r="D239" s="17" t="s">
        <v>51</v>
      </c>
      <c r="E239" s="17" t="s">
        <v>216</v>
      </c>
      <c r="F239" s="17" t="s">
        <v>217</v>
      </c>
      <c r="G239" s="17" t="s">
        <v>226</v>
      </c>
      <c r="H239" s="17" t="s">
        <v>227</v>
      </c>
      <c r="I239" s="17"/>
      <c r="J239" s="17"/>
      <c r="K239" s="17"/>
      <c r="L239" s="17"/>
      <c r="M239" s="17" t="s">
        <v>27</v>
      </c>
      <c r="N239" s="17" t="s">
        <v>229</v>
      </c>
      <c r="O239" s="17" t="s">
        <v>28</v>
      </c>
      <c r="P239" s="18" t="s">
        <v>63</v>
      </c>
      <c r="Q239" s="20">
        <v>0</v>
      </c>
      <c r="R239" s="20">
        <v>1440520476</v>
      </c>
      <c r="S239" s="20">
        <v>0</v>
      </c>
      <c r="T239" s="20">
        <v>1440520476</v>
      </c>
      <c r="U239" s="20">
        <v>0</v>
      </c>
      <c r="V239" s="20">
        <v>1440520476</v>
      </c>
      <c r="W239" s="20">
        <v>0</v>
      </c>
      <c r="X239" s="20">
        <v>1440520476</v>
      </c>
      <c r="Y239" s="20">
        <v>1426019755</v>
      </c>
      <c r="Z239" s="20">
        <v>1155768539</v>
      </c>
      <c r="AA239" s="20">
        <v>1155768539</v>
      </c>
    </row>
    <row r="240" spans="1:27" ht="56.25" x14ac:dyDescent="0.25">
      <c r="A240" s="17" t="s">
        <v>95</v>
      </c>
      <c r="B240" s="18" t="s">
        <v>96</v>
      </c>
      <c r="C240" s="19" t="s">
        <v>64</v>
      </c>
      <c r="D240" s="17" t="s">
        <v>51</v>
      </c>
      <c r="E240" s="17" t="s">
        <v>216</v>
      </c>
      <c r="F240" s="17" t="s">
        <v>217</v>
      </c>
      <c r="G240" s="17" t="s">
        <v>226</v>
      </c>
      <c r="H240" s="17" t="s">
        <v>230</v>
      </c>
      <c r="I240" s="17"/>
      <c r="J240" s="17"/>
      <c r="K240" s="17"/>
      <c r="L240" s="17"/>
      <c r="M240" s="17" t="s">
        <v>27</v>
      </c>
      <c r="N240" s="17" t="s">
        <v>205</v>
      </c>
      <c r="O240" s="17" t="s">
        <v>28</v>
      </c>
      <c r="P240" s="18" t="s">
        <v>65</v>
      </c>
      <c r="Q240" s="20">
        <v>1642964688</v>
      </c>
      <c r="R240" s="20">
        <v>13170663716</v>
      </c>
      <c r="S240" s="20">
        <v>3367250080</v>
      </c>
      <c r="T240" s="20">
        <v>11446378324</v>
      </c>
      <c r="U240" s="20">
        <v>0</v>
      </c>
      <c r="V240" s="20">
        <v>11274630338</v>
      </c>
      <c r="W240" s="20">
        <v>171747986</v>
      </c>
      <c r="X240" s="20">
        <v>11274630338</v>
      </c>
      <c r="Y240" s="20">
        <v>10305603439</v>
      </c>
      <c r="Z240" s="20">
        <v>8830437345</v>
      </c>
      <c r="AA240" s="20">
        <v>8830437345</v>
      </c>
    </row>
    <row r="241" spans="1:27" ht="45" x14ac:dyDescent="0.25">
      <c r="A241" s="17" t="s">
        <v>95</v>
      </c>
      <c r="B241" s="18" t="s">
        <v>96</v>
      </c>
      <c r="C241" s="19" t="s">
        <v>66</v>
      </c>
      <c r="D241" s="17" t="s">
        <v>51</v>
      </c>
      <c r="E241" s="17" t="s">
        <v>216</v>
      </c>
      <c r="F241" s="17" t="s">
        <v>217</v>
      </c>
      <c r="G241" s="17" t="s">
        <v>212</v>
      </c>
      <c r="H241" s="17" t="s">
        <v>231</v>
      </c>
      <c r="I241" s="17"/>
      <c r="J241" s="17"/>
      <c r="K241" s="17"/>
      <c r="L241" s="17"/>
      <c r="M241" s="17" t="s">
        <v>60</v>
      </c>
      <c r="N241" s="17" t="s">
        <v>232</v>
      </c>
      <c r="O241" s="17" t="s">
        <v>28</v>
      </c>
      <c r="P241" s="18" t="s">
        <v>67</v>
      </c>
      <c r="Q241" s="20">
        <v>270600000</v>
      </c>
      <c r="R241" s="20">
        <v>3166482166</v>
      </c>
      <c r="S241" s="20">
        <v>104502933</v>
      </c>
      <c r="T241" s="20">
        <v>3332579233</v>
      </c>
      <c r="U241" s="20">
        <v>0</v>
      </c>
      <c r="V241" s="20">
        <v>3170421298.8099999</v>
      </c>
      <c r="W241" s="20">
        <v>162157934.19</v>
      </c>
      <c r="X241" s="20">
        <v>3170421298.8099999</v>
      </c>
      <c r="Y241" s="20">
        <v>1876020291</v>
      </c>
      <c r="Z241" s="20">
        <v>1876020291</v>
      </c>
      <c r="AA241" s="20">
        <v>1876020291</v>
      </c>
    </row>
    <row r="242" spans="1:27" ht="45" x14ac:dyDescent="0.25">
      <c r="A242" s="17" t="s">
        <v>95</v>
      </c>
      <c r="B242" s="18" t="s">
        <v>96</v>
      </c>
      <c r="C242" s="19" t="s">
        <v>66</v>
      </c>
      <c r="D242" s="17" t="s">
        <v>51</v>
      </c>
      <c r="E242" s="17" t="s">
        <v>216</v>
      </c>
      <c r="F242" s="17" t="s">
        <v>217</v>
      </c>
      <c r="G242" s="17" t="s">
        <v>212</v>
      </c>
      <c r="H242" s="17" t="s">
        <v>231</v>
      </c>
      <c r="I242" s="17"/>
      <c r="J242" s="17"/>
      <c r="K242" s="17"/>
      <c r="L242" s="17"/>
      <c r="M242" s="17" t="s">
        <v>27</v>
      </c>
      <c r="N242" s="17" t="s">
        <v>229</v>
      </c>
      <c r="O242" s="17" t="s">
        <v>28</v>
      </c>
      <c r="P242" s="18" t="s">
        <v>67</v>
      </c>
      <c r="Q242" s="20">
        <v>6214468</v>
      </c>
      <c r="R242" s="20">
        <v>780129986</v>
      </c>
      <c r="S242" s="20">
        <v>47383077</v>
      </c>
      <c r="T242" s="20">
        <v>738961377</v>
      </c>
      <c r="U242" s="20">
        <v>0</v>
      </c>
      <c r="V242" s="20">
        <v>732948536.26999998</v>
      </c>
      <c r="W242" s="20">
        <v>6012840.7300000004</v>
      </c>
      <c r="X242" s="20">
        <v>732948536.26999998</v>
      </c>
      <c r="Y242" s="20">
        <v>553862550.26999998</v>
      </c>
      <c r="Z242" s="20">
        <v>430876947</v>
      </c>
      <c r="AA242" s="20">
        <v>430876947</v>
      </c>
    </row>
    <row r="243" spans="1:27" ht="45" x14ac:dyDescent="0.25">
      <c r="A243" s="17" t="s">
        <v>95</v>
      </c>
      <c r="B243" s="18" t="s">
        <v>96</v>
      </c>
      <c r="C243" s="19" t="s">
        <v>66</v>
      </c>
      <c r="D243" s="17" t="s">
        <v>51</v>
      </c>
      <c r="E243" s="17" t="s">
        <v>216</v>
      </c>
      <c r="F243" s="17" t="s">
        <v>217</v>
      </c>
      <c r="G243" s="17" t="s">
        <v>212</v>
      </c>
      <c r="H243" s="17" t="s">
        <v>231</v>
      </c>
      <c r="I243" s="17"/>
      <c r="J243" s="17"/>
      <c r="K243" s="17"/>
      <c r="L243" s="17"/>
      <c r="M243" s="17" t="s">
        <v>27</v>
      </c>
      <c r="N243" s="17" t="s">
        <v>205</v>
      </c>
      <c r="O243" s="17" t="s">
        <v>28</v>
      </c>
      <c r="P243" s="18" t="s">
        <v>67</v>
      </c>
      <c r="Q243" s="20">
        <v>1690012537</v>
      </c>
      <c r="R243" s="20">
        <v>6463389926</v>
      </c>
      <c r="S243" s="20">
        <v>1610698340</v>
      </c>
      <c r="T243" s="20">
        <v>6542704123</v>
      </c>
      <c r="U243" s="20">
        <v>0</v>
      </c>
      <c r="V243" s="20">
        <v>6456743515.5</v>
      </c>
      <c r="W243" s="20">
        <v>85960607.5</v>
      </c>
      <c r="X243" s="20">
        <v>6456743515.5</v>
      </c>
      <c r="Y243" s="20">
        <v>6026501322.5</v>
      </c>
      <c r="Z243" s="20">
        <v>5938989339</v>
      </c>
      <c r="AA243" s="20">
        <v>5938989339</v>
      </c>
    </row>
    <row r="244" spans="1:27" ht="56.25" x14ac:dyDescent="0.25">
      <c r="A244" s="17" t="s">
        <v>95</v>
      </c>
      <c r="B244" s="18" t="s">
        <v>96</v>
      </c>
      <c r="C244" s="19" t="s">
        <v>68</v>
      </c>
      <c r="D244" s="17" t="s">
        <v>51</v>
      </c>
      <c r="E244" s="17" t="s">
        <v>233</v>
      </c>
      <c r="F244" s="17" t="s">
        <v>217</v>
      </c>
      <c r="G244" s="17" t="s">
        <v>218</v>
      </c>
      <c r="H244" s="17" t="s">
        <v>230</v>
      </c>
      <c r="I244" s="17"/>
      <c r="J244" s="17"/>
      <c r="K244" s="17"/>
      <c r="L244" s="17"/>
      <c r="M244" s="17" t="s">
        <v>27</v>
      </c>
      <c r="N244" s="17" t="s">
        <v>205</v>
      </c>
      <c r="O244" s="17" t="s">
        <v>28</v>
      </c>
      <c r="P244" s="18" t="s">
        <v>65</v>
      </c>
      <c r="Q244" s="20">
        <v>126435693</v>
      </c>
      <c r="R244" s="20">
        <v>0</v>
      </c>
      <c r="S244" s="20">
        <v>5837629</v>
      </c>
      <c r="T244" s="20">
        <v>120598064</v>
      </c>
      <c r="U244" s="20">
        <v>0</v>
      </c>
      <c r="V244" s="20">
        <v>120058284</v>
      </c>
      <c r="W244" s="20">
        <v>539780</v>
      </c>
      <c r="X244" s="20">
        <v>120058284</v>
      </c>
      <c r="Y244" s="20">
        <v>120058284</v>
      </c>
      <c r="Z244" s="20">
        <v>119932089</v>
      </c>
      <c r="AA244" s="20">
        <v>119932089</v>
      </c>
    </row>
    <row r="245" spans="1:27" ht="45" x14ac:dyDescent="0.25">
      <c r="A245" s="17" t="s">
        <v>95</v>
      </c>
      <c r="B245" s="18" t="s">
        <v>96</v>
      </c>
      <c r="C245" s="19" t="s">
        <v>69</v>
      </c>
      <c r="D245" s="17" t="s">
        <v>51</v>
      </c>
      <c r="E245" s="17" t="s">
        <v>233</v>
      </c>
      <c r="F245" s="17" t="s">
        <v>217</v>
      </c>
      <c r="G245" s="17" t="s">
        <v>220</v>
      </c>
      <c r="H245" s="17" t="s">
        <v>70</v>
      </c>
      <c r="I245" s="17"/>
      <c r="J245" s="17"/>
      <c r="K245" s="17"/>
      <c r="L245" s="17"/>
      <c r="M245" s="17" t="s">
        <v>27</v>
      </c>
      <c r="N245" s="17" t="s">
        <v>205</v>
      </c>
      <c r="O245" s="17" t="s">
        <v>28</v>
      </c>
      <c r="P245" s="18" t="s">
        <v>71</v>
      </c>
      <c r="Q245" s="20">
        <v>1801708980</v>
      </c>
      <c r="R245" s="20">
        <v>1799020683</v>
      </c>
      <c r="S245" s="20">
        <v>504531741</v>
      </c>
      <c r="T245" s="20">
        <v>3096197922</v>
      </c>
      <c r="U245" s="20">
        <v>0</v>
      </c>
      <c r="V245" s="20">
        <v>3077317096.1500001</v>
      </c>
      <c r="W245" s="20">
        <v>18880825.850000001</v>
      </c>
      <c r="X245" s="20">
        <v>3077317096.1500001</v>
      </c>
      <c r="Y245" s="20">
        <v>1993850949.22</v>
      </c>
      <c r="Z245" s="20">
        <v>1952978585.22</v>
      </c>
      <c r="AA245" s="20">
        <v>1952978585.22</v>
      </c>
    </row>
    <row r="246" spans="1:27" ht="45" x14ac:dyDescent="0.25">
      <c r="A246" s="17" t="s">
        <v>95</v>
      </c>
      <c r="B246" s="18" t="s">
        <v>96</v>
      </c>
      <c r="C246" s="19" t="s">
        <v>262</v>
      </c>
      <c r="D246" s="17" t="s">
        <v>51</v>
      </c>
      <c r="E246" s="17" t="s">
        <v>233</v>
      </c>
      <c r="F246" s="17" t="s">
        <v>217</v>
      </c>
      <c r="G246" s="17" t="s">
        <v>221</v>
      </c>
      <c r="H246" s="17" t="s">
        <v>70</v>
      </c>
      <c r="I246" s="17"/>
      <c r="J246" s="17"/>
      <c r="K246" s="17"/>
      <c r="L246" s="17"/>
      <c r="M246" s="17" t="s">
        <v>27</v>
      </c>
      <c r="N246" s="17" t="s">
        <v>205</v>
      </c>
      <c r="O246" s="17" t="s">
        <v>28</v>
      </c>
      <c r="P246" s="18" t="s">
        <v>71</v>
      </c>
      <c r="Q246" s="20">
        <v>0</v>
      </c>
      <c r="R246" s="20">
        <v>14088135</v>
      </c>
      <c r="S246" s="20">
        <v>0</v>
      </c>
      <c r="T246" s="20">
        <v>14088135</v>
      </c>
      <c r="U246" s="20">
        <v>0</v>
      </c>
      <c r="V246" s="20">
        <v>3707404</v>
      </c>
      <c r="W246" s="20">
        <v>10380731</v>
      </c>
      <c r="X246" s="20">
        <v>3707404</v>
      </c>
      <c r="Y246" s="20">
        <v>0</v>
      </c>
      <c r="Z246" s="20">
        <v>0</v>
      </c>
      <c r="AA246" s="20">
        <v>0</v>
      </c>
    </row>
    <row r="247" spans="1:27" ht="22.5" x14ac:dyDescent="0.25">
      <c r="A247" s="17" t="s">
        <v>97</v>
      </c>
      <c r="B247" s="18" t="s">
        <v>98</v>
      </c>
      <c r="C247" s="19" t="s">
        <v>34</v>
      </c>
      <c r="D247" s="17" t="s">
        <v>26</v>
      </c>
      <c r="E247" s="17" t="s">
        <v>206</v>
      </c>
      <c r="F247" s="17"/>
      <c r="G247" s="17"/>
      <c r="H247" s="17"/>
      <c r="I247" s="17"/>
      <c r="J247" s="17"/>
      <c r="K247" s="17"/>
      <c r="L247" s="17"/>
      <c r="M247" s="17" t="s">
        <v>27</v>
      </c>
      <c r="N247" s="17" t="s">
        <v>205</v>
      </c>
      <c r="O247" s="17" t="s">
        <v>28</v>
      </c>
      <c r="P247" s="18" t="s">
        <v>35</v>
      </c>
      <c r="Q247" s="20">
        <v>315481383</v>
      </c>
      <c r="R247" s="20">
        <v>113049426</v>
      </c>
      <c r="S247" s="20">
        <v>7962600</v>
      </c>
      <c r="T247" s="20">
        <v>420568209</v>
      </c>
      <c r="U247" s="20">
        <v>0</v>
      </c>
      <c r="V247" s="20">
        <v>419556913</v>
      </c>
      <c r="W247" s="20">
        <v>1011296</v>
      </c>
      <c r="X247" s="20">
        <v>419556913</v>
      </c>
      <c r="Y247" s="20">
        <v>376501401</v>
      </c>
      <c r="Z247" s="20">
        <v>375870426</v>
      </c>
      <c r="AA247" s="20">
        <v>375870426</v>
      </c>
    </row>
    <row r="248" spans="1:27" ht="22.5" x14ac:dyDescent="0.25">
      <c r="A248" s="17" t="s">
        <v>97</v>
      </c>
      <c r="B248" s="18" t="s">
        <v>98</v>
      </c>
      <c r="C248" s="19" t="s">
        <v>44</v>
      </c>
      <c r="D248" s="17" t="s">
        <v>26</v>
      </c>
      <c r="E248" s="17" t="s">
        <v>215</v>
      </c>
      <c r="F248" s="17" t="s">
        <v>204</v>
      </c>
      <c r="G248" s="17"/>
      <c r="H248" s="17"/>
      <c r="I248" s="17"/>
      <c r="J248" s="17"/>
      <c r="K248" s="17"/>
      <c r="L248" s="17"/>
      <c r="M248" s="17" t="s">
        <v>27</v>
      </c>
      <c r="N248" s="17" t="s">
        <v>205</v>
      </c>
      <c r="O248" s="17" t="s">
        <v>28</v>
      </c>
      <c r="P248" s="18" t="s">
        <v>45</v>
      </c>
      <c r="Q248" s="20">
        <v>0</v>
      </c>
      <c r="R248" s="20">
        <v>94875700</v>
      </c>
      <c r="S248" s="20">
        <v>0</v>
      </c>
      <c r="T248" s="20">
        <v>94875700</v>
      </c>
      <c r="U248" s="20">
        <v>0</v>
      </c>
      <c r="V248" s="20">
        <v>94875700</v>
      </c>
      <c r="W248" s="20">
        <v>0</v>
      </c>
      <c r="X248" s="20">
        <v>94875700</v>
      </c>
      <c r="Y248" s="20">
        <v>94875700</v>
      </c>
      <c r="Z248" s="20">
        <v>94875700</v>
      </c>
      <c r="AA248" s="20">
        <v>94875700</v>
      </c>
    </row>
    <row r="249" spans="1:27" ht="78.75" x14ac:dyDescent="0.25">
      <c r="A249" s="17" t="s">
        <v>97</v>
      </c>
      <c r="B249" s="18" t="s">
        <v>98</v>
      </c>
      <c r="C249" s="19" t="s">
        <v>50</v>
      </c>
      <c r="D249" s="17" t="s">
        <v>51</v>
      </c>
      <c r="E249" s="17" t="s">
        <v>216</v>
      </c>
      <c r="F249" s="17" t="s">
        <v>217</v>
      </c>
      <c r="G249" s="17" t="s">
        <v>218</v>
      </c>
      <c r="H249" s="17" t="s">
        <v>219</v>
      </c>
      <c r="I249" s="17"/>
      <c r="J249" s="17"/>
      <c r="K249" s="17"/>
      <c r="L249" s="17"/>
      <c r="M249" s="17" t="s">
        <v>27</v>
      </c>
      <c r="N249" s="17" t="s">
        <v>205</v>
      </c>
      <c r="O249" s="17" t="s">
        <v>28</v>
      </c>
      <c r="P249" s="18" t="s">
        <v>52</v>
      </c>
      <c r="Q249" s="20">
        <v>2891250771</v>
      </c>
      <c r="R249" s="20">
        <v>8676210</v>
      </c>
      <c r="S249" s="20">
        <v>424464594</v>
      </c>
      <c r="T249" s="20">
        <v>2475462387</v>
      </c>
      <c r="U249" s="20">
        <v>0</v>
      </c>
      <c r="V249" s="20">
        <v>2475462387</v>
      </c>
      <c r="W249" s="20">
        <v>0</v>
      </c>
      <c r="X249" s="20">
        <v>2475462387</v>
      </c>
      <c r="Y249" s="20">
        <v>2475462387</v>
      </c>
      <c r="Z249" s="20">
        <v>2475462387</v>
      </c>
      <c r="AA249" s="20">
        <v>2475462387</v>
      </c>
    </row>
    <row r="250" spans="1:27" ht="78.75" x14ac:dyDescent="0.25">
      <c r="A250" s="17" t="s">
        <v>97</v>
      </c>
      <c r="B250" s="18" t="s">
        <v>98</v>
      </c>
      <c r="C250" s="19" t="s">
        <v>53</v>
      </c>
      <c r="D250" s="17" t="s">
        <v>51</v>
      </c>
      <c r="E250" s="17" t="s">
        <v>216</v>
      </c>
      <c r="F250" s="17" t="s">
        <v>217</v>
      </c>
      <c r="G250" s="17" t="s">
        <v>220</v>
      </c>
      <c r="H250" s="17" t="s">
        <v>219</v>
      </c>
      <c r="I250" s="17"/>
      <c r="J250" s="17"/>
      <c r="K250" s="17"/>
      <c r="L250" s="17"/>
      <c r="M250" s="17" t="s">
        <v>27</v>
      </c>
      <c r="N250" s="17" t="s">
        <v>205</v>
      </c>
      <c r="O250" s="17" t="s">
        <v>28</v>
      </c>
      <c r="P250" s="18" t="s">
        <v>52</v>
      </c>
      <c r="Q250" s="20">
        <v>1242258573</v>
      </c>
      <c r="R250" s="20">
        <v>0</v>
      </c>
      <c r="S250" s="20">
        <v>113324522</v>
      </c>
      <c r="T250" s="20">
        <v>1128934051</v>
      </c>
      <c r="U250" s="20">
        <v>0</v>
      </c>
      <c r="V250" s="20">
        <v>1128934051</v>
      </c>
      <c r="W250" s="20">
        <v>0</v>
      </c>
      <c r="X250" s="20">
        <v>1128934051</v>
      </c>
      <c r="Y250" s="20">
        <v>1128934051</v>
      </c>
      <c r="Z250" s="20">
        <v>1128934051</v>
      </c>
      <c r="AA250" s="20">
        <v>1128934051</v>
      </c>
    </row>
    <row r="251" spans="1:27" ht="56.25" x14ac:dyDescent="0.25">
      <c r="A251" s="17" t="s">
        <v>97</v>
      </c>
      <c r="B251" s="18" t="s">
        <v>98</v>
      </c>
      <c r="C251" s="19" t="s">
        <v>54</v>
      </c>
      <c r="D251" s="17" t="s">
        <v>51</v>
      </c>
      <c r="E251" s="17" t="s">
        <v>216</v>
      </c>
      <c r="F251" s="17" t="s">
        <v>217</v>
      </c>
      <c r="G251" s="17" t="s">
        <v>221</v>
      </c>
      <c r="H251" s="17" t="s">
        <v>222</v>
      </c>
      <c r="I251" s="17"/>
      <c r="J251" s="17"/>
      <c r="K251" s="17"/>
      <c r="L251" s="17"/>
      <c r="M251" s="17" t="s">
        <v>27</v>
      </c>
      <c r="N251" s="17" t="s">
        <v>205</v>
      </c>
      <c r="O251" s="17" t="s">
        <v>28</v>
      </c>
      <c r="P251" s="18" t="s">
        <v>55</v>
      </c>
      <c r="Q251" s="20">
        <v>375700000</v>
      </c>
      <c r="R251" s="20">
        <v>58760357</v>
      </c>
      <c r="S251" s="20">
        <v>23300746</v>
      </c>
      <c r="T251" s="20">
        <v>411159611</v>
      </c>
      <c r="U251" s="20">
        <v>0</v>
      </c>
      <c r="V251" s="20">
        <v>411159611</v>
      </c>
      <c r="W251" s="20">
        <v>0</v>
      </c>
      <c r="X251" s="20">
        <v>411159611</v>
      </c>
      <c r="Y251" s="20">
        <v>408396667</v>
      </c>
      <c r="Z251" s="20">
        <v>408396667</v>
      </c>
      <c r="AA251" s="20">
        <v>408396667</v>
      </c>
    </row>
    <row r="252" spans="1:27" ht="56.25" x14ac:dyDescent="0.25">
      <c r="A252" s="17" t="s">
        <v>97</v>
      </c>
      <c r="B252" s="18" t="s">
        <v>98</v>
      </c>
      <c r="C252" s="19" t="s">
        <v>56</v>
      </c>
      <c r="D252" s="17" t="s">
        <v>51</v>
      </c>
      <c r="E252" s="17" t="s">
        <v>216</v>
      </c>
      <c r="F252" s="17" t="s">
        <v>217</v>
      </c>
      <c r="G252" s="17" t="s">
        <v>223</v>
      </c>
      <c r="H252" s="17" t="s">
        <v>57</v>
      </c>
      <c r="I252" s="17"/>
      <c r="J252" s="17"/>
      <c r="K252" s="17"/>
      <c r="L252" s="17"/>
      <c r="M252" s="17" t="s">
        <v>27</v>
      </c>
      <c r="N252" s="17" t="s">
        <v>205</v>
      </c>
      <c r="O252" s="17" t="s">
        <v>28</v>
      </c>
      <c r="P252" s="18" t="s">
        <v>58</v>
      </c>
      <c r="Q252" s="20">
        <v>95729724</v>
      </c>
      <c r="R252" s="20">
        <v>2992384855</v>
      </c>
      <c r="S252" s="20">
        <v>1466939323</v>
      </c>
      <c r="T252" s="20">
        <v>1621175256</v>
      </c>
      <c r="U252" s="20">
        <v>0</v>
      </c>
      <c r="V252" s="20">
        <v>1621175256</v>
      </c>
      <c r="W252" s="20">
        <v>0</v>
      </c>
      <c r="X252" s="20">
        <v>1621175256</v>
      </c>
      <c r="Y252" s="20">
        <v>1621175256</v>
      </c>
      <c r="Z252" s="20">
        <v>1621175256</v>
      </c>
      <c r="AA252" s="20">
        <v>1621175256</v>
      </c>
    </row>
    <row r="253" spans="1:27" ht="90" x14ac:dyDescent="0.25">
      <c r="A253" s="17" t="s">
        <v>97</v>
      </c>
      <c r="B253" s="18" t="s">
        <v>98</v>
      </c>
      <c r="C253" s="19" t="s">
        <v>74</v>
      </c>
      <c r="D253" s="17" t="s">
        <v>51</v>
      </c>
      <c r="E253" s="17" t="s">
        <v>216</v>
      </c>
      <c r="F253" s="17" t="s">
        <v>217</v>
      </c>
      <c r="G253" s="17" t="s">
        <v>234</v>
      </c>
      <c r="H253" s="17" t="s">
        <v>227</v>
      </c>
      <c r="I253" s="17"/>
      <c r="J253" s="17"/>
      <c r="K253" s="17"/>
      <c r="L253" s="17"/>
      <c r="M253" s="17" t="s">
        <v>60</v>
      </c>
      <c r="N253" s="17" t="s">
        <v>212</v>
      </c>
      <c r="O253" s="17" t="s">
        <v>28</v>
      </c>
      <c r="P253" s="18" t="s">
        <v>63</v>
      </c>
      <c r="Q253" s="20">
        <v>13276920238</v>
      </c>
      <c r="R253" s="20">
        <v>319075956</v>
      </c>
      <c r="S253" s="20">
        <v>0</v>
      </c>
      <c r="T253" s="20">
        <v>13595996194</v>
      </c>
      <c r="U253" s="20">
        <v>0</v>
      </c>
      <c r="V253" s="20">
        <v>13595996194</v>
      </c>
      <c r="W253" s="20">
        <v>0</v>
      </c>
      <c r="X253" s="20">
        <v>13595996194</v>
      </c>
      <c r="Y253" s="20">
        <v>13595996194</v>
      </c>
      <c r="Z253" s="20">
        <v>13595996194</v>
      </c>
      <c r="AA253" s="20">
        <v>13595996194</v>
      </c>
    </row>
    <row r="254" spans="1:27" ht="90" x14ac:dyDescent="0.25">
      <c r="A254" s="17" t="s">
        <v>97</v>
      </c>
      <c r="B254" s="18" t="s">
        <v>98</v>
      </c>
      <c r="C254" s="19" t="s">
        <v>74</v>
      </c>
      <c r="D254" s="17" t="s">
        <v>51</v>
      </c>
      <c r="E254" s="17" t="s">
        <v>216</v>
      </c>
      <c r="F254" s="17" t="s">
        <v>217</v>
      </c>
      <c r="G254" s="17" t="s">
        <v>234</v>
      </c>
      <c r="H254" s="17" t="s">
        <v>227</v>
      </c>
      <c r="I254" s="17"/>
      <c r="J254" s="17"/>
      <c r="K254" s="17"/>
      <c r="L254" s="17"/>
      <c r="M254" s="17" t="s">
        <v>27</v>
      </c>
      <c r="N254" s="17" t="s">
        <v>205</v>
      </c>
      <c r="O254" s="17" t="s">
        <v>28</v>
      </c>
      <c r="P254" s="18" t="s">
        <v>63</v>
      </c>
      <c r="Q254" s="20">
        <v>0</v>
      </c>
      <c r="R254" s="20">
        <v>579783445</v>
      </c>
      <c r="S254" s="20">
        <v>31296369</v>
      </c>
      <c r="T254" s="20">
        <v>548487076</v>
      </c>
      <c r="U254" s="20">
        <v>0</v>
      </c>
      <c r="V254" s="20">
        <v>548487076</v>
      </c>
      <c r="W254" s="20">
        <v>0</v>
      </c>
      <c r="X254" s="20">
        <v>548487076</v>
      </c>
      <c r="Y254" s="20">
        <v>548487076</v>
      </c>
      <c r="Z254" s="20">
        <v>548487076</v>
      </c>
      <c r="AA254" s="20">
        <v>548487076</v>
      </c>
    </row>
    <row r="255" spans="1:27" ht="90" x14ac:dyDescent="0.25">
      <c r="A255" s="17" t="s">
        <v>97</v>
      </c>
      <c r="B255" s="18" t="s">
        <v>98</v>
      </c>
      <c r="C255" s="19" t="s">
        <v>62</v>
      </c>
      <c r="D255" s="17" t="s">
        <v>51</v>
      </c>
      <c r="E255" s="17" t="s">
        <v>216</v>
      </c>
      <c r="F255" s="17" t="s">
        <v>217</v>
      </c>
      <c r="G255" s="17" t="s">
        <v>226</v>
      </c>
      <c r="H255" s="17" t="s">
        <v>227</v>
      </c>
      <c r="I255" s="17"/>
      <c r="J255" s="17"/>
      <c r="K255" s="17"/>
      <c r="L255" s="17"/>
      <c r="M255" s="17" t="s">
        <v>60</v>
      </c>
      <c r="N255" s="17" t="s">
        <v>212</v>
      </c>
      <c r="O255" s="17" t="s">
        <v>28</v>
      </c>
      <c r="P255" s="18" t="s">
        <v>63</v>
      </c>
      <c r="Q255" s="20">
        <v>0</v>
      </c>
      <c r="R255" s="20">
        <v>175397623447.62</v>
      </c>
      <c r="S255" s="20">
        <v>28244358091.619999</v>
      </c>
      <c r="T255" s="20">
        <v>147153265356</v>
      </c>
      <c r="U255" s="20">
        <v>0</v>
      </c>
      <c r="V255" s="20">
        <v>145436440287.17999</v>
      </c>
      <c r="W255" s="20">
        <v>1716825068.8199999</v>
      </c>
      <c r="X255" s="20">
        <v>145436440287.17999</v>
      </c>
      <c r="Y255" s="20">
        <v>143038081337</v>
      </c>
      <c r="Z255" s="20">
        <v>143032874782</v>
      </c>
      <c r="AA255" s="20">
        <v>143032874782</v>
      </c>
    </row>
    <row r="256" spans="1:27" ht="90" x14ac:dyDescent="0.25">
      <c r="A256" s="17" t="s">
        <v>97</v>
      </c>
      <c r="B256" s="18" t="s">
        <v>98</v>
      </c>
      <c r="C256" s="19" t="s">
        <v>62</v>
      </c>
      <c r="D256" s="17" t="s">
        <v>51</v>
      </c>
      <c r="E256" s="17" t="s">
        <v>216</v>
      </c>
      <c r="F256" s="17" t="s">
        <v>217</v>
      </c>
      <c r="G256" s="17" t="s">
        <v>226</v>
      </c>
      <c r="H256" s="17" t="s">
        <v>227</v>
      </c>
      <c r="I256" s="17"/>
      <c r="J256" s="17"/>
      <c r="K256" s="17"/>
      <c r="L256" s="17"/>
      <c r="M256" s="17" t="s">
        <v>27</v>
      </c>
      <c r="N256" s="17" t="s">
        <v>228</v>
      </c>
      <c r="O256" s="17" t="s">
        <v>28</v>
      </c>
      <c r="P256" s="18" t="s">
        <v>63</v>
      </c>
      <c r="Q256" s="20">
        <v>0</v>
      </c>
      <c r="R256" s="20">
        <v>2087706896</v>
      </c>
      <c r="S256" s="20">
        <v>256691097</v>
      </c>
      <c r="T256" s="20">
        <v>1831015799</v>
      </c>
      <c r="U256" s="20">
        <v>0</v>
      </c>
      <c r="V256" s="20">
        <v>1831015799</v>
      </c>
      <c r="W256" s="20">
        <v>0</v>
      </c>
      <c r="X256" s="20">
        <v>1831015799</v>
      </c>
      <c r="Y256" s="20">
        <v>1831015799</v>
      </c>
      <c r="Z256" s="20">
        <v>1831015799</v>
      </c>
      <c r="AA256" s="20">
        <v>1831015799</v>
      </c>
    </row>
    <row r="257" spans="1:27" ht="90" x14ac:dyDescent="0.25">
      <c r="A257" s="17" t="s">
        <v>97</v>
      </c>
      <c r="B257" s="18" t="s">
        <v>98</v>
      </c>
      <c r="C257" s="19" t="s">
        <v>62</v>
      </c>
      <c r="D257" s="17" t="s">
        <v>51</v>
      </c>
      <c r="E257" s="17" t="s">
        <v>216</v>
      </c>
      <c r="F257" s="17" t="s">
        <v>217</v>
      </c>
      <c r="G257" s="17" t="s">
        <v>226</v>
      </c>
      <c r="H257" s="17" t="s">
        <v>227</v>
      </c>
      <c r="I257" s="17"/>
      <c r="J257" s="17"/>
      <c r="K257" s="17"/>
      <c r="L257" s="17"/>
      <c r="M257" s="17" t="s">
        <v>27</v>
      </c>
      <c r="N257" s="17" t="s">
        <v>229</v>
      </c>
      <c r="O257" s="17" t="s">
        <v>28</v>
      </c>
      <c r="P257" s="18" t="s">
        <v>63</v>
      </c>
      <c r="Q257" s="20">
        <v>0</v>
      </c>
      <c r="R257" s="20">
        <v>190086831</v>
      </c>
      <c r="S257" s="20">
        <v>0</v>
      </c>
      <c r="T257" s="20">
        <v>190086831</v>
      </c>
      <c r="U257" s="20">
        <v>0</v>
      </c>
      <c r="V257" s="20">
        <v>147797899</v>
      </c>
      <c r="W257" s="20">
        <v>42288932</v>
      </c>
      <c r="X257" s="20">
        <v>147797899</v>
      </c>
      <c r="Y257" s="20">
        <v>139628899</v>
      </c>
      <c r="Z257" s="20">
        <v>0</v>
      </c>
      <c r="AA257" s="20">
        <v>0</v>
      </c>
    </row>
    <row r="258" spans="1:27" ht="56.25" x14ac:dyDescent="0.25">
      <c r="A258" s="17" t="s">
        <v>97</v>
      </c>
      <c r="B258" s="18" t="s">
        <v>98</v>
      </c>
      <c r="C258" s="19" t="s">
        <v>64</v>
      </c>
      <c r="D258" s="17" t="s">
        <v>51</v>
      </c>
      <c r="E258" s="17" t="s">
        <v>216</v>
      </c>
      <c r="F258" s="17" t="s">
        <v>217</v>
      </c>
      <c r="G258" s="17" t="s">
        <v>226</v>
      </c>
      <c r="H258" s="17" t="s">
        <v>230</v>
      </c>
      <c r="I258" s="17"/>
      <c r="J258" s="17"/>
      <c r="K258" s="17"/>
      <c r="L258" s="17"/>
      <c r="M258" s="17" t="s">
        <v>27</v>
      </c>
      <c r="N258" s="17" t="s">
        <v>205</v>
      </c>
      <c r="O258" s="17" t="s">
        <v>28</v>
      </c>
      <c r="P258" s="18" t="s">
        <v>65</v>
      </c>
      <c r="Q258" s="20">
        <v>1857148653</v>
      </c>
      <c r="R258" s="20">
        <v>17261398929</v>
      </c>
      <c r="S258" s="20">
        <v>2304264089</v>
      </c>
      <c r="T258" s="20">
        <v>16814283493</v>
      </c>
      <c r="U258" s="20">
        <v>0</v>
      </c>
      <c r="V258" s="20">
        <v>16235411783</v>
      </c>
      <c r="W258" s="20">
        <v>578871710</v>
      </c>
      <c r="X258" s="20">
        <v>16235411783</v>
      </c>
      <c r="Y258" s="20">
        <v>15581591139</v>
      </c>
      <c r="Z258" s="20">
        <v>14360613187</v>
      </c>
      <c r="AA258" s="20">
        <v>14360613187</v>
      </c>
    </row>
    <row r="259" spans="1:27" ht="45" x14ac:dyDescent="0.25">
      <c r="A259" s="17" t="s">
        <v>97</v>
      </c>
      <c r="B259" s="18" t="s">
        <v>98</v>
      </c>
      <c r="C259" s="19" t="s">
        <v>66</v>
      </c>
      <c r="D259" s="17" t="s">
        <v>51</v>
      </c>
      <c r="E259" s="17" t="s">
        <v>216</v>
      </c>
      <c r="F259" s="17" t="s">
        <v>217</v>
      </c>
      <c r="G259" s="17" t="s">
        <v>212</v>
      </c>
      <c r="H259" s="17" t="s">
        <v>231</v>
      </c>
      <c r="I259" s="17"/>
      <c r="J259" s="17"/>
      <c r="K259" s="17"/>
      <c r="L259" s="17"/>
      <c r="M259" s="17" t="s">
        <v>60</v>
      </c>
      <c r="N259" s="17" t="s">
        <v>232</v>
      </c>
      <c r="O259" s="17" t="s">
        <v>28</v>
      </c>
      <c r="P259" s="18" t="s">
        <v>67</v>
      </c>
      <c r="Q259" s="20">
        <v>0</v>
      </c>
      <c r="R259" s="20">
        <v>5116340201</v>
      </c>
      <c r="S259" s="20">
        <v>541340286</v>
      </c>
      <c r="T259" s="20">
        <v>4574999915</v>
      </c>
      <c r="U259" s="20">
        <v>0</v>
      </c>
      <c r="V259" s="20">
        <v>4570157858</v>
      </c>
      <c r="W259" s="20">
        <v>4842057</v>
      </c>
      <c r="X259" s="20">
        <v>4570157858</v>
      </c>
      <c r="Y259" s="20">
        <v>4124614980</v>
      </c>
      <c r="Z259" s="20">
        <v>4124614980</v>
      </c>
      <c r="AA259" s="20">
        <v>4124614980</v>
      </c>
    </row>
    <row r="260" spans="1:27" ht="45" x14ac:dyDescent="0.25">
      <c r="A260" s="17" t="s">
        <v>97</v>
      </c>
      <c r="B260" s="18" t="s">
        <v>98</v>
      </c>
      <c r="C260" s="19" t="s">
        <v>66</v>
      </c>
      <c r="D260" s="17" t="s">
        <v>51</v>
      </c>
      <c r="E260" s="17" t="s">
        <v>216</v>
      </c>
      <c r="F260" s="17" t="s">
        <v>217</v>
      </c>
      <c r="G260" s="17" t="s">
        <v>212</v>
      </c>
      <c r="H260" s="17" t="s">
        <v>231</v>
      </c>
      <c r="I260" s="17"/>
      <c r="J260" s="17"/>
      <c r="K260" s="17"/>
      <c r="L260" s="17"/>
      <c r="M260" s="17" t="s">
        <v>27</v>
      </c>
      <c r="N260" s="17" t="s">
        <v>229</v>
      </c>
      <c r="O260" s="17" t="s">
        <v>28</v>
      </c>
      <c r="P260" s="18" t="s">
        <v>67</v>
      </c>
      <c r="Q260" s="20">
        <v>169512238</v>
      </c>
      <c r="R260" s="20">
        <v>10499193128</v>
      </c>
      <c r="S260" s="20">
        <v>859529831</v>
      </c>
      <c r="T260" s="20">
        <v>9809175535</v>
      </c>
      <c r="U260" s="20">
        <v>0</v>
      </c>
      <c r="V260" s="20">
        <v>9808073353</v>
      </c>
      <c r="W260" s="20">
        <v>1102182</v>
      </c>
      <c r="X260" s="20">
        <v>9808073353</v>
      </c>
      <c r="Y260" s="20">
        <v>9694372503</v>
      </c>
      <c r="Z260" s="20">
        <v>9673054790</v>
      </c>
      <c r="AA260" s="20">
        <v>9673054790</v>
      </c>
    </row>
    <row r="261" spans="1:27" ht="45" x14ac:dyDescent="0.25">
      <c r="A261" s="17" t="s">
        <v>97</v>
      </c>
      <c r="B261" s="18" t="s">
        <v>98</v>
      </c>
      <c r="C261" s="19" t="s">
        <v>66</v>
      </c>
      <c r="D261" s="17" t="s">
        <v>51</v>
      </c>
      <c r="E261" s="17" t="s">
        <v>216</v>
      </c>
      <c r="F261" s="17" t="s">
        <v>217</v>
      </c>
      <c r="G261" s="17" t="s">
        <v>212</v>
      </c>
      <c r="H261" s="17" t="s">
        <v>231</v>
      </c>
      <c r="I261" s="17"/>
      <c r="J261" s="17"/>
      <c r="K261" s="17"/>
      <c r="L261" s="17"/>
      <c r="M261" s="17" t="s">
        <v>27</v>
      </c>
      <c r="N261" s="17" t="s">
        <v>205</v>
      </c>
      <c r="O261" s="17" t="s">
        <v>28</v>
      </c>
      <c r="P261" s="18" t="s">
        <v>67</v>
      </c>
      <c r="Q261" s="20">
        <v>1857702714</v>
      </c>
      <c r="R261" s="20">
        <v>387236157</v>
      </c>
      <c r="S261" s="20">
        <v>44541625</v>
      </c>
      <c r="T261" s="20">
        <v>2200397246</v>
      </c>
      <c r="U261" s="20">
        <v>0</v>
      </c>
      <c r="V261" s="20">
        <v>2188368981</v>
      </c>
      <c r="W261" s="20">
        <v>12028265</v>
      </c>
      <c r="X261" s="20">
        <v>2188368981</v>
      </c>
      <c r="Y261" s="20">
        <v>2175528504</v>
      </c>
      <c r="Z261" s="20">
        <v>2169760636</v>
      </c>
      <c r="AA261" s="20">
        <v>2169760636</v>
      </c>
    </row>
    <row r="262" spans="1:27" ht="56.25" x14ac:dyDescent="0.25">
      <c r="A262" s="17" t="s">
        <v>97</v>
      </c>
      <c r="B262" s="18" t="s">
        <v>98</v>
      </c>
      <c r="C262" s="19" t="s">
        <v>68</v>
      </c>
      <c r="D262" s="17" t="s">
        <v>51</v>
      </c>
      <c r="E262" s="17" t="s">
        <v>233</v>
      </c>
      <c r="F262" s="17" t="s">
        <v>217</v>
      </c>
      <c r="G262" s="17" t="s">
        <v>218</v>
      </c>
      <c r="H262" s="17" t="s">
        <v>230</v>
      </c>
      <c r="I262" s="17"/>
      <c r="J262" s="17"/>
      <c r="K262" s="17"/>
      <c r="L262" s="17"/>
      <c r="M262" s="17" t="s">
        <v>27</v>
      </c>
      <c r="N262" s="17" t="s">
        <v>205</v>
      </c>
      <c r="O262" s="17" t="s">
        <v>28</v>
      </c>
      <c r="P262" s="18" t="s">
        <v>65</v>
      </c>
      <c r="Q262" s="20">
        <v>53413409</v>
      </c>
      <c r="R262" s="20">
        <v>1920466</v>
      </c>
      <c r="S262" s="20">
        <v>1920466</v>
      </c>
      <c r="T262" s="20">
        <v>53413409</v>
      </c>
      <c r="U262" s="20">
        <v>0</v>
      </c>
      <c r="V262" s="20">
        <v>53413409</v>
      </c>
      <c r="W262" s="20">
        <v>0</v>
      </c>
      <c r="X262" s="20">
        <v>53413409</v>
      </c>
      <c r="Y262" s="20">
        <v>53413409</v>
      </c>
      <c r="Z262" s="20">
        <v>53413409</v>
      </c>
      <c r="AA262" s="20">
        <v>53413409</v>
      </c>
    </row>
    <row r="263" spans="1:27" ht="45" x14ac:dyDescent="0.25">
      <c r="A263" s="17" t="s">
        <v>97</v>
      </c>
      <c r="B263" s="18" t="s">
        <v>98</v>
      </c>
      <c r="C263" s="19" t="s">
        <v>69</v>
      </c>
      <c r="D263" s="17" t="s">
        <v>51</v>
      </c>
      <c r="E263" s="17" t="s">
        <v>233</v>
      </c>
      <c r="F263" s="17" t="s">
        <v>217</v>
      </c>
      <c r="G263" s="17" t="s">
        <v>220</v>
      </c>
      <c r="H263" s="17" t="s">
        <v>70</v>
      </c>
      <c r="I263" s="17"/>
      <c r="J263" s="17"/>
      <c r="K263" s="17"/>
      <c r="L263" s="17"/>
      <c r="M263" s="17" t="s">
        <v>27</v>
      </c>
      <c r="N263" s="17" t="s">
        <v>205</v>
      </c>
      <c r="O263" s="17" t="s">
        <v>28</v>
      </c>
      <c r="P263" s="18" t="s">
        <v>71</v>
      </c>
      <c r="Q263" s="20">
        <v>1986330235</v>
      </c>
      <c r="R263" s="20">
        <v>1950842158</v>
      </c>
      <c r="S263" s="20">
        <v>89097853</v>
      </c>
      <c r="T263" s="20">
        <v>3848074540</v>
      </c>
      <c r="U263" s="20">
        <v>0</v>
      </c>
      <c r="V263" s="20">
        <v>3839029224.6399999</v>
      </c>
      <c r="W263" s="20">
        <v>9045315.3599999994</v>
      </c>
      <c r="X263" s="20">
        <v>3839029224.6399999</v>
      </c>
      <c r="Y263" s="20">
        <v>2674470438.1700001</v>
      </c>
      <c r="Z263" s="20">
        <v>2668872886.1700001</v>
      </c>
      <c r="AA263" s="20">
        <v>2668872886.1700001</v>
      </c>
    </row>
    <row r="264" spans="1:27" ht="45" x14ac:dyDescent="0.25">
      <c r="A264" s="17" t="s">
        <v>97</v>
      </c>
      <c r="B264" s="18" t="s">
        <v>98</v>
      </c>
      <c r="C264" s="19" t="s">
        <v>262</v>
      </c>
      <c r="D264" s="17" t="s">
        <v>51</v>
      </c>
      <c r="E264" s="17" t="s">
        <v>233</v>
      </c>
      <c r="F264" s="17" t="s">
        <v>217</v>
      </c>
      <c r="G264" s="17" t="s">
        <v>221</v>
      </c>
      <c r="H264" s="17" t="s">
        <v>70</v>
      </c>
      <c r="I264" s="17"/>
      <c r="J264" s="17"/>
      <c r="K264" s="17"/>
      <c r="L264" s="17"/>
      <c r="M264" s="17" t="s">
        <v>27</v>
      </c>
      <c r="N264" s="17" t="s">
        <v>205</v>
      </c>
      <c r="O264" s="17" t="s">
        <v>28</v>
      </c>
      <c r="P264" s="18" t="s">
        <v>71</v>
      </c>
      <c r="Q264" s="20">
        <v>0</v>
      </c>
      <c r="R264" s="20">
        <v>26100549</v>
      </c>
      <c r="S264" s="20">
        <v>0</v>
      </c>
      <c r="T264" s="20">
        <v>26100549</v>
      </c>
      <c r="U264" s="20">
        <v>0</v>
      </c>
      <c r="V264" s="20">
        <v>5494852</v>
      </c>
      <c r="W264" s="20">
        <v>20605697</v>
      </c>
      <c r="X264" s="20">
        <v>5494852</v>
      </c>
      <c r="Y264" s="20">
        <v>0</v>
      </c>
      <c r="Z264" s="20">
        <v>0</v>
      </c>
      <c r="AA264" s="20">
        <v>0</v>
      </c>
    </row>
    <row r="265" spans="1:27" ht="22.5" x14ac:dyDescent="0.25">
      <c r="A265" s="17" t="s">
        <v>99</v>
      </c>
      <c r="B265" s="18" t="s">
        <v>100</v>
      </c>
      <c r="C265" s="19" t="s">
        <v>34</v>
      </c>
      <c r="D265" s="17" t="s">
        <v>26</v>
      </c>
      <c r="E265" s="17" t="s">
        <v>206</v>
      </c>
      <c r="F265" s="17"/>
      <c r="G265" s="17"/>
      <c r="H265" s="17"/>
      <c r="I265" s="17"/>
      <c r="J265" s="17"/>
      <c r="K265" s="17"/>
      <c r="L265" s="17"/>
      <c r="M265" s="17" t="s">
        <v>27</v>
      </c>
      <c r="N265" s="17" t="s">
        <v>205</v>
      </c>
      <c r="O265" s="17" t="s">
        <v>28</v>
      </c>
      <c r="P265" s="18" t="s">
        <v>35</v>
      </c>
      <c r="Q265" s="20">
        <v>14495077</v>
      </c>
      <c r="R265" s="20">
        <v>50798175</v>
      </c>
      <c r="S265" s="20">
        <v>1210219</v>
      </c>
      <c r="T265" s="20">
        <v>64083033</v>
      </c>
      <c r="U265" s="20">
        <v>0</v>
      </c>
      <c r="V265" s="20">
        <v>63165679</v>
      </c>
      <c r="W265" s="20">
        <v>917354</v>
      </c>
      <c r="X265" s="20">
        <v>63165679</v>
      </c>
      <c r="Y265" s="20">
        <v>50635679</v>
      </c>
      <c r="Z265" s="20">
        <v>50635679</v>
      </c>
      <c r="AA265" s="20">
        <v>50635679</v>
      </c>
    </row>
    <row r="266" spans="1:27" ht="22.5" x14ac:dyDescent="0.25">
      <c r="A266" s="17" t="s">
        <v>99</v>
      </c>
      <c r="B266" s="18" t="s">
        <v>100</v>
      </c>
      <c r="C266" s="19" t="s">
        <v>44</v>
      </c>
      <c r="D266" s="17" t="s">
        <v>26</v>
      </c>
      <c r="E266" s="17" t="s">
        <v>215</v>
      </c>
      <c r="F266" s="17" t="s">
        <v>204</v>
      </c>
      <c r="G266" s="17"/>
      <c r="H266" s="17"/>
      <c r="I266" s="17"/>
      <c r="J266" s="17"/>
      <c r="K266" s="17"/>
      <c r="L266" s="17"/>
      <c r="M266" s="17" t="s">
        <v>27</v>
      </c>
      <c r="N266" s="17" t="s">
        <v>205</v>
      </c>
      <c r="O266" s="17" t="s">
        <v>28</v>
      </c>
      <c r="P266" s="18" t="s">
        <v>45</v>
      </c>
      <c r="Q266" s="20">
        <v>0</v>
      </c>
      <c r="R266" s="20">
        <v>86643167</v>
      </c>
      <c r="S266" s="20">
        <v>5137519</v>
      </c>
      <c r="T266" s="20">
        <v>81505648</v>
      </c>
      <c r="U266" s="20">
        <v>0</v>
      </c>
      <c r="V266" s="20">
        <v>81505648</v>
      </c>
      <c r="W266" s="20">
        <v>0</v>
      </c>
      <c r="X266" s="20">
        <v>81505648</v>
      </c>
      <c r="Y266" s="20">
        <v>81505648</v>
      </c>
      <c r="Z266" s="20">
        <v>81505648</v>
      </c>
      <c r="AA266" s="20">
        <v>81505648</v>
      </c>
    </row>
    <row r="267" spans="1:27" ht="78.75" x14ac:dyDescent="0.25">
      <c r="A267" s="17" t="s">
        <v>99</v>
      </c>
      <c r="B267" s="18" t="s">
        <v>100</v>
      </c>
      <c r="C267" s="19" t="s">
        <v>50</v>
      </c>
      <c r="D267" s="17" t="s">
        <v>51</v>
      </c>
      <c r="E267" s="17" t="s">
        <v>216</v>
      </c>
      <c r="F267" s="17" t="s">
        <v>217</v>
      </c>
      <c r="G267" s="17" t="s">
        <v>218</v>
      </c>
      <c r="H267" s="17" t="s">
        <v>219</v>
      </c>
      <c r="I267" s="17"/>
      <c r="J267" s="17"/>
      <c r="K267" s="17"/>
      <c r="L267" s="17"/>
      <c r="M267" s="17" t="s">
        <v>27</v>
      </c>
      <c r="N267" s="17" t="s">
        <v>205</v>
      </c>
      <c r="O267" s="17" t="s">
        <v>28</v>
      </c>
      <c r="P267" s="18" t="s">
        <v>52</v>
      </c>
      <c r="Q267" s="20">
        <v>1785061683</v>
      </c>
      <c r="R267" s="20">
        <v>0</v>
      </c>
      <c r="S267" s="20">
        <v>73030215</v>
      </c>
      <c r="T267" s="20">
        <v>1712031468</v>
      </c>
      <c r="U267" s="20">
        <v>0</v>
      </c>
      <c r="V267" s="20">
        <v>1683119115</v>
      </c>
      <c r="W267" s="20">
        <v>28912353</v>
      </c>
      <c r="X267" s="20">
        <v>1683119115</v>
      </c>
      <c r="Y267" s="20">
        <v>1465933765</v>
      </c>
      <c r="Z267" s="20">
        <v>1465933765</v>
      </c>
      <c r="AA267" s="20">
        <v>1465933765</v>
      </c>
    </row>
    <row r="268" spans="1:27" ht="78.75" x14ac:dyDescent="0.25">
      <c r="A268" s="17" t="s">
        <v>99</v>
      </c>
      <c r="B268" s="18" t="s">
        <v>100</v>
      </c>
      <c r="C268" s="19" t="s">
        <v>53</v>
      </c>
      <c r="D268" s="17" t="s">
        <v>51</v>
      </c>
      <c r="E268" s="17" t="s">
        <v>216</v>
      </c>
      <c r="F268" s="17" t="s">
        <v>217</v>
      </c>
      <c r="G268" s="17" t="s">
        <v>220</v>
      </c>
      <c r="H268" s="17" t="s">
        <v>219</v>
      </c>
      <c r="I268" s="17"/>
      <c r="J268" s="17"/>
      <c r="K268" s="17"/>
      <c r="L268" s="17"/>
      <c r="M268" s="17" t="s">
        <v>27</v>
      </c>
      <c r="N268" s="17" t="s">
        <v>205</v>
      </c>
      <c r="O268" s="17" t="s">
        <v>28</v>
      </c>
      <c r="P268" s="18" t="s">
        <v>52</v>
      </c>
      <c r="Q268" s="20">
        <v>427225851</v>
      </c>
      <c r="R268" s="20">
        <v>0</v>
      </c>
      <c r="S268" s="20">
        <v>88184834</v>
      </c>
      <c r="T268" s="20">
        <v>339041017</v>
      </c>
      <c r="U268" s="20">
        <v>0</v>
      </c>
      <c r="V268" s="20">
        <v>339041017</v>
      </c>
      <c r="W268" s="20">
        <v>0</v>
      </c>
      <c r="X268" s="20">
        <v>339041017</v>
      </c>
      <c r="Y268" s="20">
        <v>308443326</v>
      </c>
      <c r="Z268" s="20">
        <v>308443326</v>
      </c>
      <c r="AA268" s="20">
        <v>308443326</v>
      </c>
    </row>
    <row r="269" spans="1:27" ht="56.25" x14ac:dyDescent="0.25">
      <c r="A269" s="17" t="s">
        <v>99</v>
      </c>
      <c r="B269" s="18" t="s">
        <v>100</v>
      </c>
      <c r="C269" s="19" t="s">
        <v>54</v>
      </c>
      <c r="D269" s="17" t="s">
        <v>51</v>
      </c>
      <c r="E269" s="17" t="s">
        <v>216</v>
      </c>
      <c r="F269" s="17" t="s">
        <v>217</v>
      </c>
      <c r="G269" s="17" t="s">
        <v>221</v>
      </c>
      <c r="H269" s="17" t="s">
        <v>222</v>
      </c>
      <c r="I269" s="17"/>
      <c r="J269" s="17"/>
      <c r="K269" s="17"/>
      <c r="L269" s="17"/>
      <c r="M269" s="17" t="s">
        <v>27</v>
      </c>
      <c r="N269" s="17" t="s">
        <v>205</v>
      </c>
      <c r="O269" s="17" t="s">
        <v>28</v>
      </c>
      <c r="P269" s="18" t="s">
        <v>55</v>
      </c>
      <c r="Q269" s="20">
        <v>386050000</v>
      </c>
      <c r="R269" s="20">
        <v>40147981</v>
      </c>
      <c r="S269" s="20">
        <v>180671800</v>
      </c>
      <c r="T269" s="20">
        <v>245526181</v>
      </c>
      <c r="U269" s="20">
        <v>0</v>
      </c>
      <c r="V269" s="20">
        <v>244514019</v>
      </c>
      <c r="W269" s="20">
        <v>1012162</v>
      </c>
      <c r="X269" s="20">
        <v>244514019</v>
      </c>
      <c r="Y269" s="20">
        <v>238400894</v>
      </c>
      <c r="Z269" s="20">
        <v>208333284</v>
      </c>
      <c r="AA269" s="20">
        <v>208333284</v>
      </c>
    </row>
    <row r="270" spans="1:27" ht="56.25" x14ac:dyDescent="0.25">
      <c r="A270" s="17" t="s">
        <v>99</v>
      </c>
      <c r="B270" s="18" t="s">
        <v>100</v>
      </c>
      <c r="C270" s="19" t="s">
        <v>56</v>
      </c>
      <c r="D270" s="17" t="s">
        <v>51</v>
      </c>
      <c r="E270" s="17" t="s">
        <v>216</v>
      </c>
      <c r="F270" s="17" t="s">
        <v>217</v>
      </c>
      <c r="G270" s="17" t="s">
        <v>223</v>
      </c>
      <c r="H270" s="17" t="s">
        <v>57</v>
      </c>
      <c r="I270" s="17"/>
      <c r="J270" s="17"/>
      <c r="K270" s="17"/>
      <c r="L270" s="17"/>
      <c r="M270" s="17" t="s">
        <v>27</v>
      </c>
      <c r="N270" s="17" t="s">
        <v>205</v>
      </c>
      <c r="O270" s="17" t="s">
        <v>28</v>
      </c>
      <c r="P270" s="18" t="s">
        <v>58</v>
      </c>
      <c r="Q270" s="20">
        <v>16928668296</v>
      </c>
      <c r="R270" s="20">
        <v>54730022396</v>
      </c>
      <c r="S270" s="20">
        <v>3981799059</v>
      </c>
      <c r="T270" s="20">
        <v>67676891633</v>
      </c>
      <c r="U270" s="20">
        <v>0</v>
      </c>
      <c r="V270" s="20">
        <v>67671675659.599998</v>
      </c>
      <c r="W270" s="20">
        <v>5215973.4000000004</v>
      </c>
      <c r="X270" s="20">
        <v>67671675659.599998</v>
      </c>
      <c r="Y270" s="20">
        <v>63168258746.040001</v>
      </c>
      <c r="Z270" s="20">
        <v>61766661158.959999</v>
      </c>
      <c r="AA270" s="20">
        <v>61766661158.959999</v>
      </c>
    </row>
    <row r="271" spans="1:27" ht="90" x14ac:dyDescent="0.25">
      <c r="A271" s="17" t="s">
        <v>99</v>
      </c>
      <c r="B271" s="18" t="s">
        <v>100</v>
      </c>
      <c r="C271" s="19" t="s">
        <v>74</v>
      </c>
      <c r="D271" s="17" t="s">
        <v>51</v>
      </c>
      <c r="E271" s="17" t="s">
        <v>216</v>
      </c>
      <c r="F271" s="17" t="s">
        <v>217</v>
      </c>
      <c r="G271" s="17" t="s">
        <v>234</v>
      </c>
      <c r="H271" s="17" t="s">
        <v>227</v>
      </c>
      <c r="I271" s="17"/>
      <c r="J271" s="17"/>
      <c r="K271" s="17"/>
      <c r="L271" s="17"/>
      <c r="M271" s="17" t="s">
        <v>60</v>
      </c>
      <c r="N271" s="17" t="s">
        <v>212</v>
      </c>
      <c r="O271" s="17" t="s">
        <v>28</v>
      </c>
      <c r="P271" s="18" t="s">
        <v>63</v>
      </c>
      <c r="Q271" s="20">
        <v>43338804827</v>
      </c>
      <c r="R271" s="20">
        <v>3862916290</v>
      </c>
      <c r="S271" s="20">
        <v>26898903046</v>
      </c>
      <c r="T271" s="20">
        <v>20302818071</v>
      </c>
      <c r="U271" s="20">
        <v>0</v>
      </c>
      <c r="V271" s="20">
        <v>19790708588</v>
      </c>
      <c r="W271" s="20">
        <v>512109483</v>
      </c>
      <c r="X271" s="20">
        <v>19790708588</v>
      </c>
      <c r="Y271" s="20">
        <v>19355664065</v>
      </c>
      <c r="Z271" s="20">
        <v>19355664065</v>
      </c>
      <c r="AA271" s="20">
        <v>19355664065</v>
      </c>
    </row>
    <row r="272" spans="1:27" ht="90" x14ac:dyDescent="0.25">
      <c r="A272" s="17" t="s">
        <v>99</v>
      </c>
      <c r="B272" s="18" t="s">
        <v>100</v>
      </c>
      <c r="C272" s="19" t="s">
        <v>74</v>
      </c>
      <c r="D272" s="17" t="s">
        <v>51</v>
      </c>
      <c r="E272" s="17" t="s">
        <v>216</v>
      </c>
      <c r="F272" s="17" t="s">
        <v>217</v>
      </c>
      <c r="G272" s="17" t="s">
        <v>234</v>
      </c>
      <c r="H272" s="17" t="s">
        <v>227</v>
      </c>
      <c r="I272" s="17"/>
      <c r="J272" s="17"/>
      <c r="K272" s="17"/>
      <c r="L272" s="17"/>
      <c r="M272" s="17" t="s">
        <v>27</v>
      </c>
      <c r="N272" s="17" t="s">
        <v>205</v>
      </c>
      <c r="O272" s="17" t="s">
        <v>28</v>
      </c>
      <c r="P272" s="18" t="s">
        <v>63</v>
      </c>
      <c r="Q272" s="20">
        <v>0</v>
      </c>
      <c r="R272" s="20">
        <v>1530504</v>
      </c>
      <c r="S272" s="20">
        <v>0</v>
      </c>
      <c r="T272" s="20">
        <v>1530504</v>
      </c>
      <c r="U272" s="20">
        <v>0</v>
      </c>
      <c r="V272" s="20">
        <v>1530504</v>
      </c>
      <c r="W272" s="20">
        <v>0</v>
      </c>
      <c r="X272" s="20">
        <v>1530504</v>
      </c>
      <c r="Y272" s="20">
        <v>0</v>
      </c>
      <c r="Z272" s="20">
        <v>0</v>
      </c>
      <c r="AA272" s="20">
        <v>0</v>
      </c>
    </row>
    <row r="273" spans="1:27" ht="90" x14ac:dyDescent="0.25">
      <c r="A273" s="17" t="s">
        <v>99</v>
      </c>
      <c r="B273" s="18" t="s">
        <v>100</v>
      </c>
      <c r="C273" s="19" t="s">
        <v>62</v>
      </c>
      <c r="D273" s="17" t="s">
        <v>51</v>
      </c>
      <c r="E273" s="17" t="s">
        <v>216</v>
      </c>
      <c r="F273" s="17" t="s">
        <v>217</v>
      </c>
      <c r="G273" s="17" t="s">
        <v>226</v>
      </c>
      <c r="H273" s="17" t="s">
        <v>227</v>
      </c>
      <c r="I273" s="17"/>
      <c r="J273" s="17"/>
      <c r="K273" s="17"/>
      <c r="L273" s="17"/>
      <c r="M273" s="17" t="s">
        <v>60</v>
      </c>
      <c r="N273" s="17" t="s">
        <v>212</v>
      </c>
      <c r="O273" s="17" t="s">
        <v>28</v>
      </c>
      <c r="P273" s="18" t="s">
        <v>63</v>
      </c>
      <c r="Q273" s="20">
        <v>0</v>
      </c>
      <c r="R273" s="20">
        <v>699300229624.69995</v>
      </c>
      <c r="S273" s="20">
        <v>124095281840.7</v>
      </c>
      <c r="T273" s="20">
        <v>575204947784</v>
      </c>
      <c r="U273" s="20">
        <v>0</v>
      </c>
      <c r="V273" s="20">
        <v>569543022525.54004</v>
      </c>
      <c r="W273" s="20">
        <v>5661925258.46</v>
      </c>
      <c r="X273" s="20">
        <v>569543022525.54004</v>
      </c>
      <c r="Y273" s="20">
        <v>446356856768.40002</v>
      </c>
      <c r="Z273" s="20">
        <v>442351110607.64001</v>
      </c>
      <c r="AA273" s="20">
        <v>442351110607.64001</v>
      </c>
    </row>
    <row r="274" spans="1:27" ht="90" x14ac:dyDescent="0.25">
      <c r="A274" s="17" t="s">
        <v>99</v>
      </c>
      <c r="B274" s="18" t="s">
        <v>100</v>
      </c>
      <c r="C274" s="19" t="s">
        <v>62</v>
      </c>
      <c r="D274" s="17" t="s">
        <v>51</v>
      </c>
      <c r="E274" s="17" t="s">
        <v>216</v>
      </c>
      <c r="F274" s="17" t="s">
        <v>217</v>
      </c>
      <c r="G274" s="17" t="s">
        <v>226</v>
      </c>
      <c r="H274" s="17" t="s">
        <v>227</v>
      </c>
      <c r="I274" s="17"/>
      <c r="J274" s="17"/>
      <c r="K274" s="17"/>
      <c r="L274" s="17"/>
      <c r="M274" s="17" t="s">
        <v>27</v>
      </c>
      <c r="N274" s="17" t="s">
        <v>228</v>
      </c>
      <c r="O274" s="17" t="s">
        <v>28</v>
      </c>
      <c r="P274" s="18" t="s">
        <v>63</v>
      </c>
      <c r="Q274" s="20">
        <v>0</v>
      </c>
      <c r="R274" s="20">
        <v>6000000</v>
      </c>
      <c r="S274" s="20">
        <v>6000000</v>
      </c>
      <c r="T274" s="20">
        <v>0</v>
      </c>
      <c r="U274" s="20">
        <v>0</v>
      </c>
      <c r="V274" s="20">
        <v>0</v>
      </c>
      <c r="W274" s="20">
        <v>0</v>
      </c>
      <c r="X274" s="20">
        <v>0</v>
      </c>
      <c r="Y274" s="20">
        <v>0</v>
      </c>
      <c r="Z274" s="20">
        <v>0</v>
      </c>
      <c r="AA274" s="20">
        <v>0</v>
      </c>
    </row>
    <row r="275" spans="1:27" ht="90" x14ac:dyDescent="0.25">
      <c r="A275" s="17" t="s">
        <v>99</v>
      </c>
      <c r="B275" s="18" t="s">
        <v>100</v>
      </c>
      <c r="C275" s="19" t="s">
        <v>62</v>
      </c>
      <c r="D275" s="17" t="s">
        <v>51</v>
      </c>
      <c r="E275" s="17" t="s">
        <v>216</v>
      </c>
      <c r="F275" s="17" t="s">
        <v>217</v>
      </c>
      <c r="G275" s="17" t="s">
        <v>226</v>
      </c>
      <c r="H275" s="17" t="s">
        <v>227</v>
      </c>
      <c r="I275" s="17"/>
      <c r="J275" s="17"/>
      <c r="K275" s="17"/>
      <c r="L275" s="17"/>
      <c r="M275" s="17" t="s">
        <v>27</v>
      </c>
      <c r="N275" s="17" t="s">
        <v>229</v>
      </c>
      <c r="O275" s="17" t="s">
        <v>28</v>
      </c>
      <c r="P275" s="18" t="s">
        <v>63</v>
      </c>
      <c r="Q275" s="20">
        <v>0</v>
      </c>
      <c r="R275" s="20">
        <v>12188991898</v>
      </c>
      <c r="S275" s="20">
        <v>515890426</v>
      </c>
      <c r="T275" s="20">
        <v>11673101472</v>
      </c>
      <c r="U275" s="20">
        <v>0</v>
      </c>
      <c r="V275" s="20">
        <v>10300747071.33</v>
      </c>
      <c r="W275" s="20">
        <v>1372354400.6700001</v>
      </c>
      <c r="X275" s="20">
        <v>10300747071.33</v>
      </c>
      <c r="Y275" s="20">
        <v>4273424993.27</v>
      </c>
      <c r="Z275" s="20">
        <v>3944592396.8000002</v>
      </c>
      <c r="AA275" s="20">
        <v>3944592396.8000002</v>
      </c>
    </row>
    <row r="276" spans="1:27" ht="56.25" x14ac:dyDescent="0.25">
      <c r="A276" s="17" t="s">
        <v>99</v>
      </c>
      <c r="B276" s="18" t="s">
        <v>100</v>
      </c>
      <c r="C276" s="19" t="s">
        <v>64</v>
      </c>
      <c r="D276" s="17" t="s">
        <v>51</v>
      </c>
      <c r="E276" s="17" t="s">
        <v>216</v>
      </c>
      <c r="F276" s="17" t="s">
        <v>217</v>
      </c>
      <c r="G276" s="17" t="s">
        <v>226</v>
      </c>
      <c r="H276" s="17" t="s">
        <v>230</v>
      </c>
      <c r="I276" s="17"/>
      <c r="J276" s="17"/>
      <c r="K276" s="17"/>
      <c r="L276" s="17"/>
      <c r="M276" s="17" t="s">
        <v>27</v>
      </c>
      <c r="N276" s="17" t="s">
        <v>205</v>
      </c>
      <c r="O276" s="17" t="s">
        <v>28</v>
      </c>
      <c r="P276" s="18" t="s">
        <v>65</v>
      </c>
      <c r="Q276" s="20">
        <v>2429416817</v>
      </c>
      <c r="R276" s="20">
        <v>95376434426</v>
      </c>
      <c r="S276" s="20">
        <v>7464122547</v>
      </c>
      <c r="T276" s="20">
        <v>90341728696</v>
      </c>
      <c r="U276" s="20">
        <v>0</v>
      </c>
      <c r="V276" s="20">
        <v>88377798454.309998</v>
      </c>
      <c r="W276" s="20">
        <v>1963930241.6900001</v>
      </c>
      <c r="X276" s="20">
        <v>88377798454.309998</v>
      </c>
      <c r="Y276" s="20">
        <v>78341341392.75</v>
      </c>
      <c r="Z276" s="20">
        <v>74485205658.330002</v>
      </c>
      <c r="AA276" s="20">
        <v>74485205658.330002</v>
      </c>
    </row>
    <row r="277" spans="1:27" ht="45" x14ac:dyDescent="0.25">
      <c r="A277" s="17" t="s">
        <v>99</v>
      </c>
      <c r="B277" s="18" t="s">
        <v>100</v>
      </c>
      <c r="C277" s="19" t="s">
        <v>66</v>
      </c>
      <c r="D277" s="17" t="s">
        <v>51</v>
      </c>
      <c r="E277" s="17" t="s">
        <v>216</v>
      </c>
      <c r="F277" s="17" t="s">
        <v>217</v>
      </c>
      <c r="G277" s="17" t="s">
        <v>212</v>
      </c>
      <c r="H277" s="17" t="s">
        <v>231</v>
      </c>
      <c r="I277" s="17"/>
      <c r="J277" s="17"/>
      <c r="K277" s="17"/>
      <c r="L277" s="17"/>
      <c r="M277" s="17" t="s">
        <v>60</v>
      </c>
      <c r="N277" s="17" t="s">
        <v>232</v>
      </c>
      <c r="O277" s="17" t="s">
        <v>28</v>
      </c>
      <c r="P277" s="18" t="s">
        <v>67</v>
      </c>
      <c r="Q277" s="20">
        <v>0</v>
      </c>
      <c r="R277" s="20">
        <v>1766764792</v>
      </c>
      <c r="S277" s="20">
        <v>109875802</v>
      </c>
      <c r="T277" s="20">
        <v>1656888990</v>
      </c>
      <c r="U277" s="20">
        <v>0</v>
      </c>
      <c r="V277" s="20">
        <v>1645045945</v>
      </c>
      <c r="W277" s="20">
        <v>11843045</v>
      </c>
      <c r="X277" s="20">
        <v>1645045945</v>
      </c>
      <c r="Y277" s="20">
        <v>1316081688.5</v>
      </c>
      <c r="Z277" s="20">
        <v>1312103653.5</v>
      </c>
      <c r="AA277" s="20">
        <v>1312103653.5</v>
      </c>
    </row>
    <row r="278" spans="1:27" ht="45" x14ac:dyDescent="0.25">
      <c r="A278" s="17" t="s">
        <v>99</v>
      </c>
      <c r="B278" s="18" t="s">
        <v>100</v>
      </c>
      <c r="C278" s="19" t="s">
        <v>66</v>
      </c>
      <c r="D278" s="17" t="s">
        <v>51</v>
      </c>
      <c r="E278" s="17" t="s">
        <v>216</v>
      </c>
      <c r="F278" s="17" t="s">
        <v>217</v>
      </c>
      <c r="G278" s="17" t="s">
        <v>212</v>
      </c>
      <c r="H278" s="17" t="s">
        <v>231</v>
      </c>
      <c r="I278" s="17"/>
      <c r="J278" s="17"/>
      <c r="K278" s="17"/>
      <c r="L278" s="17"/>
      <c r="M278" s="17" t="s">
        <v>27</v>
      </c>
      <c r="N278" s="17" t="s">
        <v>229</v>
      </c>
      <c r="O278" s="17" t="s">
        <v>28</v>
      </c>
      <c r="P278" s="18" t="s">
        <v>67</v>
      </c>
      <c r="Q278" s="20">
        <v>655592</v>
      </c>
      <c r="R278" s="20">
        <v>1477295790</v>
      </c>
      <c r="S278" s="20">
        <v>631890952</v>
      </c>
      <c r="T278" s="20">
        <v>846060430</v>
      </c>
      <c r="U278" s="20">
        <v>0</v>
      </c>
      <c r="V278" s="20">
        <v>816988597</v>
      </c>
      <c r="W278" s="20">
        <v>29071833</v>
      </c>
      <c r="X278" s="20">
        <v>816988597</v>
      </c>
      <c r="Y278" s="20">
        <v>365783585</v>
      </c>
      <c r="Z278" s="20">
        <v>292946269</v>
      </c>
      <c r="AA278" s="20">
        <v>292946269</v>
      </c>
    </row>
    <row r="279" spans="1:27" ht="45" x14ac:dyDescent="0.25">
      <c r="A279" s="17" t="s">
        <v>99</v>
      </c>
      <c r="B279" s="18" t="s">
        <v>100</v>
      </c>
      <c r="C279" s="19" t="s">
        <v>66</v>
      </c>
      <c r="D279" s="17" t="s">
        <v>51</v>
      </c>
      <c r="E279" s="17" t="s">
        <v>216</v>
      </c>
      <c r="F279" s="17" t="s">
        <v>217</v>
      </c>
      <c r="G279" s="17" t="s">
        <v>212</v>
      </c>
      <c r="H279" s="17" t="s">
        <v>231</v>
      </c>
      <c r="I279" s="17"/>
      <c r="J279" s="17"/>
      <c r="K279" s="17"/>
      <c r="L279" s="17"/>
      <c r="M279" s="17" t="s">
        <v>27</v>
      </c>
      <c r="N279" s="17" t="s">
        <v>205</v>
      </c>
      <c r="O279" s="17" t="s">
        <v>28</v>
      </c>
      <c r="P279" s="18" t="s">
        <v>67</v>
      </c>
      <c r="Q279" s="20">
        <v>1682442369</v>
      </c>
      <c r="R279" s="20">
        <v>5298915244</v>
      </c>
      <c r="S279" s="20">
        <v>281718620</v>
      </c>
      <c r="T279" s="20">
        <v>6699638993</v>
      </c>
      <c r="U279" s="20">
        <v>0</v>
      </c>
      <c r="V279" s="20">
        <v>6597943127</v>
      </c>
      <c r="W279" s="20">
        <v>101695866</v>
      </c>
      <c r="X279" s="20">
        <v>6597943127</v>
      </c>
      <c r="Y279" s="20">
        <v>5604808953</v>
      </c>
      <c r="Z279" s="20">
        <v>5252399216</v>
      </c>
      <c r="AA279" s="20">
        <v>5252399216</v>
      </c>
    </row>
    <row r="280" spans="1:27" ht="56.25" x14ac:dyDescent="0.25">
      <c r="A280" s="17" t="s">
        <v>99</v>
      </c>
      <c r="B280" s="18" t="s">
        <v>100</v>
      </c>
      <c r="C280" s="19" t="s">
        <v>68</v>
      </c>
      <c r="D280" s="17" t="s">
        <v>51</v>
      </c>
      <c r="E280" s="17" t="s">
        <v>233</v>
      </c>
      <c r="F280" s="17" t="s">
        <v>217</v>
      </c>
      <c r="G280" s="17" t="s">
        <v>218</v>
      </c>
      <c r="H280" s="17" t="s">
        <v>230</v>
      </c>
      <c r="I280" s="17"/>
      <c r="J280" s="17"/>
      <c r="K280" s="17"/>
      <c r="L280" s="17"/>
      <c r="M280" s="17" t="s">
        <v>27</v>
      </c>
      <c r="N280" s="17" t="s">
        <v>205</v>
      </c>
      <c r="O280" s="17" t="s">
        <v>28</v>
      </c>
      <c r="P280" s="18" t="s">
        <v>65</v>
      </c>
      <c r="Q280" s="20">
        <v>67491246</v>
      </c>
      <c r="R280" s="20">
        <v>0</v>
      </c>
      <c r="S280" s="20">
        <v>10300772</v>
      </c>
      <c r="T280" s="20">
        <v>57190474</v>
      </c>
      <c r="U280" s="20">
        <v>0</v>
      </c>
      <c r="V280" s="20">
        <v>54052770</v>
      </c>
      <c r="W280" s="20">
        <v>3137704</v>
      </c>
      <c r="X280" s="20">
        <v>54052770</v>
      </c>
      <c r="Y280" s="20">
        <v>53866575</v>
      </c>
      <c r="Z280" s="20">
        <v>53866575</v>
      </c>
      <c r="AA280" s="20">
        <v>53866575</v>
      </c>
    </row>
    <row r="281" spans="1:27" ht="45" x14ac:dyDescent="0.25">
      <c r="A281" s="17" t="s">
        <v>99</v>
      </c>
      <c r="B281" s="18" t="s">
        <v>100</v>
      </c>
      <c r="C281" s="19" t="s">
        <v>69</v>
      </c>
      <c r="D281" s="17" t="s">
        <v>51</v>
      </c>
      <c r="E281" s="17" t="s">
        <v>233</v>
      </c>
      <c r="F281" s="17" t="s">
        <v>217</v>
      </c>
      <c r="G281" s="17" t="s">
        <v>220</v>
      </c>
      <c r="H281" s="17" t="s">
        <v>70</v>
      </c>
      <c r="I281" s="17"/>
      <c r="J281" s="17"/>
      <c r="K281" s="17"/>
      <c r="L281" s="17"/>
      <c r="M281" s="17" t="s">
        <v>27</v>
      </c>
      <c r="N281" s="17" t="s">
        <v>205</v>
      </c>
      <c r="O281" s="17" t="s">
        <v>28</v>
      </c>
      <c r="P281" s="18" t="s">
        <v>71</v>
      </c>
      <c r="Q281" s="20">
        <v>1757400863</v>
      </c>
      <c r="R281" s="20">
        <v>1256357491</v>
      </c>
      <c r="S281" s="20">
        <v>148330672</v>
      </c>
      <c r="T281" s="20">
        <v>2865427682</v>
      </c>
      <c r="U281" s="20">
        <v>0</v>
      </c>
      <c r="V281" s="20">
        <v>2783454537.6900001</v>
      </c>
      <c r="W281" s="20">
        <v>81973144.310000002</v>
      </c>
      <c r="X281" s="20">
        <v>2783454537.6900001</v>
      </c>
      <c r="Y281" s="20">
        <v>2418338473.6900001</v>
      </c>
      <c r="Z281" s="20">
        <v>2336696146.6900001</v>
      </c>
      <c r="AA281" s="20">
        <v>2336696146.6900001</v>
      </c>
    </row>
    <row r="282" spans="1:27" ht="45" x14ac:dyDescent="0.25">
      <c r="A282" s="17" t="s">
        <v>99</v>
      </c>
      <c r="B282" s="18" t="s">
        <v>100</v>
      </c>
      <c r="C282" s="19" t="s">
        <v>262</v>
      </c>
      <c r="D282" s="17" t="s">
        <v>51</v>
      </c>
      <c r="E282" s="17" t="s">
        <v>233</v>
      </c>
      <c r="F282" s="17" t="s">
        <v>217</v>
      </c>
      <c r="G282" s="17" t="s">
        <v>221</v>
      </c>
      <c r="H282" s="17" t="s">
        <v>70</v>
      </c>
      <c r="I282" s="17"/>
      <c r="J282" s="17"/>
      <c r="K282" s="17"/>
      <c r="L282" s="17"/>
      <c r="M282" s="17" t="s">
        <v>27</v>
      </c>
      <c r="N282" s="17" t="s">
        <v>205</v>
      </c>
      <c r="O282" s="17" t="s">
        <v>28</v>
      </c>
      <c r="P282" s="18" t="s">
        <v>71</v>
      </c>
      <c r="Q282" s="20">
        <v>0</v>
      </c>
      <c r="R282" s="20">
        <v>5450980</v>
      </c>
      <c r="S282" s="20">
        <v>0</v>
      </c>
      <c r="T282" s="20">
        <v>5450980</v>
      </c>
      <c r="U282" s="20">
        <v>0</v>
      </c>
      <c r="V282" s="20">
        <v>0</v>
      </c>
      <c r="W282" s="20">
        <v>5450980</v>
      </c>
      <c r="X282" s="20">
        <v>0</v>
      </c>
      <c r="Y282" s="20">
        <v>0</v>
      </c>
      <c r="Z282" s="20">
        <v>0</v>
      </c>
      <c r="AA282" s="20">
        <v>0</v>
      </c>
    </row>
    <row r="283" spans="1:27" ht="22.5" x14ac:dyDescent="0.25">
      <c r="A283" s="17" t="s">
        <v>101</v>
      </c>
      <c r="B283" s="18" t="s">
        <v>102</v>
      </c>
      <c r="C283" s="19" t="s">
        <v>34</v>
      </c>
      <c r="D283" s="17" t="s">
        <v>26</v>
      </c>
      <c r="E283" s="17" t="s">
        <v>206</v>
      </c>
      <c r="F283" s="17"/>
      <c r="G283" s="17"/>
      <c r="H283" s="17"/>
      <c r="I283" s="17"/>
      <c r="J283" s="17"/>
      <c r="K283" s="17"/>
      <c r="L283" s="17"/>
      <c r="M283" s="17" t="s">
        <v>27</v>
      </c>
      <c r="N283" s="17" t="s">
        <v>205</v>
      </c>
      <c r="O283" s="17" t="s">
        <v>28</v>
      </c>
      <c r="P283" s="18" t="s">
        <v>35</v>
      </c>
      <c r="Q283" s="20">
        <v>14495077</v>
      </c>
      <c r="R283" s="20">
        <v>58125533</v>
      </c>
      <c r="S283" s="20">
        <v>5187106</v>
      </c>
      <c r="T283" s="20">
        <v>67433504</v>
      </c>
      <c r="U283" s="20">
        <v>0</v>
      </c>
      <c r="V283" s="20">
        <v>67433504</v>
      </c>
      <c r="W283" s="20">
        <v>0</v>
      </c>
      <c r="X283" s="20">
        <v>67433504</v>
      </c>
      <c r="Y283" s="20">
        <v>65677467.530000001</v>
      </c>
      <c r="Z283" s="20">
        <v>65677467.530000001</v>
      </c>
      <c r="AA283" s="20">
        <v>65677467.530000001</v>
      </c>
    </row>
    <row r="284" spans="1:27" ht="22.5" x14ac:dyDescent="0.25">
      <c r="A284" s="17" t="s">
        <v>101</v>
      </c>
      <c r="B284" s="18" t="s">
        <v>102</v>
      </c>
      <c r="C284" s="19" t="s">
        <v>44</v>
      </c>
      <c r="D284" s="17" t="s">
        <v>26</v>
      </c>
      <c r="E284" s="17" t="s">
        <v>215</v>
      </c>
      <c r="F284" s="17" t="s">
        <v>204</v>
      </c>
      <c r="G284" s="17"/>
      <c r="H284" s="17"/>
      <c r="I284" s="17"/>
      <c r="J284" s="17"/>
      <c r="K284" s="17"/>
      <c r="L284" s="17"/>
      <c r="M284" s="17" t="s">
        <v>27</v>
      </c>
      <c r="N284" s="17" t="s">
        <v>205</v>
      </c>
      <c r="O284" s="17" t="s">
        <v>28</v>
      </c>
      <c r="P284" s="18" t="s">
        <v>45</v>
      </c>
      <c r="Q284" s="20">
        <v>0</v>
      </c>
      <c r="R284" s="20">
        <v>72344653</v>
      </c>
      <c r="S284" s="20">
        <v>129809</v>
      </c>
      <c r="T284" s="20">
        <v>72214844</v>
      </c>
      <c r="U284" s="20">
        <v>0</v>
      </c>
      <c r="V284" s="20">
        <v>72214844</v>
      </c>
      <c r="W284" s="20">
        <v>0</v>
      </c>
      <c r="X284" s="20">
        <v>72214844</v>
      </c>
      <c r="Y284" s="20">
        <v>72214844</v>
      </c>
      <c r="Z284" s="20">
        <v>72214844</v>
      </c>
      <c r="AA284" s="20">
        <v>72214844</v>
      </c>
    </row>
    <row r="285" spans="1:27" ht="78.75" x14ac:dyDescent="0.25">
      <c r="A285" s="17" t="s">
        <v>101</v>
      </c>
      <c r="B285" s="18" t="s">
        <v>102</v>
      </c>
      <c r="C285" s="19" t="s">
        <v>50</v>
      </c>
      <c r="D285" s="17" t="s">
        <v>51</v>
      </c>
      <c r="E285" s="17" t="s">
        <v>216</v>
      </c>
      <c r="F285" s="17" t="s">
        <v>217</v>
      </c>
      <c r="G285" s="17" t="s">
        <v>218</v>
      </c>
      <c r="H285" s="17" t="s">
        <v>219</v>
      </c>
      <c r="I285" s="17"/>
      <c r="J285" s="17"/>
      <c r="K285" s="17"/>
      <c r="L285" s="17"/>
      <c r="M285" s="17" t="s">
        <v>27</v>
      </c>
      <c r="N285" s="17" t="s">
        <v>205</v>
      </c>
      <c r="O285" s="17" t="s">
        <v>28</v>
      </c>
      <c r="P285" s="18" t="s">
        <v>52</v>
      </c>
      <c r="Q285" s="20">
        <v>3019040886</v>
      </c>
      <c r="R285" s="20">
        <v>7692218</v>
      </c>
      <c r="S285" s="20">
        <v>168453146</v>
      </c>
      <c r="T285" s="20">
        <v>2858279958</v>
      </c>
      <c r="U285" s="20">
        <v>0</v>
      </c>
      <c r="V285" s="20">
        <v>2837266846</v>
      </c>
      <c r="W285" s="20">
        <v>21013112</v>
      </c>
      <c r="X285" s="20">
        <v>2837266846</v>
      </c>
      <c r="Y285" s="20">
        <v>2837266846</v>
      </c>
      <c r="Z285" s="20">
        <v>2837266846</v>
      </c>
      <c r="AA285" s="20">
        <v>2837266846</v>
      </c>
    </row>
    <row r="286" spans="1:27" ht="78.75" x14ac:dyDescent="0.25">
      <c r="A286" s="17" t="s">
        <v>101</v>
      </c>
      <c r="B286" s="18" t="s">
        <v>102</v>
      </c>
      <c r="C286" s="19" t="s">
        <v>53</v>
      </c>
      <c r="D286" s="17" t="s">
        <v>51</v>
      </c>
      <c r="E286" s="17" t="s">
        <v>216</v>
      </c>
      <c r="F286" s="17" t="s">
        <v>217</v>
      </c>
      <c r="G286" s="17" t="s">
        <v>220</v>
      </c>
      <c r="H286" s="17" t="s">
        <v>219</v>
      </c>
      <c r="I286" s="17"/>
      <c r="J286" s="17"/>
      <c r="K286" s="17"/>
      <c r="L286" s="17"/>
      <c r="M286" s="17" t="s">
        <v>27</v>
      </c>
      <c r="N286" s="17" t="s">
        <v>205</v>
      </c>
      <c r="O286" s="17" t="s">
        <v>28</v>
      </c>
      <c r="P286" s="18" t="s">
        <v>52</v>
      </c>
      <c r="Q286" s="20">
        <v>461859480</v>
      </c>
      <c r="R286" s="20">
        <v>0</v>
      </c>
      <c r="S286" s="20">
        <v>0</v>
      </c>
      <c r="T286" s="20">
        <v>461859480</v>
      </c>
      <c r="U286" s="20">
        <v>0</v>
      </c>
      <c r="V286" s="20">
        <v>461859480</v>
      </c>
      <c r="W286" s="20">
        <v>0</v>
      </c>
      <c r="X286" s="20">
        <v>461859480</v>
      </c>
      <c r="Y286" s="20">
        <v>461859480</v>
      </c>
      <c r="Z286" s="20">
        <v>461859480</v>
      </c>
      <c r="AA286" s="20">
        <v>461859480</v>
      </c>
    </row>
    <row r="287" spans="1:27" ht="56.25" x14ac:dyDescent="0.25">
      <c r="A287" s="17" t="s">
        <v>101</v>
      </c>
      <c r="B287" s="18" t="s">
        <v>102</v>
      </c>
      <c r="C287" s="19" t="s">
        <v>54</v>
      </c>
      <c r="D287" s="17" t="s">
        <v>51</v>
      </c>
      <c r="E287" s="17" t="s">
        <v>216</v>
      </c>
      <c r="F287" s="17" t="s">
        <v>217</v>
      </c>
      <c r="G287" s="17" t="s">
        <v>221</v>
      </c>
      <c r="H287" s="17" t="s">
        <v>222</v>
      </c>
      <c r="I287" s="17"/>
      <c r="J287" s="17"/>
      <c r="K287" s="17"/>
      <c r="L287" s="17"/>
      <c r="M287" s="17" t="s">
        <v>27</v>
      </c>
      <c r="N287" s="17" t="s">
        <v>205</v>
      </c>
      <c r="O287" s="17" t="s">
        <v>28</v>
      </c>
      <c r="P287" s="18" t="s">
        <v>55</v>
      </c>
      <c r="Q287" s="20">
        <v>463850000</v>
      </c>
      <c r="R287" s="20">
        <v>34087559</v>
      </c>
      <c r="S287" s="20">
        <v>66384227</v>
      </c>
      <c r="T287" s="20">
        <v>431553332</v>
      </c>
      <c r="U287" s="20">
        <v>0</v>
      </c>
      <c r="V287" s="20">
        <v>431427136</v>
      </c>
      <c r="W287" s="20">
        <v>126196</v>
      </c>
      <c r="X287" s="20">
        <v>431427136</v>
      </c>
      <c r="Y287" s="20">
        <v>431427136</v>
      </c>
      <c r="Z287" s="20">
        <v>428208318</v>
      </c>
      <c r="AA287" s="20">
        <v>428208318</v>
      </c>
    </row>
    <row r="288" spans="1:27" ht="56.25" x14ac:dyDescent="0.25">
      <c r="A288" s="17" t="s">
        <v>101</v>
      </c>
      <c r="B288" s="18" t="s">
        <v>102</v>
      </c>
      <c r="C288" s="19" t="s">
        <v>56</v>
      </c>
      <c r="D288" s="17" t="s">
        <v>51</v>
      </c>
      <c r="E288" s="17" t="s">
        <v>216</v>
      </c>
      <c r="F288" s="17" t="s">
        <v>217</v>
      </c>
      <c r="G288" s="17" t="s">
        <v>223</v>
      </c>
      <c r="H288" s="17" t="s">
        <v>57</v>
      </c>
      <c r="I288" s="17"/>
      <c r="J288" s="17"/>
      <c r="K288" s="17"/>
      <c r="L288" s="17"/>
      <c r="M288" s="17" t="s">
        <v>27</v>
      </c>
      <c r="N288" s="17" t="s">
        <v>205</v>
      </c>
      <c r="O288" s="17" t="s">
        <v>28</v>
      </c>
      <c r="P288" s="18" t="s">
        <v>58</v>
      </c>
      <c r="Q288" s="20">
        <v>92338232</v>
      </c>
      <c r="R288" s="20">
        <v>6046465505</v>
      </c>
      <c r="S288" s="20">
        <v>3547347459</v>
      </c>
      <c r="T288" s="20">
        <v>2591456278</v>
      </c>
      <c r="U288" s="20">
        <v>0</v>
      </c>
      <c r="V288" s="20">
        <v>2591456278</v>
      </c>
      <c r="W288" s="20">
        <v>0</v>
      </c>
      <c r="X288" s="20">
        <v>2591456278</v>
      </c>
      <c r="Y288" s="20">
        <v>2208388193</v>
      </c>
      <c r="Z288" s="20">
        <v>2208388193</v>
      </c>
      <c r="AA288" s="20">
        <v>2208388193</v>
      </c>
    </row>
    <row r="289" spans="1:27" ht="90" x14ac:dyDescent="0.25">
      <c r="A289" s="17" t="s">
        <v>101</v>
      </c>
      <c r="B289" s="18" t="s">
        <v>102</v>
      </c>
      <c r="C289" s="19" t="s">
        <v>74</v>
      </c>
      <c r="D289" s="17" t="s">
        <v>51</v>
      </c>
      <c r="E289" s="17" t="s">
        <v>216</v>
      </c>
      <c r="F289" s="17" t="s">
        <v>217</v>
      </c>
      <c r="G289" s="17" t="s">
        <v>234</v>
      </c>
      <c r="H289" s="17" t="s">
        <v>227</v>
      </c>
      <c r="I289" s="17"/>
      <c r="J289" s="17"/>
      <c r="K289" s="17"/>
      <c r="L289" s="17"/>
      <c r="M289" s="17" t="s">
        <v>60</v>
      </c>
      <c r="N289" s="17" t="s">
        <v>212</v>
      </c>
      <c r="O289" s="17" t="s">
        <v>28</v>
      </c>
      <c r="P289" s="18" t="s">
        <v>63</v>
      </c>
      <c r="Q289" s="20">
        <v>26362955381</v>
      </c>
      <c r="R289" s="20">
        <v>517802</v>
      </c>
      <c r="S289" s="20">
        <v>8713928</v>
      </c>
      <c r="T289" s="20">
        <v>26354759255</v>
      </c>
      <c r="U289" s="20">
        <v>0</v>
      </c>
      <c r="V289" s="20">
        <v>26354759255</v>
      </c>
      <c r="W289" s="20">
        <v>0</v>
      </c>
      <c r="X289" s="20">
        <v>26354759255</v>
      </c>
      <c r="Y289" s="20">
        <v>26354759255</v>
      </c>
      <c r="Z289" s="20">
        <v>26354759255</v>
      </c>
      <c r="AA289" s="20">
        <v>26354759255</v>
      </c>
    </row>
    <row r="290" spans="1:27" ht="90" x14ac:dyDescent="0.25">
      <c r="A290" s="17" t="s">
        <v>101</v>
      </c>
      <c r="B290" s="18" t="s">
        <v>102</v>
      </c>
      <c r="C290" s="19" t="s">
        <v>62</v>
      </c>
      <c r="D290" s="17" t="s">
        <v>51</v>
      </c>
      <c r="E290" s="17" t="s">
        <v>216</v>
      </c>
      <c r="F290" s="17" t="s">
        <v>217</v>
      </c>
      <c r="G290" s="17" t="s">
        <v>226</v>
      </c>
      <c r="H290" s="17" t="s">
        <v>227</v>
      </c>
      <c r="I290" s="17"/>
      <c r="J290" s="17"/>
      <c r="K290" s="17"/>
      <c r="L290" s="17"/>
      <c r="M290" s="17" t="s">
        <v>60</v>
      </c>
      <c r="N290" s="17" t="s">
        <v>212</v>
      </c>
      <c r="O290" s="17" t="s">
        <v>28</v>
      </c>
      <c r="P290" s="18" t="s">
        <v>63</v>
      </c>
      <c r="Q290" s="20">
        <v>0</v>
      </c>
      <c r="R290" s="20">
        <v>278800704592.35999</v>
      </c>
      <c r="S290" s="20">
        <v>36559970420.360001</v>
      </c>
      <c r="T290" s="20">
        <v>242240734172</v>
      </c>
      <c r="U290" s="20">
        <v>0</v>
      </c>
      <c r="V290" s="20">
        <v>242081978966.64001</v>
      </c>
      <c r="W290" s="20">
        <v>158755205.36000001</v>
      </c>
      <c r="X290" s="20">
        <v>242081978966.64001</v>
      </c>
      <c r="Y290" s="20">
        <v>238505984699.64001</v>
      </c>
      <c r="Z290" s="20">
        <v>238505984699.64001</v>
      </c>
      <c r="AA290" s="20">
        <v>238505984699.64001</v>
      </c>
    </row>
    <row r="291" spans="1:27" ht="90" x14ac:dyDescent="0.25">
      <c r="A291" s="17" t="s">
        <v>101</v>
      </c>
      <c r="B291" s="18" t="s">
        <v>102</v>
      </c>
      <c r="C291" s="19" t="s">
        <v>62</v>
      </c>
      <c r="D291" s="17" t="s">
        <v>51</v>
      </c>
      <c r="E291" s="17" t="s">
        <v>216</v>
      </c>
      <c r="F291" s="17" t="s">
        <v>217</v>
      </c>
      <c r="G291" s="17" t="s">
        <v>226</v>
      </c>
      <c r="H291" s="17" t="s">
        <v>227</v>
      </c>
      <c r="I291" s="17"/>
      <c r="J291" s="17"/>
      <c r="K291" s="17"/>
      <c r="L291" s="17"/>
      <c r="M291" s="17" t="s">
        <v>27</v>
      </c>
      <c r="N291" s="17" t="s">
        <v>228</v>
      </c>
      <c r="O291" s="17" t="s">
        <v>28</v>
      </c>
      <c r="P291" s="18" t="s">
        <v>63</v>
      </c>
      <c r="Q291" s="20">
        <v>0</v>
      </c>
      <c r="R291" s="20">
        <v>6000000</v>
      </c>
      <c r="S291" s="20">
        <v>6000000</v>
      </c>
      <c r="T291" s="20">
        <v>0</v>
      </c>
      <c r="U291" s="20">
        <v>0</v>
      </c>
      <c r="V291" s="20">
        <v>0</v>
      </c>
      <c r="W291" s="20">
        <v>0</v>
      </c>
      <c r="X291" s="20">
        <v>0</v>
      </c>
      <c r="Y291" s="20">
        <v>0</v>
      </c>
      <c r="Z291" s="20">
        <v>0</v>
      </c>
      <c r="AA291" s="20">
        <v>0</v>
      </c>
    </row>
    <row r="292" spans="1:27" ht="90" x14ac:dyDescent="0.25">
      <c r="A292" s="17" t="s">
        <v>101</v>
      </c>
      <c r="B292" s="18" t="s">
        <v>102</v>
      </c>
      <c r="C292" s="19" t="s">
        <v>62</v>
      </c>
      <c r="D292" s="17" t="s">
        <v>51</v>
      </c>
      <c r="E292" s="17" t="s">
        <v>216</v>
      </c>
      <c r="F292" s="17" t="s">
        <v>217</v>
      </c>
      <c r="G292" s="17" t="s">
        <v>226</v>
      </c>
      <c r="H292" s="17" t="s">
        <v>227</v>
      </c>
      <c r="I292" s="17"/>
      <c r="J292" s="17"/>
      <c r="K292" s="17"/>
      <c r="L292" s="17"/>
      <c r="M292" s="17" t="s">
        <v>27</v>
      </c>
      <c r="N292" s="17" t="s">
        <v>229</v>
      </c>
      <c r="O292" s="17" t="s">
        <v>28</v>
      </c>
      <c r="P292" s="18" t="s">
        <v>63</v>
      </c>
      <c r="Q292" s="20">
        <v>0</v>
      </c>
      <c r="R292" s="20">
        <v>2319783129</v>
      </c>
      <c r="S292" s="20">
        <v>13474085</v>
      </c>
      <c r="T292" s="20">
        <v>2306309044</v>
      </c>
      <c r="U292" s="20">
        <v>0</v>
      </c>
      <c r="V292" s="20">
        <v>2076776036</v>
      </c>
      <c r="W292" s="20">
        <v>229533008</v>
      </c>
      <c r="X292" s="20">
        <v>2076776036</v>
      </c>
      <c r="Y292" s="20">
        <v>1884523471</v>
      </c>
      <c r="Z292" s="20">
        <v>1884404275</v>
      </c>
      <c r="AA292" s="20">
        <v>1884404275</v>
      </c>
    </row>
    <row r="293" spans="1:27" ht="56.25" x14ac:dyDescent="0.25">
      <c r="A293" s="17" t="s">
        <v>101</v>
      </c>
      <c r="B293" s="18" t="s">
        <v>102</v>
      </c>
      <c r="C293" s="19" t="s">
        <v>64</v>
      </c>
      <c r="D293" s="17" t="s">
        <v>51</v>
      </c>
      <c r="E293" s="17" t="s">
        <v>216</v>
      </c>
      <c r="F293" s="17" t="s">
        <v>217</v>
      </c>
      <c r="G293" s="17" t="s">
        <v>226</v>
      </c>
      <c r="H293" s="17" t="s">
        <v>230</v>
      </c>
      <c r="I293" s="17"/>
      <c r="J293" s="17"/>
      <c r="K293" s="17"/>
      <c r="L293" s="17"/>
      <c r="M293" s="17" t="s">
        <v>27</v>
      </c>
      <c r="N293" s="17" t="s">
        <v>205</v>
      </c>
      <c r="O293" s="17" t="s">
        <v>28</v>
      </c>
      <c r="P293" s="18" t="s">
        <v>65</v>
      </c>
      <c r="Q293" s="20">
        <v>2300074583</v>
      </c>
      <c r="R293" s="20">
        <v>28440595272</v>
      </c>
      <c r="S293" s="20">
        <v>3138807025</v>
      </c>
      <c r="T293" s="20">
        <v>27601862830</v>
      </c>
      <c r="U293" s="20">
        <v>0</v>
      </c>
      <c r="V293" s="20">
        <v>25142668473.5</v>
      </c>
      <c r="W293" s="20">
        <v>2459194356.5</v>
      </c>
      <c r="X293" s="20">
        <v>25142668473.5</v>
      </c>
      <c r="Y293" s="20">
        <v>23834232834.5</v>
      </c>
      <c r="Z293" s="20">
        <v>23805243607.5</v>
      </c>
      <c r="AA293" s="20">
        <v>23805243607.5</v>
      </c>
    </row>
    <row r="294" spans="1:27" ht="45" x14ac:dyDescent="0.25">
      <c r="A294" s="17" t="s">
        <v>101</v>
      </c>
      <c r="B294" s="18" t="s">
        <v>102</v>
      </c>
      <c r="C294" s="19" t="s">
        <v>66</v>
      </c>
      <c r="D294" s="17" t="s">
        <v>51</v>
      </c>
      <c r="E294" s="17" t="s">
        <v>216</v>
      </c>
      <c r="F294" s="17" t="s">
        <v>217</v>
      </c>
      <c r="G294" s="17" t="s">
        <v>212</v>
      </c>
      <c r="H294" s="17" t="s">
        <v>231</v>
      </c>
      <c r="I294" s="17"/>
      <c r="J294" s="17"/>
      <c r="K294" s="17"/>
      <c r="L294" s="17"/>
      <c r="M294" s="17" t="s">
        <v>60</v>
      </c>
      <c r="N294" s="17" t="s">
        <v>232</v>
      </c>
      <c r="O294" s="17" t="s">
        <v>28</v>
      </c>
      <c r="P294" s="18" t="s">
        <v>67</v>
      </c>
      <c r="Q294" s="20">
        <v>0</v>
      </c>
      <c r="R294" s="20">
        <v>1686399824</v>
      </c>
      <c r="S294" s="20">
        <v>71591048</v>
      </c>
      <c r="T294" s="20">
        <v>1614808776</v>
      </c>
      <c r="U294" s="20">
        <v>0</v>
      </c>
      <c r="V294" s="20">
        <v>1614318064</v>
      </c>
      <c r="W294" s="20">
        <v>490712</v>
      </c>
      <c r="X294" s="20">
        <v>1614318064</v>
      </c>
      <c r="Y294" s="20">
        <v>1577671084</v>
      </c>
      <c r="Z294" s="20">
        <v>1577671084</v>
      </c>
      <c r="AA294" s="20">
        <v>1577671084</v>
      </c>
    </row>
    <row r="295" spans="1:27" ht="45" x14ac:dyDescent="0.25">
      <c r="A295" s="17" t="s">
        <v>101</v>
      </c>
      <c r="B295" s="18" t="s">
        <v>102</v>
      </c>
      <c r="C295" s="19" t="s">
        <v>66</v>
      </c>
      <c r="D295" s="17" t="s">
        <v>51</v>
      </c>
      <c r="E295" s="17" t="s">
        <v>216</v>
      </c>
      <c r="F295" s="17" t="s">
        <v>217</v>
      </c>
      <c r="G295" s="17" t="s">
        <v>212</v>
      </c>
      <c r="H295" s="17" t="s">
        <v>231</v>
      </c>
      <c r="I295" s="17"/>
      <c r="J295" s="17"/>
      <c r="K295" s="17"/>
      <c r="L295" s="17"/>
      <c r="M295" s="17" t="s">
        <v>27</v>
      </c>
      <c r="N295" s="17" t="s">
        <v>229</v>
      </c>
      <c r="O295" s="17" t="s">
        <v>28</v>
      </c>
      <c r="P295" s="18" t="s">
        <v>67</v>
      </c>
      <c r="Q295" s="20">
        <v>65598211</v>
      </c>
      <c r="R295" s="20">
        <v>1294093153</v>
      </c>
      <c r="S295" s="20">
        <v>215472881</v>
      </c>
      <c r="T295" s="20">
        <v>1144218483</v>
      </c>
      <c r="U295" s="20">
        <v>0</v>
      </c>
      <c r="V295" s="20">
        <v>1107901766</v>
      </c>
      <c r="W295" s="20">
        <v>36316717</v>
      </c>
      <c r="X295" s="20">
        <v>1107901766</v>
      </c>
      <c r="Y295" s="20">
        <v>958814796</v>
      </c>
      <c r="Z295" s="20">
        <v>957464796</v>
      </c>
      <c r="AA295" s="20">
        <v>957464796</v>
      </c>
    </row>
    <row r="296" spans="1:27" ht="45" x14ac:dyDescent="0.25">
      <c r="A296" s="17" t="s">
        <v>101</v>
      </c>
      <c r="B296" s="18" t="s">
        <v>102</v>
      </c>
      <c r="C296" s="19" t="s">
        <v>66</v>
      </c>
      <c r="D296" s="17" t="s">
        <v>51</v>
      </c>
      <c r="E296" s="17" t="s">
        <v>216</v>
      </c>
      <c r="F296" s="17" t="s">
        <v>217</v>
      </c>
      <c r="G296" s="17" t="s">
        <v>212</v>
      </c>
      <c r="H296" s="17" t="s">
        <v>231</v>
      </c>
      <c r="I296" s="17"/>
      <c r="J296" s="17"/>
      <c r="K296" s="17"/>
      <c r="L296" s="17"/>
      <c r="M296" s="17" t="s">
        <v>27</v>
      </c>
      <c r="N296" s="17" t="s">
        <v>205</v>
      </c>
      <c r="O296" s="17" t="s">
        <v>28</v>
      </c>
      <c r="P296" s="18" t="s">
        <v>67</v>
      </c>
      <c r="Q296" s="20">
        <v>1801180077</v>
      </c>
      <c r="R296" s="20">
        <v>8433339632</v>
      </c>
      <c r="S296" s="20">
        <v>123932276</v>
      </c>
      <c r="T296" s="20">
        <v>10110587433</v>
      </c>
      <c r="U296" s="20">
        <v>0</v>
      </c>
      <c r="V296" s="20">
        <v>10104856242</v>
      </c>
      <c r="W296" s="20">
        <v>5731191</v>
      </c>
      <c r="X296" s="20">
        <v>10104856242</v>
      </c>
      <c r="Y296" s="20">
        <v>10001776520</v>
      </c>
      <c r="Z296" s="20">
        <v>10000604131</v>
      </c>
      <c r="AA296" s="20">
        <v>10000604131</v>
      </c>
    </row>
    <row r="297" spans="1:27" ht="56.25" x14ac:dyDescent="0.25">
      <c r="A297" s="17" t="s">
        <v>101</v>
      </c>
      <c r="B297" s="18" t="s">
        <v>102</v>
      </c>
      <c r="C297" s="19" t="s">
        <v>68</v>
      </c>
      <c r="D297" s="17" t="s">
        <v>51</v>
      </c>
      <c r="E297" s="17" t="s">
        <v>233</v>
      </c>
      <c r="F297" s="17" t="s">
        <v>217</v>
      </c>
      <c r="G297" s="17" t="s">
        <v>218</v>
      </c>
      <c r="H297" s="17" t="s">
        <v>230</v>
      </c>
      <c r="I297" s="17"/>
      <c r="J297" s="17"/>
      <c r="K297" s="17"/>
      <c r="L297" s="17"/>
      <c r="M297" s="17" t="s">
        <v>27</v>
      </c>
      <c r="N297" s="17" t="s">
        <v>205</v>
      </c>
      <c r="O297" s="17" t="s">
        <v>28</v>
      </c>
      <c r="P297" s="18" t="s">
        <v>65</v>
      </c>
      <c r="Q297" s="20">
        <v>118881002</v>
      </c>
      <c r="R297" s="20">
        <v>157304820</v>
      </c>
      <c r="S297" s="20">
        <v>165361355</v>
      </c>
      <c r="T297" s="20">
        <v>110824467</v>
      </c>
      <c r="U297" s="20">
        <v>0</v>
      </c>
      <c r="V297" s="20">
        <v>110824467</v>
      </c>
      <c r="W297" s="20">
        <v>0</v>
      </c>
      <c r="X297" s="20">
        <v>110824467</v>
      </c>
      <c r="Y297" s="20">
        <v>109951787</v>
      </c>
      <c r="Z297" s="20">
        <v>109951787</v>
      </c>
      <c r="AA297" s="20">
        <v>109951787</v>
      </c>
    </row>
    <row r="298" spans="1:27" ht="45" x14ac:dyDescent="0.25">
      <c r="A298" s="17" t="s">
        <v>101</v>
      </c>
      <c r="B298" s="18" t="s">
        <v>102</v>
      </c>
      <c r="C298" s="19" t="s">
        <v>69</v>
      </c>
      <c r="D298" s="17" t="s">
        <v>51</v>
      </c>
      <c r="E298" s="17" t="s">
        <v>233</v>
      </c>
      <c r="F298" s="17" t="s">
        <v>217</v>
      </c>
      <c r="G298" s="17" t="s">
        <v>220</v>
      </c>
      <c r="H298" s="17" t="s">
        <v>70</v>
      </c>
      <c r="I298" s="17"/>
      <c r="J298" s="17"/>
      <c r="K298" s="17"/>
      <c r="L298" s="17"/>
      <c r="M298" s="17" t="s">
        <v>27</v>
      </c>
      <c r="N298" s="17" t="s">
        <v>205</v>
      </c>
      <c r="O298" s="17" t="s">
        <v>28</v>
      </c>
      <c r="P298" s="18" t="s">
        <v>71</v>
      </c>
      <c r="Q298" s="20">
        <v>2693769072</v>
      </c>
      <c r="R298" s="20">
        <v>940826903</v>
      </c>
      <c r="S298" s="20">
        <v>665434346</v>
      </c>
      <c r="T298" s="20">
        <v>2969161629</v>
      </c>
      <c r="U298" s="20">
        <v>0</v>
      </c>
      <c r="V298" s="20">
        <v>2958626561.48</v>
      </c>
      <c r="W298" s="20">
        <v>10535067.52</v>
      </c>
      <c r="X298" s="20">
        <v>2958626561.48</v>
      </c>
      <c r="Y298" s="20">
        <v>2958473213.8800001</v>
      </c>
      <c r="Z298" s="20">
        <v>2958284992.8800001</v>
      </c>
      <c r="AA298" s="20">
        <v>2958284992.8800001</v>
      </c>
    </row>
    <row r="299" spans="1:27" ht="45" x14ac:dyDescent="0.25">
      <c r="A299" s="17" t="s">
        <v>101</v>
      </c>
      <c r="B299" s="18" t="s">
        <v>102</v>
      </c>
      <c r="C299" s="19" t="s">
        <v>262</v>
      </c>
      <c r="D299" s="17" t="s">
        <v>51</v>
      </c>
      <c r="E299" s="17" t="s">
        <v>233</v>
      </c>
      <c r="F299" s="17" t="s">
        <v>217</v>
      </c>
      <c r="G299" s="17" t="s">
        <v>221</v>
      </c>
      <c r="H299" s="17" t="s">
        <v>70</v>
      </c>
      <c r="I299" s="17"/>
      <c r="J299" s="17"/>
      <c r="K299" s="17"/>
      <c r="L299" s="17"/>
      <c r="M299" s="17" t="s">
        <v>27</v>
      </c>
      <c r="N299" s="17" t="s">
        <v>205</v>
      </c>
      <c r="O299" s="17" t="s">
        <v>28</v>
      </c>
      <c r="P299" s="18" t="s">
        <v>71</v>
      </c>
      <c r="Q299" s="20">
        <v>0</v>
      </c>
      <c r="R299" s="20">
        <v>26584267</v>
      </c>
      <c r="S299" s="20">
        <v>0</v>
      </c>
      <c r="T299" s="20">
        <v>26584267</v>
      </c>
      <c r="U299" s="20">
        <v>0</v>
      </c>
      <c r="V299" s="20">
        <v>5596687.8700000001</v>
      </c>
      <c r="W299" s="20">
        <v>20987579.129999999</v>
      </c>
      <c r="X299" s="20">
        <v>5596687.8700000001</v>
      </c>
      <c r="Y299" s="20">
        <v>3047221.2</v>
      </c>
      <c r="Z299" s="20">
        <v>0</v>
      </c>
      <c r="AA299" s="20">
        <v>0</v>
      </c>
    </row>
    <row r="300" spans="1:27" ht="22.5" x14ac:dyDescent="0.25">
      <c r="A300" s="17" t="s">
        <v>103</v>
      </c>
      <c r="B300" s="18" t="s">
        <v>104</v>
      </c>
      <c r="C300" s="19" t="s">
        <v>34</v>
      </c>
      <c r="D300" s="17" t="s">
        <v>26</v>
      </c>
      <c r="E300" s="17" t="s">
        <v>206</v>
      </c>
      <c r="F300" s="17"/>
      <c r="G300" s="17"/>
      <c r="H300" s="17"/>
      <c r="I300" s="17"/>
      <c r="J300" s="17"/>
      <c r="K300" s="17"/>
      <c r="L300" s="17"/>
      <c r="M300" s="17" t="s">
        <v>27</v>
      </c>
      <c r="N300" s="17" t="s">
        <v>205</v>
      </c>
      <c r="O300" s="17" t="s">
        <v>28</v>
      </c>
      <c r="P300" s="18" t="s">
        <v>35</v>
      </c>
      <c r="Q300" s="20">
        <v>22800118</v>
      </c>
      <c r="R300" s="20">
        <v>62361889</v>
      </c>
      <c r="S300" s="20">
        <v>18795290</v>
      </c>
      <c r="T300" s="20">
        <v>66366717</v>
      </c>
      <c r="U300" s="20">
        <v>0</v>
      </c>
      <c r="V300" s="20">
        <v>65593883.469999999</v>
      </c>
      <c r="W300" s="20">
        <v>772833.53</v>
      </c>
      <c r="X300" s="20">
        <v>65593883.469999999</v>
      </c>
      <c r="Y300" s="20">
        <v>65593883.469999999</v>
      </c>
      <c r="Z300" s="20">
        <v>60161533.469999999</v>
      </c>
      <c r="AA300" s="20">
        <v>60161533.469999999</v>
      </c>
    </row>
    <row r="301" spans="1:27" ht="22.5" x14ac:dyDescent="0.25">
      <c r="A301" s="17" t="s">
        <v>103</v>
      </c>
      <c r="B301" s="18" t="s">
        <v>104</v>
      </c>
      <c r="C301" s="19" t="s">
        <v>44</v>
      </c>
      <c r="D301" s="17" t="s">
        <v>26</v>
      </c>
      <c r="E301" s="17" t="s">
        <v>215</v>
      </c>
      <c r="F301" s="17" t="s">
        <v>204</v>
      </c>
      <c r="G301" s="17"/>
      <c r="H301" s="17"/>
      <c r="I301" s="17"/>
      <c r="J301" s="17"/>
      <c r="K301" s="17"/>
      <c r="L301" s="17"/>
      <c r="M301" s="17" t="s">
        <v>27</v>
      </c>
      <c r="N301" s="17" t="s">
        <v>205</v>
      </c>
      <c r="O301" s="17" t="s">
        <v>28</v>
      </c>
      <c r="P301" s="18" t="s">
        <v>45</v>
      </c>
      <c r="Q301" s="20">
        <v>0</v>
      </c>
      <c r="R301" s="20">
        <v>42066302</v>
      </c>
      <c r="S301" s="20">
        <v>0</v>
      </c>
      <c r="T301" s="20">
        <v>42066302</v>
      </c>
      <c r="U301" s="20">
        <v>0</v>
      </c>
      <c r="V301" s="20">
        <v>40896366</v>
      </c>
      <c r="W301" s="20">
        <v>1169936</v>
      </c>
      <c r="X301" s="20">
        <v>40896366</v>
      </c>
      <c r="Y301" s="20">
        <v>40896366</v>
      </c>
      <c r="Z301" s="20">
        <v>40896366</v>
      </c>
      <c r="AA301" s="20">
        <v>40896366</v>
      </c>
    </row>
    <row r="302" spans="1:27" ht="78.75" x14ac:dyDescent="0.25">
      <c r="A302" s="17" t="s">
        <v>103</v>
      </c>
      <c r="B302" s="18" t="s">
        <v>104</v>
      </c>
      <c r="C302" s="19" t="s">
        <v>50</v>
      </c>
      <c r="D302" s="17" t="s">
        <v>51</v>
      </c>
      <c r="E302" s="17" t="s">
        <v>216</v>
      </c>
      <c r="F302" s="17" t="s">
        <v>217</v>
      </c>
      <c r="G302" s="17" t="s">
        <v>218</v>
      </c>
      <c r="H302" s="17" t="s">
        <v>219</v>
      </c>
      <c r="I302" s="17"/>
      <c r="J302" s="17"/>
      <c r="K302" s="17"/>
      <c r="L302" s="17"/>
      <c r="M302" s="17" t="s">
        <v>27</v>
      </c>
      <c r="N302" s="17" t="s">
        <v>205</v>
      </c>
      <c r="O302" s="17" t="s">
        <v>28</v>
      </c>
      <c r="P302" s="18" t="s">
        <v>52</v>
      </c>
      <c r="Q302" s="20">
        <v>8563429911</v>
      </c>
      <c r="R302" s="20">
        <v>1004947029</v>
      </c>
      <c r="S302" s="20">
        <v>1123410473</v>
      </c>
      <c r="T302" s="20">
        <v>8444966467</v>
      </c>
      <c r="U302" s="20">
        <v>0</v>
      </c>
      <c r="V302" s="20">
        <v>8444966467</v>
      </c>
      <c r="W302" s="20">
        <v>0</v>
      </c>
      <c r="X302" s="20">
        <v>8444966467</v>
      </c>
      <c r="Y302" s="20">
        <v>8444966467</v>
      </c>
      <c r="Z302" s="20">
        <v>8444966467</v>
      </c>
      <c r="AA302" s="20">
        <v>8444966467</v>
      </c>
    </row>
    <row r="303" spans="1:27" ht="78.75" x14ac:dyDescent="0.25">
      <c r="A303" s="17" t="s">
        <v>103</v>
      </c>
      <c r="B303" s="18" t="s">
        <v>104</v>
      </c>
      <c r="C303" s="19" t="s">
        <v>53</v>
      </c>
      <c r="D303" s="17" t="s">
        <v>51</v>
      </c>
      <c r="E303" s="17" t="s">
        <v>216</v>
      </c>
      <c r="F303" s="17" t="s">
        <v>217</v>
      </c>
      <c r="G303" s="17" t="s">
        <v>220</v>
      </c>
      <c r="H303" s="17" t="s">
        <v>219</v>
      </c>
      <c r="I303" s="17"/>
      <c r="J303" s="17"/>
      <c r="K303" s="17"/>
      <c r="L303" s="17"/>
      <c r="M303" s="17" t="s">
        <v>27</v>
      </c>
      <c r="N303" s="17" t="s">
        <v>205</v>
      </c>
      <c r="O303" s="17" t="s">
        <v>28</v>
      </c>
      <c r="P303" s="18" t="s">
        <v>52</v>
      </c>
      <c r="Q303" s="20">
        <v>1336634328</v>
      </c>
      <c r="R303" s="20">
        <v>262816350</v>
      </c>
      <c r="S303" s="20">
        <v>102752575</v>
      </c>
      <c r="T303" s="20">
        <v>1496698103</v>
      </c>
      <c r="U303" s="20">
        <v>0</v>
      </c>
      <c r="V303" s="20">
        <v>1496698103</v>
      </c>
      <c r="W303" s="20">
        <v>0</v>
      </c>
      <c r="X303" s="20">
        <v>1496698103</v>
      </c>
      <c r="Y303" s="20">
        <v>1496698103</v>
      </c>
      <c r="Z303" s="20">
        <v>1496698103</v>
      </c>
      <c r="AA303" s="20">
        <v>1496698103</v>
      </c>
    </row>
    <row r="304" spans="1:27" ht="56.25" x14ac:dyDescent="0.25">
      <c r="A304" s="17" t="s">
        <v>103</v>
      </c>
      <c r="B304" s="18" t="s">
        <v>104</v>
      </c>
      <c r="C304" s="19" t="s">
        <v>54</v>
      </c>
      <c r="D304" s="17" t="s">
        <v>51</v>
      </c>
      <c r="E304" s="17" t="s">
        <v>216</v>
      </c>
      <c r="F304" s="17" t="s">
        <v>217</v>
      </c>
      <c r="G304" s="17" t="s">
        <v>221</v>
      </c>
      <c r="H304" s="17" t="s">
        <v>222</v>
      </c>
      <c r="I304" s="17"/>
      <c r="J304" s="17"/>
      <c r="K304" s="17"/>
      <c r="L304" s="17"/>
      <c r="M304" s="17" t="s">
        <v>27</v>
      </c>
      <c r="N304" s="17" t="s">
        <v>205</v>
      </c>
      <c r="O304" s="17" t="s">
        <v>28</v>
      </c>
      <c r="P304" s="18" t="s">
        <v>55</v>
      </c>
      <c r="Q304" s="20">
        <v>321950000</v>
      </c>
      <c r="R304" s="20">
        <v>49989946</v>
      </c>
      <c r="S304" s="20">
        <v>22742508</v>
      </c>
      <c r="T304" s="20">
        <v>349197438</v>
      </c>
      <c r="U304" s="20">
        <v>0</v>
      </c>
      <c r="V304" s="20">
        <v>347764188</v>
      </c>
      <c r="W304" s="20">
        <v>1433250</v>
      </c>
      <c r="X304" s="20">
        <v>347764188</v>
      </c>
      <c r="Y304" s="20">
        <v>347764188</v>
      </c>
      <c r="Z304" s="20">
        <v>347367320</v>
      </c>
      <c r="AA304" s="20">
        <v>347367320</v>
      </c>
    </row>
    <row r="305" spans="1:27" ht="56.25" x14ac:dyDescent="0.25">
      <c r="A305" s="17" t="s">
        <v>103</v>
      </c>
      <c r="B305" s="18" t="s">
        <v>104</v>
      </c>
      <c r="C305" s="19" t="s">
        <v>56</v>
      </c>
      <c r="D305" s="17" t="s">
        <v>51</v>
      </c>
      <c r="E305" s="17" t="s">
        <v>216</v>
      </c>
      <c r="F305" s="17" t="s">
        <v>217</v>
      </c>
      <c r="G305" s="17" t="s">
        <v>223</v>
      </c>
      <c r="H305" s="17" t="s">
        <v>57</v>
      </c>
      <c r="I305" s="17"/>
      <c r="J305" s="17"/>
      <c r="K305" s="17"/>
      <c r="L305" s="17"/>
      <c r="M305" s="17" t="s">
        <v>27</v>
      </c>
      <c r="N305" s="17" t="s">
        <v>205</v>
      </c>
      <c r="O305" s="17" t="s">
        <v>28</v>
      </c>
      <c r="P305" s="18" t="s">
        <v>58</v>
      </c>
      <c r="Q305" s="20">
        <v>267297886</v>
      </c>
      <c r="R305" s="20">
        <v>6095170894</v>
      </c>
      <c r="S305" s="20">
        <v>1827339861</v>
      </c>
      <c r="T305" s="20">
        <v>4535128919</v>
      </c>
      <c r="U305" s="20">
        <v>0</v>
      </c>
      <c r="V305" s="20">
        <v>4534925023</v>
      </c>
      <c r="W305" s="20">
        <v>203896</v>
      </c>
      <c r="X305" s="20">
        <v>4534925023</v>
      </c>
      <c r="Y305" s="20">
        <v>2889153171</v>
      </c>
      <c r="Z305" s="20">
        <v>2888983275</v>
      </c>
      <c r="AA305" s="20">
        <v>2888983275</v>
      </c>
    </row>
    <row r="306" spans="1:27" ht="90" x14ac:dyDescent="0.25">
      <c r="A306" s="17" t="s">
        <v>103</v>
      </c>
      <c r="B306" s="18" t="s">
        <v>104</v>
      </c>
      <c r="C306" s="19" t="s">
        <v>74</v>
      </c>
      <c r="D306" s="17" t="s">
        <v>51</v>
      </c>
      <c r="E306" s="17" t="s">
        <v>216</v>
      </c>
      <c r="F306" s="17" t="s">
        <v>217</v>
      </c>
      <c r="G306" s="17" t="s">
        <v>234</v>
      </c>
      <c r="H306" s="17" t="s">
        <v>227</v>
      </c>
      <c r="I306" s="17"/>
      <c r="J306" s="17"/>
      <c r="K306" s="17"/>
      <c r="L306" s="17"/>
      <c r="M306" s="17" t="s">
        <v>60</v>
      </c>
      <c r="N306" s="17" t="s">
        <v>212</v>
      </c>
      <c r="O306" s="17" t="s">
        <v>28</v>
      </c>
      <c r="P306" s="18" t="s">
        <v>63</v>
      </c>
      <c r="Q306" s="20">
        <v>6563463060</v>
      </c>
      <c r="R306" s="20">
        <v>2086608</v>
      </c>
      <c r="S306" s="20">
        <v>0</v>
      </c>
      <c r="T306" s="20">
        <v>6565549668</v>
      </c>
      <c r="U306" s="20">
        <v>0</v>
      </c>
      <c r="V306" s="20">
        <v>6565549668</v>
      </c>
      <c r="W306" s="20">
        <v>0</v>
      </c>
      <c r="X306" s="20">
        <v>6565549668</v>
      </c>
      <c r="Y306" s="20">
        <v>6565549668</v>
      </c>
      <c r="Z306" s="20">
        <v>6565549668</v>
      </c>
      <c r="AA306" s="20">
        <v>6565549668</v>
      </c>
    </row>
    <row r="307" spans="1:27" ht="90" x14ac:dyDescent="0.25">
      <c r="A307" s="17" t="s">
        <v>103</v>
      </c>
      <c r="B307" s="18" t="s">
        <v>104</v>
      </c>
      <c r="C307" s="19" t="s">
        <v>74</v>
      </c>
      <c r="D307" s="17" t="s">
        <v>51</v>
      </c>
      <c r="E307" s="17" t="s">
        <v>216</v>
      </c>
      <c r="F307" s="17" t="s">
        <v>217</v>
      </c>
      <c r="G307" s="17" t="s">
        <v>234</v>
      </c>
      <c r="H307" s="17" t="s">
        <v>227</v>
      </c>
      <c r="I307" s="17"/>
      <c r="J307" s="17"/>
      <c r="K307" s="17"/>
      <c r="L307" s="17"/>
      <c r="M307" s="17" t="s">
        <v>27</v>
      </c>
      <c r="N307" s="17" t="s">
        <v>205</v>
      </c>
      <c r="O307" s="17" t="s">
        <v>28</v>
      </c>
      <c r="P307" s="18" t="s">
        <v>63</v>
      </c>
      <c r="Q307" s="20">
        <v>0</v>
      </c>
      <c r="R307" s="20">
        <v>5264035969</v>
      </c>
      <c r="S307" s="20">
        <v>16846450</v>
      </c>
      <c r="T307" s="20">
        <v>5247189519</v>
      </c>
      <c r="U307" s="20">
        <v>0</v>
      </c>
      <c r="V307" s="20">
        <v>5247189519</v>
      </c>
      <c r="W307" s="20">
        <v>0</v>
      </c>
      <c r="X307" s="20">
        <v>5247189519</v>
      </c>
      <c r="Y307" s="20">
        <v>5247189519</v>
      </c>
      <c r="Z307" s="20">
        <v>5247189519</v>
      </c>
      <c r="AA307" s="20">
        <v>5247189519</v>
      </c>
    </row>
    <row r="308" spans="1:27" ht="90" x14ac:dyDescent="0.25">
      <c r="A308" s="17" t="s">
        <v>103</v>
      </c>
      <c r="B308" s="18" t="s">
        <v>104</v>
      </c>
      <c r="C308" s="19" t="s">
        <v>62</v>
      </c>
      <c r="D308" s="17" t="s">
        <v>51</v>
      </c>
      <c r="E308" s="17" t="s">
        <v>216</v>
      </c>
      <c r="F308" s="17" t="s">
        <v>217</v>
      </c>
      <c r="G308" s="17" t="s">
        <v>226</v>
      </c>
      <c r="H308" s="17" t="s">
        <v>227</v>
      </c>
      <c r="I308" s="17"/>
      <c r="J308" s="17"/>
      <c r="K308" s="17"/>
      <c r="L308" s="17"/>
      <c r="M308" s="17" t="s">
        <v>60</v>
      </c>
      <c r="N308" s="17" t="s">
        <v>212</v>
      </c>
      <c r="O308" s="17" t="s">
        <v>28</v>
      </c>
      <c r="P308" s="18" t="s">
        <v>63</v>
      </c>
      <c r="Q308" s="20">
        <v>0</v>
      </c>
      <c r="R308" s="20">
        <v>110956613133</v>
      </c>
      <c r="S308" s="20">
        <v>16849979747</v>
      </c>
      <c r="T308" s="20">
        <v>94106633386</v>
      </c>
      <c r="U308" s="20">
        <v>0</v>
      </c>
      <c r="V308" s="20">
        <v>93595871532</v>
      </c>
      <c r="W308" s="20">
        <v>510761854</v>
      </c>
      <c r="X308" s="20">
        <v>93595871532</v>
      </c>
      <c r="Y308" s="20">
        <v>92269585901</v>
      </c>
      <c r="Z308" s="20">
        <v>92269585901</v>
      </c>
      <c r="AA308" s="20">
        <v>92269585901</v>
      </c>
    </row>
    <row r="309" spans="1:27" ht="90" x14ac:dyDescent="0.25">
      <c r="A309" s="17" t="s">
        <v>103</v>
      </c>
      <c r="B309" s="18" t="s">
        <v>104</v>
      </c>
      <c r="C309" s="19" t="s">
        <v>62</v>
      </c>
      <c r="D309" s="17" t="s">
        <v>51</v>
      </c>
      <c r="E309" s="17" t="s">
        <v>216</v>
      </c>
      <c r="F309" s="17" t="s">
        <v>217</v>
      </c>
      <c r="G309" s="17" t="s">
        <v>226</v>
      </c>
      <c r="H309" s="17" t="s">
        <v>227</v>
      </c>
      <c r="I309" s="17"/>
      <c r="J309" s="17"/>
      <c r="K309" s="17"/>
      <c r="L309" s="17"/>
      <c r="M309" s="17" t="s">
        <v>27</v>
      </c>
      <c r="N309" s="17" t="s">
        <v>228</v>
      </c>
      <c r="O309" s="17" t="s">
        <v>28</v>
      </c>
      <c r="P309" s="18" t="s">
        <v>63</v>
      </c>
      <c r="Q309" s="20">
        <v>0</v>
      </c>
      <c r="R309" s="20">
        <v>52941310</v>
      </c>
      <c r="S309" s="20">
        <v>52941310</v>
      </c>
      <c r="T309" s="20">
        <v>0</v>
      </c>
      <c r="U309" s="20">
        <v>0</v>
      </c>
      <c r="V309" s="20">
        <v>0</v>
      </c>
      <c r="W309" s="20">
        <v>0</v>
      </c>
      <c r="X309" s="20">
        <v>0</v>
      </c>
      <c r="Y309" s="20">
        <v>0</v>
      </c>
      <c r="Z309" s="20">
        <v>0</v>
      </c>
      <c r="AA309" s="20">
        <v>0</v>
      </c>
    </row>
    <row r="310" spans="1:27" ht="90" x14ac:dyDescent="0.25">
      <c r="A310" s="17" t="s">
        <v>103</v>
      </c>
      <c r="B310" s="18" t="s">
        <v>104</v>
      </c>
      <c r="C310" s="19" t="s">
        <v>62</v>
      </c>
      <c r="D310" s="17" t="s">
        <v>51</v>
      </c>
      <c r="E310" s="17" t="s">
        <v>216</v>
      </c>
      <c r="F310" s="17" t="s">
        <v>217</v>
      </c>
      <c r="G310" s="17" t="s">
        <v>226</v>
      </c>
      <c r="H310" s="17" t="s">
        <v>227</v>
      </c>
      <c r="I310" s="17"/>
      <c r="J310" s="17"/>
      <c r="K310" s="17"/>
      <c r="L310" s="17"/>
      <c r="M310" s="17" t="s">
        <v>27</v>
      </c>
      <c r="N310" s="17" t="s">
        <v>229</v>
      </c>
      <c r="O310" s="17" t="s">
        <v>28</v>
      </c>
      <c r="P310" s="18" t="s">
        <v>63</v>
      </c>
      <c r="Q310" s="20">
        <v>0</v>
      </c>
      <c r="R310" s="20">
        <v>70900000</v>
      </c>
      <c r="S310" s="20">
        <v>0</v>
      </c>
      <c r="T310" s="20">
        <v>70900000</v>
      </c>
      <c r="U310" s="20">
        <v>0</v>
      </c>
      <c r="V310" s="20">
        <v>70900000</v>
      </c>
      <c r="W310" s="20">
        <v>0</v>
      </c>
      <c r="X310" s="20">
        <v>70900000</v>
      </c>
      <c r="Y310" s="20">
        <v>70900000</v>
      </c>
      <c r="Z310" s="20">
        <v>0</v>
      </c>
      <c r="AA310" s="20">
        <v>0</v>
      </c>
    </row>
    <row r="311" spans="1:27" ht="56.25" x14ac:dyDescent="0.25">
      <c r="A311" s="17" t="s">
        <v>103</v>
      </c>
      <c r="B311" s="18" t="s">
        <v>104</v>
      </c>
      <c r="C311" s="19" t="s">
        <v>64</v>
      </c>
      <c r="D311" s="17" t="s">
        <v>51</v>
      </c>
      <c r="E311" s="17" t="s">
        <v>216</v>
      </c>
      <c r="F311" s="17" t="s">
        <v>217</v>
      </c>
      <c r="G311" s="17" t="s">
        <v>226</v>
      </c>
      <c r="H311" s="17" t="s">
        <v>230</v>
      </c>
      <c r="I311" s="17"/>
      <c r="J311" s="17"/>
      <c r="K311" s="17"/>
      <c r="L311" s="17"/>
      <c r="M311" s="17" t="s">
        <v>27</v>
      </c>
      <c r="N311" s="17" t="s">
        <v>205</v>
      </c>
      <c r="O311" s="17" t="s">
        <v>28</v>
      </c>
      <c r="P311" s="18" t="s">
        <v>65</v>
      </c>
      <c r="Q311" s="20">
        <v>1370548090</v>
      </c>
      <c r="R311" s="20">
        <v>5712708041</v>
      </c>
      <c r="S311" s="20">
        <v>3362696203</v>
      </c>
      <c r="T311" s="20">
        <v>3720559928</v>
      </c>
      <c r="U311" s="20">
        <v>0</v>
      </c>
      <c r="V311" s="20">
        <v>3684257246</v>
      </c>
      <c r="W311" s="20">
        <v>36302682</v>
      </c>
      <c r="X311" s="20">
        <v>3684257246</v>
      </c>
      <c r="Y311" s="20">
        <v>3684257246</v>
      </c>
      <c r="Z311" s="20">
        <v>2843107410</v>
      </c>
      <c r="AA311" s="20">
        <v>2843107410</v>
      </c>
    </row>
    <row r="312" spans="1:27" ht="45" x14ac:dyDescent="0.25">
      <c r="A312" s="17" t="s">
        <v>103</v>
      </c>
      <c r="B312" s="18" t="s">
        <v>104</v>
      </c>
      <c r="C312" s="19" t="s">
        <v>66</v>
      </c>
      <c r="D312" s="17" t="s">
        <v>51</v>
      </c>
      <c r="E312" s="17" t="s">
        <v>216</v>
      </c>
      <c r="F312" s="17" t="s">
        <v>217</v>
      </c>
      <c r="G312" s="17" t="s">
        <v>212</v>
      </c>
      <c r="H312" s="17" t="s">
        <v>231</v>
      </c>
      <c r="I312" s="17"/>
      <c r="J312" s="17"/>
      <c r="K312" s="17"/>
      <c r="L312" s="17"/>
      <c r="M312" s="17" t="s">
        <v>60</v>
      </c>
      <c r="N312" s="17" t="s">
        <v>232</v>
      </c>
      <c r="O312" s="17" t="s">
        <v>28</v>
      </c>
      <c r="P312" s="18" t="s">
        <v>67</v>
      </c>
      <c r="Q312" s="20">
        <v>0</v>
      </c>
      <c r="R312" s="20">
        <v>4483749946</v>
      </c>
      <c r="S312" s="20">
        <v>360140559</v>
      </c>
      <c r="T312" s="20">
        <v>4123609387</v>
      </c>
      <c r="U312" s="20">
        <v>0</v>
      </c>
      <c r="V312" s="20">
        <v>4114240314</v>
      </c>
      <c r="W312" s="20">
        <v>9369073</v>
      </c>
      <c r="X312" s="20">
        <v>4114240314</v>
      </c>
      <c r="Y312" s="20">
        <v>3847954302</v>
      </c>
      <c r="Z312" s="20">
        <v>3847954302</v>
      </c>
      <c r="AA312" s="20">
        <v>3847954302</v>
      </c>
    </row>
    <row r="313" spans="1:27" ht="45" x14ac:dyDescent="0.25">
      <c r="A313" s="17" t="s">
        <v>103</v>
      </c>
      <c r="B313" s="18" t="s">
        <v>104</v>
      </c>
      <c r="C313" s="19" t="s">
        <v>66</v>
      </c>
      <c r="D313" s="17" t="s">
        <v>51</v>
      </c>
      <c r="E313" s="17" t="s">
        <v>216</v>
      </c>
      <c r="F313" s="17" t="s">
        <v>217</v>
      </c>
      <c r="G313" s="17" t="s">
        <v>212</v>
      </c>
      <c r="H313" s="17" t="s">
        <v>231</v>
      </c>
      <c r="I313" s="17"/>
      <c r="J313" s="17"/>
      <c r="K313" s="17"/>
      <c r="L313" s="17"/>
      <c r="M313" s="17" t="s">
        <v>27</v>
      </c>
      <c r="N313" s="17" t="s">
        <v>229</v>
      </c>
      <c r="O313" s="17" t="s">
        <v>28</v>
      </c>
      <c r="P313" s="18" t="s">
        <v>67</v>
      </c>
      <c r="Q313" s="20">
        <v>332104984</v>
      </c>
      <c r="R313" s="20">
        <v>2678196167</v>
      </c>
      <c r="S313" s="20">
        <v>392912858</v>
      </c>
      <c r="T313" s="20">
        <v>2617388293</v>
      </c>
      <c r="U313" s="20">
        <v>0</v>
      </c>
      <c r="V313" s="20">
        <v>2616199639</v>
      </c>
      <c r="W313" s="20">
        <v>1188654</v>
      </c>
      <c r="X313" s="20">
        <v>2616199639</v>
      </c>
      <c r="Y313" s="20">
        <v>2375625864</v>
      </c>
      <c r="Z313" s="20">
        <v>2375625864</v>
      </c>
      <c r="AA313" s="20">
        <v>2375625864</v>
      </c>
    </row>
    <row r="314" spans="1:27" ht="45" x14ac:dyDescent="0.25">
      <c r="A314" s="17" t="s">
        <v>103</v>
      </c>
      <c r="B314" s="18" t="s">
        <v>104</v>
      </c>
      <c r="C314" s="19" t="s">
        <v>66</v>
      </c>
      <c r="D314" s="17" t="s">
        <v>51</v>
      </c>
      <c r="E314" s="17" t="s">
        <v>216</v>
      </c>
      <c r="F314" s="17" t="s">
        <v>217</v>
      </c>
      <c r="G314" s="17" t="s">
        <v>212</v>
      </c>
      <c r="H314" s="17" t="s">
        <v>231</v>
      </c>
      <c r="I314" s="17"/>
      <c r="J314" s="17"/>
      <c r="K314" s="17"/>
      <c r="L314" s="17"/>
      <c r="M314" s="17" t="s">
        <v>27</v>
      </c>
      <c r="N314" s="17" t="s">
        <v>205</v>
      </c>
      <c r="O314" s="17" t="s">
        <v>28</v>
      </c>
      <c r="P314" s="18" t="s">
        <v>67</v>
      </c>
      <c r="Q314" s="20">
        <v>2445611037</v>
      </c>
      <c r="R314" s="20">
        <v>24057680168</v>
      </c>
      <c r="S314" s="20">
        <v>977937710</v>
      </c>
      <c r="T314" s="20">
        <v>25525353495</v>
      </c>
      <c r="U314" s="20">
        <v>0</v>
      </c>
      <c r="V314" s="20">
        <v>25477945979.220001</v>
      </c>
      <c r="W314" s="20">
        <v>47407515.780000001</v>
      </c>
      <c r="X314" s="20">
        <v>25477945979.220001</v>
      </c>
      <c r="Y314" s="20">
        <v>24925146236.560001</v>
      </c>
      <c r="Z314" s="20">
        <v>24920021647.560001</v>
      </c>
      <c r="AA314" s="20">
        <v>24920021647.560001</v>
      </c>
    </row>
    <row r="315" spans="1:27" ht="56.25" x14ac:dyDescent="0.25">
      <c r="A315" s="17" t="s">
        <v>103</v>
      </c>
      <c r="B315" s="18" t="s">
        <v>104</v>
      </c>
      <c r="C315" s="19" t="s">
        <v>68</v>
      </c>
      <c r="D315" s="17" t="s">
        <v>51</v>
      </c>
      <c r="E315" s="17" t="s">
        <v>233</v>
      </c>
      <c r="F315" s="17" t="s">
        <v>217</v>
      </c>
      <c r="G315" s="17" t="s">
        <v>218</v>
      </c>
      <c r="H315" s="17" t="s">
        <v>230</v>
      </c>
      <c r="I315" s="17"/>
      <c r="J315" s="17"/>
      <c r="K315" s="17"/>
      <c r="L315" s="17"/>
      <c r="M315" s="17" t="s">
        <v>27</v>
      </c>
      <c r="N315" s="17" t="s">
        <v>205</v>
      </c>
      <c r="O315" s="17" t="s">
        <v>28</v>
      </c>
      <c r="P315" s="18" t="s">
        <v>65</v>
      </c>
      <c r="Q315" s="20">
        <v>103389569</v>
      </c>
      <c r="R315" s="20">
        <v>751596</v>
      </c>
      <c r="S315" s="20">
        <v>2266481</v>
      </c>
      <c r="T315" s="20">
        <v>101874684</v>
      </c>
      <c r="U315" s="20">
        <v>0</v>
      </c>
      <c r="V315" s="20">
        <v>101874684</v>
      </c>
      <c r="W315" s="20">
        <v>0</v>
      </c>
      <c r="X315" s="20">
        <v>101874684</v>
      </c>
      <c r="Y315" s="20">
        <v>101874684</v>
      </c>
      <c r="Z315" s="20">
        <v>101874684</v>
      </c>
      <c r="AA315" s="20">
        <v>101874684</v>
      </c>
    </row>
    <row r="316" spans="1:27" ht="45" x14ac:dyDescent="0.25">
      <c r="A316" s="17" t="s">
        <v>103</v>
      </c>
      <c r="B316" s="18" t="s">
        <v>104</v>
      </c>
      <c r="C316" s="19" t="s">
        <v>69</v>
      </c>
      <c r="D316" s="17" t="s">
        <v>51</v>
      </c>
      <c r="E316" s="17" t="s">
        <v>233</v>
      </c>
      <c r="F316" s="17" t="s">
        <v>217</v>
      </c>
      <c r="G316" s="17" t="s">
        <v>220</v>
      </c>
      <c r="H316" s="17" t="s">
        <v>70</v>
      </c>
      <c r="I316" s="17"/>
      <c r="J316" s="17"/>
      <c r="K316" s="17"/>
      <c r="L316" s="17"/>
      <c r="M316" s="17" t="s">
        <v>27</v>
      </c>
      <c r="N316" s="17" t="s">
        <v>205</v>
      </c>
      <c r="O316" s="17" t="s">
        <v>28</v>
      </c>
      <c r="P316" s="18" t="s">
        <v>71</v>
      </c>
      <c r="Q316" s="20">
        <v>2489683470</v>
      </c>
      <c r="R316" s="20">
        <v>2016374275</v>
      </c>
      <c r="S316" s="20">
        <v>152678163</v>
      </c>
      <c r="T316" s="20">
        <v>4353379582</v>
      </c>
      <c r="U316" s="20">
        <v>0</v>
      </c>
      <c r="V316" s="20">
        <v>4261182260.5100002</v>
      </c>
      <c r="W316" s="20">
        <v>92197321.489999995</v>
      </c>
      <c r="X316" s="20">
        <v>4261182260.5100002</v>
      </c>
      <c r="Y316" s="20">
        <v>3871187795.71</v>
      </c>
      <c r="Z316" s="20">
        <v>3867124876.71</v>
      </c>
      <c r="AA316" s="20">
        <v>3867124876.71</v>
      </c>
    </row>
    <row r="317" spans="1:27" ht="45" x14ac:dyDescent="0.25">
      <c r="A317" s="17" t="s">
        <v>103</v>
      </c>
      <c r="B317" s="18" t="s">
        <v>104</v>
      </c>
      <c r="C317" s="19" t="s">
        <v>262</v>
      </c>
      <c r="D317" s="17" t="s">
        <v>51</v>
      </c>
      <c r="E317" s="17" t="s">
        <v>233</v>
      </c>
      <c r="F317" s="17" t="s">
        <v>217</v>
      </c>
      <c r="G317" s="17" t="s">
        <v>221</v>
      </c>
      <c r="H317" s="17" t="s">
        <v>70</v>
      </c>
      <c r="I317" s="17"/>
      <c r="J317" s="17"/>
      <c r="K317" s="17"/>
      <c r="L317" s="17"/>
      <c r="M317" s="17" t="s">
        <v>27</v>
      </c>
      <c r="N317" s="17" t="s">
        <v>205</v>
      </c>
      <c r="O317" s="17" t="s">
        <v>28</v>
      </c>
      <c r="P317" s="18" t="s">
        <v>71</v>
      </c>
      <c r="Q317" s="20">
        <v>0</v>
      </c>
      <c r="R317" s="20">
        <v>54781424</v>
      </c>
      <c r="S317" s="20">
        <v>0</v>
      </c>
      <c r="T317" s="20">
        <v>54781424</v>
      </c>
      <c r="U317" s="20">
        <v>0</v>
      </c>
      <c r="V317" s="20">
        <v>54578850</v>
      </c>
      <c r="W317" s="20">
        <v>202574</v>
      </c>
      <c r="X317" s="20">
        <v>54578850</v>
      </c>
      <c r="Y317" s="20">
        <v>13650719</v>
      </c>
      <c r="Z317" s="20">
        <v>0</v>
      </c>
      <c r="AA317" s="20">
        <v>0</v>
      </c>
    </row>
    <row r="318" spans="1:27" ht="22.5" x14ac:dyDescent="0.25">
      <c r="A318" s="17" t="s">
        <v>105</v>
      </c>
      <c r="B318" s="18" t="s">
        <v>106</v>
      </c>
      <c r="C318" s="19" t="s">
        <v>34</v>
      </c>
      <c r="D318" s="17" t="s">
        <v>26</v>
      </c>
      <c r="E318" s="17" t="s">
        <v>206</v>
      </c>
      <c r="F318" s="17"/>
      <c r="G318" s="17"/>
      <c r="H318" s="17"/>
      <c r="I318" s="17"/>
      <c r="J318" s="17"/>
      <c r="K318" s="17"/>
      <c r="L318" s="17"/>
      <c r="M318" s="17" t="s">
        <v>27</v>
      </c>
      <c r="N318" s="17" t="s">
        <v>205</v>
      </c>
      <c r="O318" s="17" t="s">
        <v>28</v>
      </c>
      <c r="P318" s="18" t="s">
        <v>35</v>
      </c>
      <c r="Q318" s="20">
        <v>22300118</v>
      </c>
      <c r="R318" s="20">
        <v>101983372</v>
      </c>
      <c r="S318" s="20">
        <v>39739155</v>
      </c>
      <c r="T318" s="20">
        <v>84544335</v>
      </c>
      <c r="U318" s="20">
        <v>0</v>
      </c>
      <c r="V318" s="20">
        <v>83689219</v>
      </c>
      <c r="W318" s="20">
        <v>855116</v>
      </c>
      <c r="X318" s="20">
        <v>83689219</v>
      </c>
      <c r="Y318" s="20">
        <v>83689219</v>
      </c>
      <c r="Z318" s="20">
        <v>71589219</v>
      </c>
      <c r="AA318" s="20">
        <v>71589219</v>
      </c>
    </row>
    <row r="319" spans="1:27" ht="22.5" x14ac:dyDescent="0.25">
      <c r="A319" s="17" t="s">
        <v>105</v>
      </c>
      <c r="B319" s="18" t="s">
        <v>106</v>
      </c>
      <c r="C319" s="19" t="s">
        <v>44</v>
      </c>
      <c r="D319" s="17" t="s">
        <v>26</v>
      </c>
      <c r="E319" s="17" t="s">
        <v>215</v>
      </c>
      <c r="F319" s="17" t="s">
        <v>204</v>
      </c>
      <c r="G319" s="17"/>
      <c r="H319" s="17"/>
      <c r="I319" s="17"/>
      <c r="J319" s="17"/>
      <c r="K319" s="17"/>
      <c r="L319" s="17"/>
      <c r="M319" s="17" t="s">
        <v>27</v>
      </c>
      <c r="N319" s="17" t="s">
        <v>205</v>
      </c>
      <c r="O319" s="17" t="s">
        <v>28</v>
      </c>
      <c r="P319" s="18" t="s">
        <v>45</v>
      </c>
      <c r="Q319" s="20">
        <v>0</v>
      </c>
      <c r="R319" s="20">
        <v>17370908</v>
      </c>
      <c r="S319" s="20">
        <v>875370</v>
      </c>
      <c r="T319" s="20">
        <v>16495538</v>
      </c>
      <c r="U319" s="20">
        <v>0</v>
      </c>
      <c r="V319" s="20">
        <v>16495538</v>
      </c>
      <c r="W319" s="20">
        <v>0</v>
      </c>
      <c r="X319" s="20">
        <v>16495538</v>
      </c>
      <c r="Y319" s="20">
        <v>16495538</v>
      </c>
      <c r="Z319" s="20">
        <v>16495538</v>
      </c>
      <c r="AA319" s="20">
        <v>16495538</v>
      </c>
    </row>
    <row r="320" spans="1:27" ht="78.75" x14ac:dyDescent="0.25">
      <c r="A320" s="17" t="s">
        <v>105</v>
      </c>
      <c r="B320" s="18" t="s">
        <v>106</v>
      </c>
      <c r="C320" s="19" t="s">
        <v>50</v>
      </c>
      <c r="D320" s="17" t="s">
        <v>51</v>
      </c>
      <c r="E320" s="17" t="s">
        <v>216</v>
      </c>
      <c r="F320" s="17" t="s">
        <v>217</v>
      </c>
      <c r="G320" s="17" t="s">
        <v>218</v>
      </c>
      <c r="H320" s="17" t="s">
        <v>219</v>
      </c>
      <c r="I320" s="17"/>
      <c r="J320" s="17"/>
      <c r="K320" s="17"/>
      <c r="L320" s="17"/>
      <c r="M320" s="17" t="s">
        <v>27</v>
      </c>
      <c r="N320" s="17" t="s">
        <v>205</v>
      </c>
      <c r="O320" s="17" t="s">
        <v>28</v>
      </c>
      <c r="P320" s="18" t="s">
        <v>52</v>
      </c>
      <c r="Q320" s="20">
        <v>11626492149</v>
      </c>
      <c r="R320" s="20">
        <v>0</v>
      </c>
      <c r="S320" s="20">
        <v>71103063</v>
      </c>
      <c r="T320" s="20">
        <v>11555389086</v>
      </c>
      <c r="U320" s="20">
        <v>0</v>
      </c>
      <c r="V320" s="20">
        <v>11548748527</v>
      </c>
      <c r="W320" s="20">
        <v>6640559</v>
      </c>
      <c r="X320" s="20">
        <v>11548748527</v>
      </c>
      <c r="Y320" s="20">
        <v>11548748527</v>
      </c>
      <c r="Z320" s="20">
        <v>11548748527</v>
      </c>
      <c r="AA320" s="20">
        <v>11548748527</v>
      </c>
    </row>
    <row r="321" spans="1:27" ht="78.75" x14ac:dyDescent="0.25">
      <c r="A321" s="17" t="s">
        <v>105</v>
      </c>
      <c r="B321" s="18" t="s">
        <v>106</v>
      </c>
      <c r="C321" s="19" t="s">
        <v>53</v>
      </c>
      <c r="D321" s="17" t="s">
        <v>51</v>
      </c>
      <c r="E321" s="17" t="s">
        <v>216</v>
      </c>
      <c r="F321" s="17" t="s">
        <v>217</v>
      </c>
      <c r="G321" s="17" t="s">
        <v>220</v>
      </c>
      <c r="H321" s="17" t="s">
        <v>219</v>
      </c>
      <c r="I321" s="17"/>
      <c r="J321" s="17"/>
      <c r="K321" s="17"/>
      <c r="L321" s="17"/>
      <c r="M321" s="17" t="s">
        <v>27</v>
      </c>
      <c r="N321" s="17" t="s">
        <v>205</v>
      </c>
      <c r="O321" s="17" t="s">
        <v>28</v>
      </c>
      <c r="P321" s="18" t="s">
        <v>52</v>
      </c>
      <c r="Q321" s="20">
        <v>1234594965</v>
      </c>
      <c r="R321" s="20">
        <v>160231977</v>
      </c>
      <c r="S321" s="20">
        <v>282813627</v>
      </c>
      <c r="T321" s="20">
        <v>1112013315</v>
      </c>
      <c r="U321" s="20">
        <v>0</v>
      </c>
      <c r="V321" s="20">
        <v>1112013315</v>
      </c>
      <c r="W321" s="20">
        <v>0</v>
      </c>
      <c r="X321" s="20">
        <v>1112013315</v>
      </c>
      <c r="Y321" s="20">
        <v>1112013315</v>
      </c>
      <c r="Z321" s="20">
        <v>1112013315</v>
      </c>
      <c r="AA321" s="20">
        <v>1112013315</v>
      </c>
    </row>
    <row r="322" spans="1:27" ht="56.25" x14ac:dyDescent="0.25">
      <c r="A322" s="17" t="s">
        <v>105</v>
      </c>
      <c r="B322" s="18" t="s">
        <v>106</v>
      </c>
      <c r="C322" s="19" t="s">
        <v>54</v>
      </c>
      <c r="D322" s="17" t="s">
        <v>51</v>
      </c>
      <c r="E322" s="17" t="s">
        <v>216</v>
      </c>
      <c r="F322" s="17" t="s">
        <v>217</v>
      </c>
      <c r="G322" s="17" t="s">
        <v>221</v>
      </c>
      <c r="H322" s="17" t="s">
        <v>222</v>
      </c>
      <c r="I322" s="17"/>
      <c r="J322" s="17"/>
      <c r="K322" s="17"/>
      <c r="L322" s="17"/>
      <c r="M322" s="17" t="s">
        <v>27</v>
      </c>
      <c r="N322" s="17" t="s">
        <v>205</v>
      </c>
      <c r="O322" s="17" t="s">
        <v>28</v>
      </c>
      <c r="P322" s="18" t="s">
        <v>55</v>
      </c>
      <c r="Q322" s="20">
        <v>706900000</v>
      </c>
      <c r="R322" s="20">
        <v>101397827</v>
      </c>
      <c r="S322" s="20">
        <v>284631274</v>
      </c>
      <c r="T322" s="20">
        <v>523666553</v>
      </c>
      <c r="U322" s="20">
        <v>0</v>
      </c>
      <c r="V322" s="20">
        <v>522101168</v>
      </c>
      <c r="W322" s="20">
        <v>1565385</v>
      </c>
      <c r="X322" s="20">
        <v>522101168</v>
      </c>
      <c r="Y322" s="20">
        <v>522101168</v>
      </c>
      <c r="Z322" s="20">
        <v>517857027</v>
      </c>
      <c r="AA322" s="20">
        <v>517857027</v>
      </c>
    </row>
    <row r="323" spans="1:27" ht="56.25" x14ac:dyDescent="0.25">
      <c r="A323" s="17" t="s">
        <v>105</v>
      </c>
      <c r="B323" s="18" t="s">
        <v>106</v>
      </c>
      <c r="C323" s="19" t="s">
        <v>56</v>
      </c>
      <c r="D323" s="17" t="s">
        <v>51</v>
      </c>
      <c r="E323" s="17" t="s">
        <v>216</v>
      </c>
      <c r="F323" s="17" t="s">
        <v>217</v>
      </c>
      <c r="G323" s="17" t="s">
        <v>223</v>
      </c>
      <c r="H323" s="17" t="s">
        <v>57</v>
      </c>
      <c r="I323" s="17"/>
      <c r="J323" s="17"/>
      <c r="K323" s="17"/>
      <c r="L323" s="17"/>
      <c r="M323" s="17" t="s">
        <v>27</v>
      </c>
      <c r="N323" s="17" t="s">
        <v>205</v>
      </c>
      <c r="O323" s="17" t="s">
        <v>28</v>
      </c>
      <c r="P323" s="18" t="s">
        <v>58</v>
      </c>
      <c r="Q323" s="20">
        <v>588580242</v>
      </c>
      <c r="R323" s="20">
        <v>12825952505</v>
      </c>
      <c r="S323" s="20">
        <v>5621831357</v>
      </c>
      <c r="T323" s="20">
        <v>7792701390</v>
      </c>
      <c r="U323" s="20">
        <v>0</v>
      </c>
      <c r="V323" s="20">
        <v>7792701390</v>
      </c>
      <c r="W323" s="20">
        <v>0</v>
      </c>
      <c r="X323" s="20">
        <v>7792701390</v>
      </c>
      <c r="Y323" s="20">
        <v>6317847716</v>
      </c>
      <c r="Z323" s="20">
        <v>4539757585</v>
      </c>
      <c r="AA323" s="20">
        <v>4539757585</v>
      </c>
    </row>
    <row r="324" spans="1:27" ht="90" x14ac:dyDescent="0.25">
      <c r="A324" s="17" t="s">
        <v>105</v>
      </c>
      <c r="B324" s="18" t="s">
        <v>106</v>
      </c>
      <c r="C324" s="19" t="s">
        <v>74</v>
      </c>
      <c r="D324" s="17" t="s">
        <v>51</v>
      </c>
      <c r="E324" s="17" t="s">
        <v>216</v>
      </c>
      <c r="F324" s="17" t="s">
        <v>217</v>
      </c>
      <c r="G324" s="17" t="s">
        <v>234</v>
      </c>
      <c r="H324" s="17" t="s">
        <v>227</v>
      </c>
      <c r="I324" s="17"/>
      <c r="J324" s="17"/>
      <c r="K324" s="17"/>
      <c r="L324" s="17"/>
      <c r="M324" s="17" t="s">
        <v>60</v>
      </c>
      <c r="N324" s="17" t="s">
        <v>212</v>
      </c>
      <c r="O324" s="17" t="s">
        <v>28</v>
      </c>
      <c r="P324" s="18" t="s">
        <v>63</v>
      </c>
      <c r="Q324" s="20">
        <v>22030871469</v>
      </c>
      <c r="R324" s="20">
        <v>15488470899</v>
      </c>
      <c r="S324" s="20">
        <v>0</v>
      </c>
      <c r="T324" s="20">
        <v>37519342368</v>
      </c>
      <c r="U324" s="20">
        <v>0</v>
      </c>
      <c r="V324" s="20">
        <v>37519342368</v>
      </c>
      <c r="W324" s="20">
        <v>0</v>
      </c>
      <c r="X324" s="20">
        <v>37519342368</v>
      </c>
      <c r="Y324" s="20">
        <v>37484040542</v>
      </c>
      <c r="Z324" s="20">
        <v>37484040542</v>
      </c>
      <c r="AA324" s="20">
        <v>37484040542</v>
      </c>
    </row>
    <row r="325" spans="1:27" ht="90" x14ac:dyDescent="0.25">
      <c r="A325" s="17" t="s">
        <v>105</v>
      </c>
      <c r="B325" s="18" t="s">
        <v>106</v>
      </c>
      <c r="C325" s="19" t="s">
        <v>62</v>
      </c>
      <c r="D325" s="17" t="s">
        <v>51</v>
      </c>
      <c r="E325" s="17" t="s">
        <v>216</v>
      </c>
      <c r="F325" s="17" t="s">
        <v>217</v>
      </c>
      <c r="G325" s="17" t="s">
        <v>226</v>
      </c>
      <c r="H325" s="17" t="s">
        <v>227</v>
      </c>
      <c r="I325" s="17"/>
      <c r="J325" s="17"/>
      <c r="K325" s="17"/>
      <c r="L325" s="17"/>
      <c r="M325" s="17" t="s">
        <v>60</v>
      </c>
      <c r="N325" s="17" t="s">
        <v>212</v>
      </c>
      <c r="O325" s="17" t="s">
        <v>28</v>
      </c>
      <c r="P325" s="18" t="s">
        <v>63</v>
      </c>
      <c r="Q325" s="20">
        <v>0</v>
      </c>
      <c r="R325" s="20">
        <v>252627478326</v>
      </c>
      <c r="S325" s="20">
        <v>39610892630</v>
      </c>
      <c r="T325" s="20">
        <v>213016585696</v>
      </c>
      <c r="U325" s="20">
        <v>0</v>
      </c>
      <c r="V325" s="20">
        <v>212555435808</v>
      </c>
      <c r="W325" s="20">
        <v>461149888</v>
      </c>
      <c r="X325" s="20">
        <v>212555435808</v>
      </c>
      <c r="Y325" s="20">
        <v>202815479770.81</v>
      </c>
      <c r="Z325" s="20">
        <v>202815479770.81</v>
      </c>
      <c r="AA325" s="20">
        <v>202815479770.81</v>
      </c>
    </row>
    <row r="326" spans="1:27" ht="90" x14ac:dyDescent="0.25">
      <c r="A326" s="17" t="s">
        <v>105</v>
      </c>
      <c r="B326" s="18" t="s">
        <v>106</v>
      </c>
      <c r="C326" s="19" t="s">
        <v>62</v>
      </c>
      <c r="D326" s="17" t="s">
        <v>51</v>
      </c>
      <c r="E326" s="17" t="s">
        <v>216</v>
      </c>
      <c r="F326" s="17" t="s">
        <v>217</v>
      </c>
      <c r="G326" s="17" t="s">
        <v>226</v>
      </c>
      <c r="H326" s="17" t="s">
        <v>227</v>
      </c>
      <c r="I326" s="17"/>
      <c r="J326" s="17"/>
      <c r="K326" s="17"/>
      <c r="L326" s="17"/>
      <c r="M326" s="17" t="s">
        <v>27</v>
      </c>
      <c r="N326" s="17" t="s">
        <v>228</v>
      </c>
      <c r="O326" s="17" t="s">
        <v>28</v>
      </c>
      <c r="P326" s="18" t="s">
        <v>63</v>
      </c>
      <c r="Q326" s="20">
        <v>0</v>
      </c>
      <c r="R326" s="20">
        <v>19184325</v>
      </c>
      <c r="S326" s="20">
        <v>12000000</v>
      </c>
      <c r="T326" s="20">
        <v>7184325</v>
      </c>
      <c r="U326" s="20">
        <v>0</v>
      </c>
      <c r="V326" s="20">
        <v>7184325</v>
      </c>
      <c r="W326" s="20">
        <v>0</v>
      </c>
      <c r="X326" s="20">
        <v>7184325</v>
      </c>
      <c r="Y326" s="20">
        <v>6000000</v>
      </c>
      <c r="Z326" s="20">
        <v>6000000</v>
      </c>
      <c r="AA326" s="20">
        <v>6000000</v>
      </c>
    </row>
    <row r="327" spans="1:27" ht="90" x14ac:dyDescent="0.25">
      <c r="A327" s="17" t="s">
        <v>105</v>
      </c>
      <c r="B327" s="18" t="s">
        <v>106</v>
      </c>
      <c r="C327" s="19" t="s">
        <v>62</v>
      </c>
      <c r="D327" s="17" t="s">
        <v>51</v>
      </c>
      <c r="E327" s="17" t="s">
        <v>216</v>
      </c>
      <c r="F327" s="17" t="s">
        <v>217</v>
      </c>
      <c r="G327" s="17" t="s">
        <v>226</v>
      </c>
      <c r="H327" s="17" t="s">
        <v>227</v>
      </c>
      <c r="I327" s="17"/>
      <c r="J327" s="17"/>
      <c r="K327" s="17"/>
      <c r="L327" s="17"/>
      <c r="M327" s="17" t="s">
        <v>27</v>
      </c>
      <c r="N327" s="17" t="s">
        <v>229</v>
      </c>
      <c r="O327" s="17" t="s">
        <v>28</v>
      </c>
      <c r="P327" s="18" t="s">
        <v>63</v>
      </c>
      <c r="Q327" s="20">
        <v>0</v>
      </c>
      <c r="R327" s="20">
        <v>10505998081</v>
      </c>
      <c r="S327" s="20">
        <v>0</v>
      </c>
      <c r="T327" s="20">
        <v>10505998081</v>
      </c>
      <c r="U327" s="20">
        <v>0</v>
      </c>
      <c r="V327" s="20">
        <v>10406333725</v>
      </c>
      <c r="W327" s="20">
        <v>99664356</v>
      </c>
      <c r="X327" s="20">
        <v>10406333725</v>
      </c>
      <c r="Y327" s="20">
        <v>10009269748</v>
      </c>
      <c r="Z327" s="20">
        <v>10009269748</v>
      </c>
      <c r="AA327" s="20">
        <v>10009269748</v>
      </c>
    </row>
    <row r="328" spans="1:27" ht="56.25" x14ac:dyDescent="0.25">
      <c r="A328" s="17" t="s">
        <v>105</v>
      </c>
      <c r="B328" s="18" t="s">
        <v>106</v>
      </c>
      <c r="C328" s="19" t="s">
        <v>64</v>
      </c>
      <c r="D328" s="17" t="s">
        <v>51</v>
      </c>
      <c r="E328" s="17" t="s">
        <v>216</v>
      </c>
      <c r="F328" s="17" t="s">
        <v>217</v>
      </c>
      <c r="G328" s="17" t="s">
        <v>226</v>
      </c>
      <c r="H328" s="17" t="s">
        <v>230</v>
      </c>
      <c r="I328" s="17"/>
      <c r="J328" s="17"/>
      <c r="K328" s="17"/>
      <c r="L328" s="17"/>
      <c r="M328" s="17" t="s">
        <v>27</v>
      </c>
      <c r="N328" s="17" t="s">
        <v>205</v>
      </c>
      <c r="O328" s="17" t="s">
        <v>28</v>
      </c>
      <c r="P328" s="18" t="s">
        <v>65</v>
      </c>
      <c r="Q328" s="20">
        <v>2833196079</v>
      </c>
      <c r="R328" s="20">
        <v>31274906511</v>
      </c>
      <c r="S328" s="20">
        <v>3853800241</v>
      </c>
      <c r="T328" s="20">
        <v>30254302349</v>
      </c>
      <c r="U328" s="20">
        <v>0</v>
      </c>
      <c r="V328" s="20">
        <v>29198848453</v>
      </c>
      <c r="W328" s="20">
        <v>1055453896</v>
      </c>
      <c r="X328" s="20">
        <v>29198848453</v>
      </c>
      <c r="Y328" s="20">
        <v>25750368709</v>
      </c>
      <c r="Z328" s="20">
        <v>24721153544</v>
      </c>
      <c r="AA328" s="20">
        <v>24721153544</v>
      </c>
    </row>
    <row r="329" spans="1:27" ht="45" x14ac:dyDescent="0.25">
      <c r="A329" s="17" t="s">
        <v>105</v>
      </c>
      <c r="B329" s="18" t="s">
        <v>106</v>
      </c>
      <c r="C329" s="19" t="s">
        <v>66</v>
      </c>
      <c r="D329" s="17" t="s">
        <v>51</v>
      </c>
      <c r="E329" s="17" t="s">
        <v>216</v>
      </c>
      <c r="F329" s="17" t="s">
        <v>217</v>
      </c>
      <c r="G329" s="17" t="s">
        <v>212</v>
      </c>
      <c r="H329" s="17" t="s">
        <v>231</v>
      </c>
      <c r="I329" s="17"/>
      <c r="J329" s="17"/>
      <c r="K329" s="17"/>
      <c r="L329" s="17"/>
      <c r="M329" s="17" t="s">
        <v>60</v>
      </c>
      <c r="N329" s="17" t="s">
        <v>232</v>
      </c>
      <c r="O329" s="17" t="s">
        <v>28</v>
      </c>
      <c r="P329" s="18" t="s">
        <v>67</v>
      </c>
      <c r="Q329" s="20">
        <v>552500000</v>
      </c>
      <c r="R329" s="20">
        <v>6710183604</v>
      </c>
      <c r="S329" s="20">
        <v>893239677</v>
      </c>
      <c r="T329" s="20">
        <v>6369443927</v>
      </c>
      <c r="U329" s="20">
        <v>0</v>
      </c>
      <c r="V329" s="20">
        <v>6349365983</v>
      </c>
      <c r="W329" s="20">
        <v>20077944</v>
      </c>
      <c r="X329" s="20">
        <v>6349365983</v>
      </c>
      <c r="Y329" s="20">
        <v>4992092537</v>
      </c>
      <c r="Z329" s="20">
        <v>4992092537</v>
      </c>
      <c r="AA329" s="20">
        <v>4992092537</v>
      </c>
    </row>
    <row r="330" spans="1:27" ht="45" x14ac:dyDescent="0.25">
      <c r="A330" s="17" t="s">
        <v>105</v>
      </c>
      <c r="B330" s="18" t="s">
        <v>106</v>
      </c>
      <c r="C330" s="19" t="s">
        <v>66</v>
      </c>
      <c r="D330" s="17" t="s">
        <v>51</v>
      </c>
      <c r="E330" s="17" t="s">
        <v>216</v>
      </c>
      <c r="F330" s="17" t="s">
        <v>217</v>
      </c>
      <c r="G330" s="17" t="s">
        <v>212</v>
      </c>
      <c r="H330" s="17" t="s">
        <v>231</v>
      </c>
      <c r="I330" s="17"/>
      <c r="J330" s="17"/>
      <c r="K330" s="17"/>
      <c r="L330" s="17"/>
      <c r="M330" s="17" t="s">
        <v>27</v>
      </c>
      <c r="N330" s="17" t="s">
        <v>229</v>
      </c>
      <c r="O330" s="17" t="s">
        <v>28</v>
      </c>
      <c r="P330" s="18" t="s">
        <v>67</v>
      </c>
      <c r="Q330" s="20">
        <v>401838654</v>
      </c>
      <c r="R330" s="20">
        <v>35915384382</v>
      </c>
      <c r="S330" s="20">
        <v>221472478</v>
      </c>
      <c r="T330" s="20">
        <v>36095750558</v>
      </c>
      <c r="U330" s="20">
        <v>0</v>
      </c>
      <c r="V330" s="20">
        <v>35922724362</v>
      </c>
      <c r="W330" s="20">
        <v>173026196</v>
      </c>
      <c r="X330" s="20">
        <v>35922724362</v>
      </c>
      <c r="Y330" s="20">
        <v>35313743975</v>
      </c>
      <c r="Z330" s="20">
        <v>35309589448</v>
      </c>
      <c r="AA330" s="20">
        <v>35309589448</v>
      </c>
    </row>
    <row r="331" spans="1:27" ht="45" x14ac:dyDescent="0.25">
      <c r="A331" s="17" t="s">
        <v>105</v>
      </c>
      <c r="B331" s="18" t="s">
        <v>106</v>
      </c>
      <c r="C331" s="19" t="s">
        <v>66</v>
      </c>
      <c r="D331" s="17" t="s">
        <v>51</v>
      </c>
      <c r="E331" s="17" t="s">
        <v>216</v>
      </c>
      <c r="F331" s="17" t="s">
        <v>217</v>
      </c>
      <c r="G331" s="17" t="s">
        <v>212</v>
      </c>
      <c r="H331" s="17" t="s">
        <v>231</v>
      </c>
      <c r="I331" s="17"/>
      <c r="J331" s="17"/>
      <c r="K331" s="17"/>
      <c r="L331" s="17"/>
      <c r="M331" s="17" t="s">
        <v>27</v>
      </c>
      <c r="N331" s="17" t="s">
        <v>205</v>
      </c>
      <c r="O331" s="17" t="s">
        <v>28</v>
      </c>
      <c r="P331" s="18" t="s">
        <v>67</v>
      </c>
      <c r="Q331" s="20">
        <v>4434008283</v>
      </c>
      <c r="R331" s="20">
        <v>1355450783</v>
      </c>
      <c r="S331" s="20">
        <v>342237677</v>
      </c>
      <c r="T331" s="20">
        <v>5447221389</v>
      </c>
      <c r="U331" s="20">
        <v>0</v>
      </c>
      <c r="V331" s="20">
        <v>5420661321</v>
      </c>
      <c r="W331" s="20">
        <v>26560068</v>
      </c>
      <c r="X331" s="20">
        <v>5420661321</v>
      </c>
      <c r="Y331" s="20">
        <v>5361500244</v>
      </c>
      <c r="Z331" s="20">
        <v>5337155608</v>
      </c>
      <c r="AA331" s="20">
        <v>5337155608</v>
      </c>
    </row>
    <row r="332" spans="1:27" ht="56.25" x14ac:dyDescent="0.25">
      <c r="A332" s="17" t="s">
        <v>105</v>
      </c>
      <c r="B332" s="18" t="s">
        <v>106</v>
      </c>
      <c r="C332" s="19" t="s">
        <v>68</v>
      </c>
      <c r="D332" s="17" t="s">
        <v>51</v>
      </c>
      <c r="E332" s="17" t="s">
        <v>233</v>
      </c>
      <c r="F332" s="17" t="s">
        <v>217</v>
      </c>
      <c r="G332" s="17" t="s">
        <v>218</v>
      </c>
      <c r="H332" s="17" t="s">
        <v>230</v>
      </c>
      <c r="I332" s="17"/>
      <c r="J332" s="17"/>
      <c r="K332" s="17"/>
      <c r="L332" s="17"/>
      <c r="M332" s="17" t="s">
        <v>27</v>
      </c>
      <c r="N332" s="17" t="s">
        <v>205</v>
      </c>
      <c r="O332" s="17" t="s">
        <v>28</v>
      </c>
      <c r="P332" s="18" t="s">
        <v>65</v>
      </c>
      <c r="Q332" s="20">
        <v>133416178</v>
      </c>
      <c r="R332" s="20">
        <v>41112596</v>
      </c>
      <c r="S332" s="20">
        <v>49950185</v>
      </c>
      <c r="T332" s="20">
        <v>124578589</v>
      </c>
      <c r="U332" s="20">
        <v>0</v>
      </c>
      <c r="V332" s="20">
        <v>124337993</v>
      </c>
      <c r="W332" s="20">
        <v>240596</v>
      </c>
      <c r="X332" s="20">
        <v>124337993</v>
      </c>
      <c r="Y332" s="20">
        <v>124337993</v>
      </c>
      <c r="Z332" s="20">
        <v>121645148</v>
      </c>
      <c r="AA332" s="20">
        <v>121645148</v>
      </c>
    </row>
    <row r="333" spans="1:27" ht="45" x14ac:dyDescent="0.25">
      <c r="A333" s="17" t="s">
        <v>105</v>
      </c>
      <c r="B333" s="18" t="s">
        <v>106</v>
      </c>
      <c r="C333" s="19" t="s">
        <v>69</v>
      </c>
      <c r="D333" s="17" t="s">
        <v>51</v>
      </c>
      <c r="E333" s="17" t="s">
        <v>233</v>
      </c>
      <c r="F333" s="17" t="s">
        <v>217</v>
      </c>
      <c r="G333" s="17" t="s">
        <v>220</v>
      </c>
      <c r="H333" s="17" t="s">
        <v>70</v>
      </c>
      <c r="I333" s="17"/>
      <c r="J333" s="17"/>
      <c r="K333" s="17"/>
      <c r="L333" s="17"/>
      <c r="M333" s="17" t="s">
        <v>27</v>
      </c>
      <c r="N333" s="17" t="s">
        <v>205</v>
      </c>
      <c r="O333" s="17" t="s">
        <v>28</v>
      </c>
      <c r="P333" s="18" t="s">
        <v>71</v>
      </c>
      <c r="Q333" s="20">
        <v>2642183170</v>
      </c>
      <c r="R333" s="20">
        <v>834641332</v>
      </c>
      <c r="S333" s="20">
        <v>649009117</v>
      </c>
      <c r="T333" s="20">
        <v>2827815385</v>
      </c>
      <c r="U333" s="20">
        <v>0</v>
      </c>
      <c r="V333" s="20">
        <v>2793769776.1900001</v>
      </c>
      <c r="W333" s="20">
        <v>34045608.810000002</v>
      </c>
      <c r="X333" s="20">
        <v>2793769776.1900001</v>
      </c>
      <c r="Y333" s="20">
        <v>2630074032.1900001</v>
      </c>
      <c r="Z333" s="20">
        <v>2621169866.1900001</v>
      </c>
      <c r="AA333" s="20">
        <v>2621169866.1900001</v>
      </c>
    </row>
    <row r="334" spans="1:27" ht="45" x14ac:dyDescent="0.25">
      <c r="A334" s="17" t="s">
        <v>105</v>
      </c>
      <c r="B334" s="18" t="s">
        <v>106</v>
      </c>
      <c r="C334" s="19" t="s">
        <v>262</v>
      </c>
      <c r="D334" s="17" t="s">
        <v>51</v>
      </c>
      <c r="E334" s="17" t="s">
        <v>233</v>
      </c>
      <c r="F334" s="17" t="s">
        <v>217</v>
      </c>
      <c r="G334" s="17" t="s">
        <v>221</v>
      </c>
      <c r="H334" s="17" t="s">
        <v>70</v>
      </c>
      <c r="I334" s="17"/>
      <c r="J334" s="17"/>
      <c r="K334" s="17"/>
      <c r="L334" s="17"/>
      <c r="M334" s="17" t="s">
        <v>27</v>
      </c>
      <c r="N334" s="17" t="s">
        <v>205</v>
      </c>
      <c r="O334" s="17" t="s">
        <v>28</v>
      </c>
      <c r="P334" s="18" t="s">
        <v>71</v>
      </c>
      <c r="Q334" s="20">
        <v>0</v>
      </c>
      <c r="R334" s="20">
        <v>42654949</v>
      </c>
      <c r="S334" s="20">
        <v>0</v>
      </c>
      <c r="T334" s="20">
        <v>42654949</v>
      </c>
      <c r="U334" s="20">
        <v>0</v>
      </c>
      <c r="V334" s="20">
        <v>42652711</v>
      </c>
      <c r="W334" s="20">
        <v>2238</v>
      </c>
      <c r="X334" s="20">
        <v>42652711</v>
      </c>
      <c r="Y334" s="20">
        <v>0</v>
      </c>
      <c r="Z334" s="20">
        <v>0</v>
      </c>
      <c r="AA334" s="20">
        <v>0</v>
      </c>
    </row>
    <row r="335" spans="1:27" ht="22.5" x14ac:dyDescent="0.25">
      <c r="A335" s="17" t="s">
        <v>107</v>
      </c>
      <c r="B335" s="18" t="s">
        <v>108</v>
      </c>
      <c r="C335" s="19" t="s">
        <v>34</v>
      </c>
      <c r="D335" s="17" t="s">
        <v>26</v>
      </c>
      <c r="E335" s="17" t="s">
        <v>206</v>
      </c>
      <c r="F335" s="17"/>
      <c r="G335" s="17"/>
      <c r="H335" s="17"/>
      <c r="I335" s="17"/>
      <c r="J335" s="17"/>
      <c r="K335" s="17"/>
      <c r="L335" s="17"/>
      <c r="M335" s="17" t="s">
        <v>27</v>
      </c>
      <c r="N335" s="17" t="s">
        <v>205</v>
      </c>
      <c r="O335" s="17" t="s">
        <v>28</v>
      </c>
      <c r="P335" s="18" t="s">
        <v>35</v>
      </c>
      <c r="Q335" s="20">
        <v>16725089</v>
      </c>
      <c r="R335" s="20">
        <v>59971521</v>
      </c>
      <c r="S335" s="20">
        <v>1479978</v>
      </c>
      <c r="T335" s="20">
        <v>75216632</v>
      </c>
      <c r="U335" s="20">
        <v>0</v>
      </c>
      <c r="V335" s="20">
        <v>75216632</v>
      </c>
      <c r="W335" s="20">
        <v>0</v>
      </c>
      <c r="X335" s="20">
        <v>75216632</v>
      </c>
      <c r="Y335" s="20">
        <v>75216632</v>
      </c>
      <c r="Z335" s="20">
        <v>75216632</v>
      </c>
      <c r="AA335" s="20">
        <v>75216632</v>
      </c>
    </row>
    <row r="336" spans="1:27" ht="22.5" x14ac:dyDescent="0.25">
      <c r="A336" s="17" t="s">
        <v>107</v>
      </c>
      <c r="B336" s="18" t="s">
        <v>108</v>
      </c>
      <c r="C336" s="19" t="s">
        <v>44</v>
      </c>
      <c r="D336" s="17" t="s">
        <v>26</v>
      </c>
      <c r="E336" s="17" t="s">
        <v>215</v>
      </c>
      <c r="F336" s="17" t="s">
        <v>204</v>
      </c>
      <c r="G336" s="17"/>
      <c r="H336" s="17"/>
      <c r="I336" s="17"/>
      <c r="J336" s="17"/>
      <c r="K336" s="17"/>
      <c r="L336" s="17"/>
      <c r="M336" s="17" t="s">
        <v>27</v>
      </c>
      <c r="N336" s="17" t="s">
        <v>205</v>
      </c>
      <c r="O336" s="17" t="s">
        <v>28</v>
      </c>
      <c r="P336" s="18" t="s">
        <v>45</v>
      </c>
      <c r="Q336" s="20">
        <v>0</v>
      </c>
      <c r="R336" s="20">
        <v>174677176</v>
      </c>
      <c r="S336" s="20">
        <v>13778645</v>
      </c>
      <c r="T336" s="20">
        <v>160898531</v>
      </c>
      <c r="U336" s="20">
        <v>0</v>
      </c>
      <c r="V336" s="20">
        <v>160898531</v>
      </c>
      <c r="W336" s="20">
        <v>0</v>
      </c>
      <c r="X336" s="20">
        <v>160898531</v>
      </c>
      <c r="Y336" s="20">
        <v>160898531</v>
      </c>
      <c r="Z336" s="20">
        <v>160898531</v>
      </c>
      <c r="AA336" s="20">
        <v>160898531</v>
      </c>
    </row>
    <row r="337" spans="1:27" ht="22.5" x14ac:dyDescent="0.25">
      <c r="A337" s="17" t="s">
        <v>107</v>
      </c>
      <c r="B337" s="18" t="s">
        <v>108</v>
      </c>
      <c r="C337" s="19" t="s">
        <v>48</v>
      </c>
      <c r="D337" s="17" t="s">
        <v>26</v>
      </c>
      <c r="E337" s="17" t="s">
        <v>215</v>
      </c>
      <c r="F337" s="17" t="s">
        <v>209</v>
      </c>
      <c r="G337" s="17" t="s">
        <v>207</v>
      </c>
      <c r="H337" s="17"/>
      <c r="I337" s="17"/>
      <c r="J337" s="17"/>
      <c r="K337" s="17"/>
      <c r="L337" s="17"/>
      <c r="M337" s="17" t="s">
        <v>27</v>
      </c>
      <c r="N337" s="17" t="s">
        <v>205</v>
      </c>
      <c r="O337" s="17" t="s">
        <v>28</v>
      </c>
      <c r="P337" s="18" t="s">
        <v>49</v>
      </c>
      <c r="Q337" s="20">
        <v>0</v>
      </c>
      <c r="R337" s="20">
        <v>36673108</v>
      </c>
      <c r="S337" s="20">
        <v>0</v>
      </c>
      <c r="T337" s="20">
        <v>36673108</v>
      </c>
      <c r="U337" s="20">
        <v>0</v>
      </c>
      <c r="V337" s="20">
        <v>36673108</v>
      </c>
      <c r="W337" s="20">
        <v>0</v>
      </c>
      <c r="X337" s="20">
        <v>36673108</v>
      </c>
      <c r="Y337" s="20">
        <v>36673108</v>
      </c>
      <c r="Z337" s="20">
        <v>36673108</v>
      </c>
      <c r="AA337" s="20">
        <v>36673108</v>
      </c>
    </row>
    <row r="338" spans="1:27" ht="78.75" x14ac:dyDescent="0.25">
      <c r="A338" s="17" t="s">
        <v>107</v>
      </c>
      <c r="B338" s="18" t="s">
        <v>108</v>
      </c>
      <c r="C338" s="19" t="s">
        <v>50</v>
      </c>
      <c r="D338" s="17" t="s">
        <v>51</v>
      </c>
      <c r="E338" s="17" t="s">
        <v>216</v>
      </c>
      <c r="F338" s="17" t="s">
        <v>217</v>
      </c>
      <c r="G338" s="17" t="s">
        <v>218</v>
      </c>
      <c r="H338" s="17" t="s">
        <v>219</v>
      </c>
      <c r="I338" s="17"/>
      <c r="J338" s="17"/>
      <c r="K338" s="17"/>
      <c r="L338" s="17"/>
      <c r="M338" s="17" t="s">
        <v>27</v>
      </c>
      <c r="N338" s="17" t="s">
        <v>205</v>
      </c>
      <c r="O338" s="17" t="s">
        <v>28</v>
      </c>
      <c r="P338" s="18" t="s">
        <v>52</v>
      </c>
      <c r="Q338" s="20">
        <v>4244964372</v>
      </c>
      <c r="R338" s="20">
        <v>11436000</v>
      </c>
      <c r="S338" s="20">
        <v>176871516</v>
      </c>
      <c r="T338" s="20">
        <v>4079528856</v>
      </c>
      <c r="U338" s="20">
        <v>0</v>
      </c>
      <c r="V338" s="20">
        <v>4027395994</v>
      </c>
      <c r="W338" s="20">
        <v>52132862</v>
      </c>
      <c r="X338" s="20">
        <v>4027395994</v>
      </c>
      <c r="Y338" s="20">
        <v>4027395994</v>
      </c>
      <c r="Z338" s="20">
        <v>4027395994</v>
      </c>
      <c r="AA338" s="20">
        <v>4027395994</v>
      </c>
    </row>
    <row r="339" spans="1:27" ht="78.75" x14ac:dyDescent="0.25">
      <c r="A339" s="17" t="s">
        <v>107</v>
      </c>
      <c r="B339" s="18" t="s">
        <v>108</v>
      </c>
      <c r="C339" s="19" t="s">
        <v>53</v>
      </c>
      <c r="D339" s="17" t="s">
        <v>51</v>
      </c>
      <c r="E339" s="17" t="s">
        <v>216</v>
      </c>
      <c r="F339" s="17" t="s">
        <v>217</v>
      </c>
      <c r="G339" s="17" t="s">
        <v>220</v>
      </c>
      <c r="H339" s="17" t="s">
        <v>219</v>
      </c>
      <c r="I339" s="17"/>
      <c r="J339" s="17"/>
      <c r="K339" s="17"/>
      <c r="L339" s="17"/>
      <c r="M339" s="17" t="s">
        <v>27</v>
      </c>
      <c r="N339" s="17" t="s">
        <v>205</v>
      </c>
      <c r="O339" s="17" t="s">
        <v>28</v>
      </c>
      <c r="P339" s="18" t="s">
        <v>52</v>
      </c>
      <c r="Q339" s="20">
        <v>1833045357</v>
      </c>
      <c r="R339" s="20">
        <v>0</v>
      </c>
      <c r="S339" s="20">
        <v>92345427</v>
      </c>
      <c r="T339" s="20">
        <v>1740699930</v>
      </c>
      <c r="U339" s="20">
        <v>0</v>
      </c>
      <c r="V339" s="20">
        <v>1716185525</v>
      </c>
      <c r="W339" s="20">
        <v>24514405</v>
      </c>
      <c r="X339" s="20">
        <v>1716185525</v>
      </c>
      <c r="Y339" s="20">
        <v>1716185525</v>
      </c>
      <c r="Z339" s="20">
        <v>1716185525</v>
      </c>
      <c r="AA339" s="20">
        <v>1716185525</v>
      </c>
    </row>
    <row r="340" spans="1:27" ht="56.25" x14ac:dyDescent="0.25">
      <c r="A340" s="17" t="s">
        <v>107</v>
      </c>
      <c r="B340" s="18" t="s">
        <v>108</v>
      </c>
      <c r="C340" s="19" t="s">
        <v>54</v>
      </c>
      <c r="D340" s="17" t="s">
        <v>51</v>
      </c>
      <c r="E340" s="17" t="s">
        <v>216</v>
      </c>
      <c r="F340" s="17" t="s">
        <v>217</v>
      </c>
      <c r="G340" s="17" t="s">
        <v>221</v>
      </c>
      <c r="H340" s="17" t="s">
        <v>222</v>
      </c>
      <c r="I340" s="17"/>
      <c r="J340" s="17"/>
      <c r="K340" s="17"/>
      <c r="L340" s="17"/>
      <c r="M340" s="17" t="s">
        <v>27</v>
      </c>
      <c r="N340" s="17" t="s">
        <v>205</v>
      </c>
      <c r="O340" s="17" t="s">
        <v>28</v>
      </c>
      <c r="P340" s="18" t="s">
        <v>55</v>
      </c>
      <c r="Q340" s="20">
        <v>388050000</v>
      </c>
      <c r="R340" s="20">
        <v>105494662</v>
      </c>
      <c r="S340" s="20">
        <v>26064008</v>
      </c>
      <c r="T340" s="20">
        <v>467480654</v>
      </c>
      <c r="U340" s="20">
        <v>0</v>
      </c>
      <c r="V340" s="20">
        <v>467062069</v>
      </c>
      <c r="W340" s="20">
        <v>418585</v>
      </c>
      <c r="X340" s="20">
        <v>467062069</v>
      </c>
      <c r="Y340" s="20">
        <v>463947812</v>
      </c>
      <c r="Z340" s="20">
        <v>463947812</v>
      </c>
      <c r="AA340" s="20">
        <v>463947812</v>
      </c>
    </row>
    <row r="341" spans="1:27" ht="56.25" x14ac:dyDescent="0.25">
      <c r="A341" s="17" t="s">
        <v>107</v>
      </c>
      <c r="B341" s="18" t="s">
        <v>108</v>
      </c>
      <c r="C341" s="19" t="s">
        <v>56</v>
      </c>
      <c r="D341" s="17" t="s">
        <v>51</v>
      </c>
      <c r="E341" s="17" t="s">
        <v>216</v>
      </c>
      <c r="F341" s="17" t="s">
        <v>217</v>
      </c>
      <c r="G341" s="17" t="s">
        <v>223</v>
      </c>
      <c r="H341" s="17" t="s">
        <v>57</v>
      </c>
      <c r="I341" s="17"/>
      <c r="J341" s="17"/>
      <c r="K341" s="17"/>
      <c r="L341" s="17"/>
      <c r="M341" s="17" t="s">
        <v>27</v>
      </c>
      <c r="N341" s="17" t="s">
        <v>205</v>
      </c>
      <c r="O341" s="17" t="s">
        <v>28</v>
      </c>
      <c r="P341" s="18" t="s">
        <v>58</v>
      </c>
      <c r="Q341" s="20">
        <v>400231842</v>
      </c>
      <c r="R341" s="20">
        <v>5439262314</v>
      </c>
      <c r="S341" s="20">
        <v>1304565723</v>
      </c>
      <c r="T341" s="20">
        <v>4534928433</v>
      </c>
      <c r="U341" s="20">
        <v>0</v>
      </c>
      <c r="V341" s="20">
        <v>4534928433</v>
      </c>
      <c r="W341" s="20">
        <v>0</v>
      </c>
      <c r="X341" s="20">
        <v>4534928433</v>
      </c>
      <c r="Y341" s="20">
        <v>4417590179</v>
      </c>
      <c r="Z341" s="20">
        <v>4417590179</v>
      </c>
      <c r="AA341" s="20">
        <v>4417590179</v>
      </c>
    </row>
    <row r="342" spans="1:27" ht="90" x14ac:dyDescent="0.25">
      <c r="A342" s="17" t="s">
        <v>107</v>
      </c>
      <c r="B342" s="18" t="s">
        <v>108</v>
      </c>
      <c r="C342" s="19" t="s">
        <v>74</v>
      </c>
      <c r="D342" s="17" t="s">
        <v>51</v>
      </c>
      <c r="E342" s="17" t="s">
        <v>216</v>
      </c>
      <c r="F342" s="17" t="s">
        <v>217</v>
      </c>
      <c r="G342" s="17" t="s">
        <v>234</v>
      </c>
      <c r="H342" s="17" t="s">
        <v>227</v>
      </c>
      <c r="I342" s="17"/>
      <c r="J342" s="17"/>
      <c r="K342" s="17"/>
      <c r="L342" s="17"/>
      <c r="M342" s="17" t="s">
        <v>60</v>
      </c>
      <c r="N342" s="17" t="s">
        <v>212</v>
      </c>
      <c r="O342" s="17" t="s">
        <v>28</v>
      </c>
      <c r="P342" s="18" t="s">
        <v>63</v>
      </c>
      <c r="Q342" s="20">
        <v>15043452013</v>
      </c>
      <c r="R342" s="20">
        <v>10200683046</v>
      </c>
      <c r="S342" s="20">
        <v>365351381</v>
      </c>
      <c r="T342" s="20">
        <v>24878783678</v>
      </c>
      <c r="U342" s="20">
        <v>0</v>
      </c>
      <c r="V342" s="20">
        <v>24878783678</v>
      </c>
      <c r="W342" s="20">
        <v>0</v>
      </c>
      <c r="X342" s="20">
        <v>24878783678</v>
      </c>
      <c r="Y342" s="20">
        <v>24878783678</v>
      </c>
      <c r="Z342" s="20">
        <v>24878783678</v>
      </c>
      <c r="AA342" s="20">
        <v>24878783678</v>
      </c>
    </row>
    <row r="343" spans="1:27" ht="90" x14ac:dyDescent="0.25">
      <c r="A343" s="17" t="s">
        <v>107</v>
      </c>
      <c r="B343" s="18" t="s">
        <v>108</v>
      </c>
      <c r="C343" s="19" t="s">
        <v>62</v>
      </c>
      <c r="D343" s="17" t="s">
        <v>51</v>
      </c>
      <c r="E343" s="17" t="s">
        <v>216</v>
      </c>
      <c r="F343" s="17" t="s">
        <v>217</v>
      </c>
      <c r="G343" s="17" t="s">
        <v>226</v>
      </c>
      <c r="H343" s="17" t="s">
        <v>227</v>
      </c>
      <c r="I343" s="17"/>
      <c r="J343" s="17"/>
      <c r="K343" s="17"/>
      <c r="L343" s="17"/>
      <c r="M343" s="17" t="s">
        <v>60</v>
      </c>
      <c r="N343" s="17" t="s">
        <v>212</v>
      </c>
      <c r="O343" s="17" t="s">
        <v>28</v>
      </c>
      <c r="P343" s="18" t="s">
        <v>63</v>
      </c>
      <c r="Q343" s="20">
        <v>0</v>
      </c>
      <c r="R343" s="20">
        <v>193888154575</v>
      </c>
      <c r="S343" s="20">
        <v>21788933925</v>
      </c>
      <c r="T343" s="20">
        <v>172099220650</v>
      </c>
      <c r="U343" s="20">
        <v>0</v>
      </c>
      <c r="V343" s="20">
        <v>171855666735</v>
      </c>
      <c r="W343" s="20">
        <v>243553915</v>
      </c>
      <c r="X343" s="20">
        <v>171855666735</v>
      </c>
      <c r="Y343" s="20">
        <v>168994520051</v>
      </c>
      <c r="Z343" s="20">
        <v>168994520051</v>
      </c>
      <c r="AA343" s="20">
        <v>168994520051</v>
      </c>
    </row>
    <row r="344" spans="1:27" ht="90" x14ac:dyDescent="0.25">
      <c r="A344" s="17" t="s">
        <v>107</v>
      </c>
      <c r="B344" s="18" t="s">
        <v>108</v>
      </c>
      <c r="C344" s="19" t="s">
        <v>62</v>
      </c>
      <c r="D344" s="17" t="s">
        <v>51</v>
      </c>
      <c r="E344" s="17" t="s">
        <v>216</v>
      </c>
      <c r="F344" s="17" t="s">
        <v>217</v>
      </c>
      <c r="G344" s="17" t="s">
        <v>226</v>
      </c>
      <c r="H344" s="17" t="s">
        <v>227</v>
      </c>
      <c r="I344" s="17"/>
      <c r="J344" s="17"/>
      <c r="K344" s="17"/>
      <c r="L344" s="17"/>
      <c r="M344" s="17" t="s">
        <v>27</v>
      </c>
      <c r="N344" s="17" t="s">
        <v>228</v>
      </c>
      <c r="O344" s="17" t="s">
        <v>28</v>
      </c>
      <c r="P344" s="18" t="s">
        <v>63</v>
      </c>
      <c r="Q344" s="20">
        <v>0</v>
      </c>
      <c r="R344" s="20">
        <v>6000000</v>
      </c>
      <c r="S344" s="20">
        <v>6000000</v>
      </c>
      <c r="T344" s="20">
        <v>0</v>
      </c>
      <c r="U344" s="20">
        <v>0</v>
      </c>
      <c r="V344" s="20">
        <v>0</v>
      </c>
      <c r="W344" s="20">
        <v>0</v>
      </c>
      <c r="X344" s="20">
        <v>0</v>
      </c>
      <c r="Y344" s="20">
        <v>0</v>
      </c>
      <c r="Z344" s="20">
        <v>0</v>
      </c>
      <c r="AA344" s="20">
        <v>0</v>
      </c>
    </row>
    <row r="345" spans="1:27" ht="90" x14ac:dyDescent="0.25">
      <c r="A345" s="17" t="s">
        <v>107</v>
      </c>
      <c r="B345" s="18" t="s">
        <v>108</v>
      </c>
      <c r="C345" s="19" t="s">
        <v>62</v>
      </c>
      <c r="D345" s="17" t="s">
        <v>51</v>
      </c>
      <c r="E345" s="17" t="s">
        <v>216</v>
      </c>
      <c r="F345" s="17" t="s">
        <v>217</v>
      </c>
      <c r="G345" s="17" t="s">
        <v>226</v>
      </c>
      <c r="H345" s="17" t="s">
        <v>227</v>
      </c>
      <c r="I345" s="17"/>
      <c r="J345" s="17"/>
      <c r="K345" s="17"/>
      <c r="L345" s="17"/>
      <c r="M345" s="17" t="s">
        <v>27</v>
      </c>
      <c r="N345" s="17" t="s">
        <v>229</v>
      </c>
      <c r="O345" s="17" t="s">
        <v>28</v>
      </c>
      <c r="P345" s="18" t="s">
        <v>63</v>
      </c>
      <c r="Q345" s="20">
        <v>0</v>
      </c>
      <c r="R345" s="20">
        <v>393359525</v>
      </c>
      <c r="S345" s="20">
        <v>0</v>
      </c>
      <c r="T345" s="20">
        <v>393359525</v>
      </c>
      <c r="U345" s="20">
        <v>0</v>
      </c>
      <c r="V345" s="20">
        <v>393359525</v>
      </c>
      <c r="W345" s="20">
        <v>0</v>
      </c>
      <c r="X345" s="20">
        <v>393359525</v>
      </c>
      <c r="Y345" s="20">
        <v>0</v>
      </c>
      <c r="Z345" s="20">
        <v>0</v>
      </c>
      <c r="AA345" s="20">
        <v>0</v>
      </c>
    </row>
    <row r="346" spans="1:27" ht="56.25" x14ac:dyDescent="0.25">
      <c r="A346" s="17" t="s">
        <v>107</v>
      </c>
      <c r="B346" s="18" t="s">
        <v>108</v>
      </c>
      <c r="C346" s="19" t="s">
        <v>64</v>
      </c>
      <c r="D346" s="17" t="s">
        <v>51</v>
      </c>
      <c r="E346" s="17" t="s">
        <v>216</v>
      </c>
      <c r="F346" s="17" t="s">
        <v>217</v>
      </c>
      <c r="G346" s="17" t="s">
        <v>226</v>
      </c>
      <c r="H346" s="17" t="s">
        <v>230</v>
      </c>
      <c r="I346" s="17"/>
      <c r="J346" s="17"/>
      <c r="K346" s="17"/>
      <c r="L346" s="17"/>
      <c r="M346" s="17" t="s">
        <v>27</v>
      </c>
      <c r="N346" s="17" t="s">
        <v>205</v>
      </c>
      <c r="O346" s="17" t="s">
        <v>28</v>
      </c>
      <c r="P346" s="18" t="s">
        <v>65</v>
      </c>
      <c r="Q346" s="20">
        <v>1986568152</v>
      </c>
      <c r="R346" s="20">
        <v>9724204108</v>
      </c>
      <c r="S346" s="20">
        <v>5019207545</v>
      </c>
      <c r="T346" s="20">
        <v>6691564715</v>
      </c>
      <c r="U346" s="20">
        <v>0</v>
      </c>
      <c r="V346" s="20">
        <v>6642344467.0299997</v>
      </c>
      <c r="W346" s="20">
        <v>49220247.969999999</v>
      </c>
      <c r="X346" s="20">
        <v>6642344467.0299997</v>
      </c>
      <c r="Y346" s="20">
        <v>4624512788.2799997</v>
      </c>
      <c r="Z346" s="20">
        <v>4591179455.2799997</v>
      </c>
      <c r="AA346" s="20">
        <v>4591179455.2799997</v>
      </c>
    </row>
    <row r="347" spans="1:27" ht="45" x14ac:dyDescent="0.25">
      <c r="A347" s="17" t="s">
        <v>107</v>
      </c>
      <c r="B347" s="18" t="s">
        <v>108</v>
      </c>
      <c r="C347" s="19" t="s">
        <v>66</v>
      </c>
      <c r="D347" s="17" t="s">
        <v>51</v>
      </c>
      <c r="E347" s="17" t="s">
        <v>216</v>
      </c>
      <c r="F347" s="17" t="s">
        <v>217</v>
      </c>
      <c r="G347" s="17" t="s">
        <v>212</v>
      </c>
      <c r="H347" s="17" t="s">
        <v>231</v>
      </c>
      <c r="I347" s="17"/>
      <c r="J347" s="17"/>
      <c r="K347" s="17"/>
      <c r="L347" s="17"/>
      <c r="M347" s="17" t="s">
        <v>60</v>
      </c>
      <c r="N347" s="17" t="s">
        <v>232</v>
      </c>
      <c r="O347" s="17" t="s">
        <v>28</v>
      </c>
      <c r="P347" s="18" t="s">
        <v>67</v>
      </c>
      <c r="Q347" s="20">
        <v>0</v>
      </c>
      <c r="R347" s="20">
        <v>5134319388</v>
      </c>
      <c r="S347" s="20">
        <v>97150346</v>
      </c>
      <c r="T347" s="20">
        <v>5037169042</v>
      </c>
      <c r="U347" s="20">
        <v>0</v>
      </c>
      <c r="V347" s="20">
        <v>5017554028</v>
      </c>
      <c r="W347" s="20">
        <v>19615014</v>
      </c>
      <c r="X347" s="20">
        <v>5017554028</v>
      </c>
      <c r="Y347" s="20">
        <v>4975129111</v>
      </c>
      <c r="Z347" s="20">
        <v>4975129111</v>
      </c>
      <c r="AA347" s="20">
        <v>4975129111</v>
      </c>
    </row>
    <row r="348" spans="1:27" ht="45" x14ac:dyDescent="0.25">
      <c r="A348" s="17" t="s">
        <v>107</v>
      </c>
      <c r="B348" s="18" t="s">
        <v>108</v>
      </c>
      <c r="C348" s="19" t="s">
        <v>66</v>
      </c>
      <c r="D348" s="17" t="s">
        <v>51</v>
      </c>
      <c r="E348" s="17" t="s">
        <v>216</v>
      </c>
      <c r="F348" s="17" t="s">
        <v>217</v>
      </c>
      <c r="G348" s="17" t="s">
        <v>212</v>
      </c>
      <c r="H348" s="17" t="s">
        <v>231</v>
      </c>
      <c r="I348" s="17"/>
      <c r="J348" s="17"/>
      <c r="K348" s="17"/>
      <c r="L348" s="17"/>
      <c r="M348" s="17" t="s">
        <v>27</v>
      </c>
      <c r="N348" s="17" t="s">
        <v>229</v>
      </c>
      <c r="O348" s="17" t="s">
        <v>28</v>
      </c>
      <c r="P348" s="18" t="s">
        <v>67</v>
      </c>
      <c r="Q348" s="20">
        <v>817886069</v>
      </c>
      <c r="R348" s="20">
        <v>3598432986</v>
      </c>
      <c r="S348" s="20">
        <v>808580544</v>
      </c>
      <c r="T348" s="20">
        <v>3607738511</v>
      </c>
      <c r="U348" s="20">
        <v>0</v>
      </c>
      <c r="V348" s="20">
        <v>3590677092</v>
      </c>
      <c r="W348" s="20">
        <v>17061419</v>
      </c>
      <c r="X348" s="20">
        <v>3590677092</v>
      </c>
      <c r="Y348" s="20">
        <v>3494538873</v>
      </c>
      <c r="Z348" s="20">
        <v>3494538873</v>
      </c>
      <c r="AA348" s="20">
        <v>3494538873</v>
      </c>
    </row>
    <row r="349" spans="1:27" ht="45" x14ac:dyDescent="0.25">
      <c r="A349" s="17" t="s">
        <v>107</v>
      </c>
      <c r="B349" s="18" t="s">
        <v>108</v>
      </c>
      <c r="C349" s="19" t="s">
        <v>66</v>
      </c>
      <c r="D349" s="17" t="s">
        <v>51</v>
      </c>
      <c r="E349" s="17" t="s">
        <v>216</v>
      </c>
      <c r="F349" s="17" t="s">
        <v>217</v>
      </c>
      <c r="G349" s="17" t="s">
        <v>212</v>
      </c>
      <c r="H349" s="17" t="s">
        <v>231</v>
      </c>
      <c r="I349" s="17"/>
      <c r="J349" s="17"/>
      <c r="K349" s="17"/>
      <c r="L349" s="17"/>
      <c r="M349" s="17" t="s">
        <v>27</v>
      </c>
      <c r="N349" s="17" t="s">
        <v>205</v>
      </c>
      <c r="O349" s="17" t="s">
        <v>28</v>
      </c>
      <c r="P349" s="18" t="s">
        <v>67</v>
      </c>
      <c r="Q349" s="20">
        <v>2500073899</v>
      </c>
      <c r="R349" s="20">
        <v>13217447348</v>
      </c>
      <c r="S349" s="20">
        <v>96739781</v>
      </c>
      <c r="T349" s="20">
        <v>15620781466</v>
      </c>
      <c r="U349" s="20">
        <v>0</v>
      </c>
      <c r="V349" s="20">
        <v>15577707253</v>
      </c>
      <c r="W349" s="20">
        <v>43074213</v>
      </c>
      <c r="X349" s="20">
        <v>15577707253</v>
      </c>
      <c r="Y349" s="20">
        <v>15572839888</v>
      </c>
      <c r="Z349" s="20">
        <v>15572839888</v>
      </c>
      <c r="AA349" s="20">
        <v>15572839888</v>
      </c>
    </row>
    <row r="350" spans="1:27" ht="56.25" x14ac:dyDescent="0.25">
      <c r="A350" s="17" t="s">
        <v>107</v>
      </c>
      <c r="B350" s="18" t="s">
        <v>108</v>
      </c>
      <c r="C350" s="19" t="s">
        <v>68</v>
      </c>
      <c r="D350" s="17" t="s">
        <v>51</v>
      </c>
      <c r="E350" s="17" t="s">
        <v>233</v>
      </c>
      <c r="F350" s="17" t="s">
        <v>217</v>
      </c>
      <c r="G350" s="17" t="s">
        <v>218</v>
      </c>
      <c r="H350" s="17" t="s">
        <v>230</v>
      </c>
      <c r="I350" s="17"/>
      <c r="J350" s="17"/>
      <c r="K350" s="17"/>
      <c r="L350" s="17"/>
      <c r="M350" s="17" t="s">
        <v>27</v>
      </c>
      <c r="N350" s="17" t="s">
        <v>205</v>
      </c>
      <c r="O350" s="17" t="s">
        <v>28</v>
      </c>
      <c r="P350" s="18" t="s">
        <v>65</v>
      </c>
      <c r="Q350" s="20">
        <v>128460078</v>
      </c>
      <c r="R350" s="20">
        <v>5145</v>
      </c>
      <c r="S350" s="20">
        <v>7350791</v>
      </c>
      <c r="T350" s="20">
        <v>121114432</v>
      </c>
      <c r="U350" s="20">
        <v>0</v>
      </c>
      <c r="V350" s="20">
        <v>121114432</v>
      </c>
      <c r="W350" s="20">
        <v>0</v>
      </c>
      <c r="X350" s="20">
        <v>121114432</v>
      </c>
      <c r="Y350" s="20">
        <v>121114432</v>
      </c>
      <c r="Z350" s="20">
        <v>121114432</v>
      </c>
      <c r="AA350" s="20">
        <v>121114432</v>
      </c>
    </row>
    <row r="351" spans="1:27" ht="45" x14ac:dyDescent="0.25">
      <c r="A351" s="17" t="s">
        <v>107</v>
      </c>
      <c r="B351" s="18" t="s">
        <v>108</v>
      </c>
      <c r="C351" s="19" t="s">
        <v>69</v>
      </c>
      <c r="D351" s="17" t="s">
        <v>51</v>
      </c>
      <c r="E351" s="17" t="s">
        <v>233</v>
      </c>
      <c r="F351" s="17" t="s">
        <v>217</v>
      </c>
      <c r="G351" s="17" t="s">
        <v>220</v>
      </c>
      <c r="H351" s="17" t="s">
        <v>70</v>
      </c>
      <c r="I351" s="17"/>
      <c r="J351" s="17"/>
      <c r="K351" s="17"/>
      <c r="L351" s="17"/>
      <c r="M351" s="17" t="s">
        <v>27</v>
      </c>
      <c r="N351" s="17" t="s">
        <v>205</v>
      </c>
      <c r="O351" s="17" t="s">
        <v>28</v>
      </c>
      <c r="P351" s="18" t="s">
        <v>71</v>
      </c>
      <c r="Q351" s="20">
        <v>1483547323</v>
      </c>
      <c r="R351" s="20">
        <v>809423159</v>
      </c>
      <c r="S351" s="20">
        <v>121720143</v>
      </c>
      <c r="T351" s="20">
        <v>2171250339</v>
      </c>
      <c r="U351" s="20">
        <v>0</v>
      </c>
      <c r="V351" s="20">
        <v>2168196154</v>
      </c>
      <c r="W351" s="20">
        <v>3054185</v>
      </c>
      <c r="X351" s="20">
        <v>2168196154</v>
      </c>
      <c r="Y351" s="20">
        <v>2152591314</v>
      </c>
      <c r="Z351" s="20">
        <v>2065630554.1900001</v>
      </c>
      <c r="AA351" s="20">
        <v>2065630554.1900001</v>
      </c>
    </row>
    <row r="352" spans="1:27" ht="45" x14ac:dyDescent="0.25">
      <c r="A352" s="17" t="s">
        <v>107</v>
      </c>
      <c r="B352" s="18" t="s">
        <v>108</v>
      </c>
      <c r="C352" s="19" t="s">
        <v>262</v>
      </c>
      <c r="D352" s="17" t="s">
        <v>51</v>
      </c>
      <c r="E352" s="17" t="s">
        <v>233</v>
      </c>
      <c r="F352" s="17" t="s">
        <v>217</v>
      </c>
      <c r="G352" s="17" t="s">
        <v>221</v>
      </c>
      <c r="H352" s="17" t="s">
        <v>70</v>
      </c>
      <c r="I352" s="17"/>
      <c r="J352" s="17"/>
      <c r="K352" s="17"/>
      <c r="L352" s="17"/>
      <c r="M352" s="17" t="s">
        <v>27</v>
      </c>
      <c r="N352" s="17" t="s">
        <v>205</v>
      </c>
      <c r="O352" s="17" t="s">
        <v>28</v>
      </c>
      <c r="P352" s="18" t="s">
        <v>71</v>
      </c>
      <c r="Q352" s="20">
        <v>0</v>
      </c>
      <c r="R352" s="20">
        <v>7600000</v>
      </c>
      <c r="S352" s="20">
        <v>0</v>
      </c>
      <c r="T352" s="20">
        <v>7600000</v>
      </c>
      <c r="U352" s="20">
        <v>0</v>
      </c>
      <c r="V352" s="20">
        <v>7600000</v>
      </c>
      <c r="W352" s="20">
        <v>0</v>
      </c>
      <c r="X352" s="20">
        <v>7600000</v>
      </c>
      <c r="Y352" s="20">
        <v>0</v>
      </c>
      <c r="Z352" s="20">
        <v>0</v>
      </c>
      <c r="AA352" s="20">
        <v>0</v>
      </c>
    </row>
    <row r="353" spans="1:27" ht="22.5" x14ac:dyDescent="0.25">
      <c r="A353" s="17" t="s">
        <v>109</v>
      </c>
      <c r="B353" s="18" t="s">
        <v>110</v>
      </c>
      <c r="C353" s="19" t="s">
        <v>34</v>
      </c>
      <c r="D353" s="17" t="s">
        <v>26</v>
      </c>
      <c r="E353" s="17" t="s">
        <v>206</v>
      </c>
      <c r="F353" s="17"/>
      <c r="G353" s="17"/>
      <c r="H353" s="17"/>
      <c r="I353" s="17"/>
      <c r="J353" s="17"/>
      <c r="K353" s="17"/>
      <c r="L353" s="17"/>
      <c r="M353" s="17" t="s">
        <v>27</v>
      </c>
      <c r="N353" s="17" t="s">
        <v>205</v>
      </c>
      <c r="O353" s="17" t="s">
        <v>28</v>
      </c>
      <c r="P353" s="18" t="s">
        <v>35</v>
      </c>
      <c r="Q353" s="20">
        <v>8920047</v>
      </c>
      <c r="R353" s="20">
        <v>23299253</v>
      </c>
      <c r="S353" s="20">
        <v>7989539</v>
      </c>
      <c r="T353" s="20">
        <v>24229761</v>
      </c>
      <c r="U353" s="20">
        <v>0</v>
      </c>
      <c r="V353" s="20">
        <v>24229761</v>
      </c>
      <c r="W353" s="20">
        <v>0</v>
      </c>
      <c r="X353" s="20">
        <v>24229761</v>
      </c>
      <c r="Y353" s="20">
        <v>23629761</v>
      </c>
      <c r="Z353" s="20">
        <v>5299458</v>
      </c>
      <c r="AA353" s="20">
        <v>5299458</v>
      </c>
    </row>
    <row r="354" spans="1:27" ht="22.5" x14ac:dyDescent="0.25">
      <c r="A354" s="17" t="s">
        <v>109</v>
      </c>
      <c r="B354" s="18" t="s">
        <v>110</v>
      </c>
      <c r="C354" s="19" t="s">
        <v>44</v>
      </c>
      <c r="D354" s="17" t="s">
        <v>26</v>
      </c>
      <c r="E354" s="17" t="s">
        <v>215</v>
      </c>
      <c r="F354" s="17" t="s">
        <v>204</v>
      </c>
      <c r="G354" s="17"/>
      <c r="H354" s="17"/>
      <c r="I354" s="17"/>
      <c r="J354" s="17"/>
      <c r="K354" s="17"/>
      <c r="L354" s="17"/>
      <c r="M354" s="17" t="s">
        <v>27</v>
      </c>
      <c r="N354" s="17" t="s">
        <v>205</v>
      </c>
      <c r="O354" s="17" t="s">
        <v>28</v>
      </c>
      <c r="P354" s="18" t="s">
        <v>45</v>
      </c>
      <c r="Q354" s="20">
        <v>0</v>
      </c>
      <c r="R354" s="20">
        <v>62282056</v>
      </c>
      <c r="S354" s="20">
        <v>3832799</v>
      </c>
      <c r="T354" s="20">
        <v>58449257</v>
      </c>
      <c r="U354" s="20">
        <v>0</v>
      </c>
      <c r="V354" s="20">
        <v>58449257</v>
      </c>
      <c r="W354" s="20">
        <v>0</v>
      </c>
      <c r="X354" s="20">
        <v>58449257</v>
      </c>
      <c r="Y354" s="20">
        <v>58449257</v>
      </c>
      <c r="Z354" s="20">
        <v>58449257</v>
      </c>
      <c r="AA354" s="20">
        <v>58449257</v>
      </c>
    </row>
    <row r="355" spans="1:27" ht="78.75" x14ac:dyDescent="0.25">
      <c r="A355" s="17" t="s">
        <v>109</v>
      </c>
      <c r="B355" s="18" t="s">
        <v>110</v>
      </c>
      <c r="C355" s="19" t="s">
        <v>50</v>
      </c>
      <c r="D355" s="17" t="s">
        <v>51</v>
      </c>
      <c r="E355" s="17" t="s">
        <v>216</v>
      </c>
      <c r="F355" s="17" t="s">
        <v>217</v>
      </c>
      <c r="G355" s="17" t="s">
        <v>218</v>
      </c>
      <c r="H355" s="17" t="s">
        <v>219</v>
      </c>
      <c r="I355" s="17"/>
      <c r="J355" s="17"/>
      <c r="K355" s="17"/>
      <c r="L355" s="17"/>
      <c r="M355" s="17" t="s">
        <v>27</v>
      </c>
      <c r="N355" s="17" t="s">
        <v>205</v>
      </c>
      <c r="O355" s="17" t="s">
        <v>28</v>
      </c>
      <c r="P355" s="18" t="s">
        <v>52</v>
      </c>
      <c r="Q355" s="20">
        <v>5774491227</v>
      </c>
      <c r="R355" s="20">
        <v>14160000</v>
      </c>
      <c r="S355" s="20">
        <v>762277512</v>
      </c>
      <c r="T355" s="20">
        <v>5026373715</v>
      </c>
      <c r="U355" s="20">
        <v>0</v>
      </c>
      <c r="V355" s="20">
        <v>5026373715</v>
      </c>
      <c r="W355" s="20">
        <v>0</v>
      </c>
      <c r="X355" s="20">
        <v>5026373715</v>
      </c>
      <c r="Y355" s="20">
        <v>5026373715</v>
      </c>
      <c r="Z355" s="20">
        <v>5026373715</v>
      </c>
      <c r="AA355" s="20">
        <v>5026373715</v>
      </c>
    </row>
    <row r="356" spans="1:27" ht="78.75" x14ac:dyDescent="0.25">
      <c r="A356" s="17" t="s">
        <v>109</v>
      </c>
      <c r="B356" s="18" t="s">
        <v>110</v>
      </c>
      <c r="C356" s="19" t="s">
        <v>53</v>
      </c>
      <c r="D356" s="17" t="s">
        <v>51</v>
      </c>
      <c r="E356" s="17" t="s">
        <v>216</v>
      </c>
      <c r="F356" s="17" t="s">
        <v>217</v>
      </c>
      <c r="G356" s="17" t="s">
        <v>220</v>
      </c>
      <c r="H356" s="17" t="s">
        <v>219</v>
      </c>
      <c r="I356" s="17"/>
      <c r="J356" s="17"/>
      <c r="K356" s="17"/>
      <c r="L356" s="17"/>
      <c r="M356" s="17" t="s">
        <v>27</v>
      </c>
      <c r="N356" s="17" t="s">
        <v>205</v>
      </c>
      <c r="O356" s="17" t="s">
        <v>28</v>
      </c>
      <c r="P356" s="18" t="s">
        <v>52</v>
      </c>
      <c r="Q356" s="20">
        <v>1440809817</v>
      </c>
      <c r="R356" s="20">
        <v>0</v>
      </c>
      <c r="S356" s="20">
        <v>169869704</v>
      </c>
      <c r="T356" s="20">
        <v>1270940113</v>
      </c>
      <c r="U356" s="20">
        <v>0</v>
      </c>
      <c r="V356" s="20">
        <v>1270940113</v>
      </c>
      <c r="W356" s="20">
        <v>0</v>
      </c>
      <c r="X356" s="20">
        <v>1270940113</v>
      </c>
      <c r="Y356" s="20">
        <v>1270940113</v>
      </c>
      <c r="Z356" s="20">
        <v>1270940113</v>
      </c>
      <c r="AA356" s="20">
        <v>1270940113</v>
      </c>
    </row>
    <row r="357" spans="1:27" ht="56.25" x14ac:dyDescent="0.25">
      <c r="A357" s="17" t="s">
        <v>109</v>
      </c>
      <c r="B357" s="18" t="s">
        <v>110</v>
      </c>
      <c r="C357" s="19" t="s">
        <v>54</v>
      </c>
      <c r="D357" s="17" t="s">
        <v>51</v>
      </c>
      <c r="E357" s="17" t="s">
        <v>216</v>
      </c>
      <c r="F357" s="17" t="s">
        <v>217</v>
      </c>
      <c r="G357" s="17" t="s">
        <v>221</v>
      </c>
      <c r="H357" s="17" t="s">
        <v>222</v>
      </c>
      <c r="I357" s="17"/>
      <c r="J357" s="17"/>
      <c r="K357" s="17"/>
      <c r="L357" s="17"/>
      <c r="M357" s="17" t="s">
        <v>27</v>
      </c>
      <c r="N357" s="17" t="s">
        <v>205</v>
      </c>
      <c r="O357" s="17" t="s">
        <v>28</v>
      </c>
      <c r="P357" s="18" t="s">
        <v>55</v>
      </c>
      <c r="Q357" s="20">
        <v>223800000</v>
      </c>
      <c r="R357" s="20">
        <v>5516320</v>
      </c>
      <c r="S357" s="20">
        <v>1432879</v>
      </c>
      <c r="T357" s="20">
        <v>227883441</v>
      </c>
      <c r="U357" s="20">
        <v>0</v>
      </c>
      <c r="V357" s="20">
        <v>227883441</v>
      </c>
      <c r="W357" s="20">
        <v>0</v>
      </c>
      <c r="X357" s="20">
        <v>227883441</v>
      </c>
      <c r="Y357" s="20">
        <v>227883441</v>
      </c>
      <c r="Z357" s="20">
        <v>218683441</v>
      </c>
      <c r="AA357" s="20">
        <v>218683441</v>
      </c>
    </row>
    <row r="358" spans="1:27" ht="56.25" x14ac:dyDescent="0.25">
      <c r="A358" s="17" t="s">
        <v>109</v>
      </c>
      <c r="B358" s="18" t="s">
        <v>110</v>
      </c>
      <c r="C358" s="19" t="s">
        <v>56</v>
      </c>
      <c r="D358" s="17" t="s">
        <v>51</v>
      </c>
      <c r="E358" s="17" t="s">
        <v>216</v>
      </c>
      <c r="F358" s="17" t="s">
        <v>217</v>
      </c>
      <c r="G358" s="17" t="s">
        <v>223</v>
      </c>
      <c r="H358" s="17" t="s">
        <v>57</v>
      </c>
      <c r="I358" s="17"/>
      <c r="J358" s="17"/>
      <c r="K358" s="17"/>
      <c r="L358" s="17"/>
      <c r="M358" s="17" t="s">
        <v>27</v>
      </c>
      <c r="N358" s="17" t="s">
        <v>205</v>
      </c>
      <c r="O358" s="17" t="s">
        <v>28</v>
      </c>
      <c r="P358" s="18" t="s">
        <v>58</v>
      </c>
      <c r="Q358" s="20">
        <v>132255478</v>
      </c>
      <c r="R358" s="20">
        <v>1004226336</v>
      </c>
      <c r="S358" s="20">
        <v>3767606</v>
      </c>
      <c r="T358" s="20">
        <v>1132714208</v>
      </c>
      <c r="U358" s="20">
        <v>0</v>
      </c>
      <c r="V358" s="20">
        <v>1132714208</v>
      </c>
      <c r="W358" s="20">
        <v>0</v>
      </c>
      <c r="X358" s="20">
        <v>1132714208</v>
      </c>
      <c r="Y358" s="20">
        <v>1132714208</v>
      </c>
      <c r="Z358" s="20">
        <v>1125608208</v>
      </c>
      <c r="AA358" s="20">
        <v>1125608208</v>
      </c>
    </row>
    <row r="359" spans="1:27" ht="90" x14ac:dyDescent="0.25">
      <c r="A359" s="17" t="s">
        <v>109</v>
      </c>
      <c r="B359" s="18" t="s">
        <v>110</v>
      </c>
      <c r="C359" s="19" t="s">
        <v>74</v>
      </c>
      <c r="D359" s="17" t="s">
        <v>51</v>
      </c>
      <c r="E359" s="17" t="s">
        <v>216</v>
      </c>
      <c r="F359" s="17" t="s">
        <v>217</v>
      </c>
      <c r="G359" s="17" t="s">
        <v>234</v>
      </c>
      <c r="H359" s="17" t="s">
        <v>227</v>
      </c>
      <c r="I359" s="17"/>
      <c r="J359" s="17"/>
      <c r="K359" s="17"/>
      <c r="L359" s="17"/>
      <c r="M359" s="17" t="s">
        <v>60</v>
      </c>
      <c r="N359" s="17" t="s">
        <v>212</v>
      </c>
      <c r="O359" s="17" t="s">
        <v>28</v>
      </c>
      <c r="P359" s="18" t="s">
        <v>63</v>
      </c>
      <c r="Q359" s="20">
        <v>2317458062</v>
      </c>
      <c r="R359" s="20">
        <v>33294092</v>
      </c>
      <c r="S359" s="20">
        <v>0</v>
      </c>
      <c r="T359" s="20">
        <v>2350752154</v>
      </c>
      <c r="U359" s="20">
        <v>0</v>
      </c>
      <c r="V359" s="20">
        <v>2350752154</v>
      </c>
      <c r="W359" s="20">
        <v>0</v>
      </c>
      <c r="X359" s="20">
        <v>2350752154</v>
      </c>
      <c r="Y359" s="20">
        <v>2350752154</v>
      </c>
      <c r="Z359" s="20">
        <v>2350752154</v>
      </c>
      <c r="AA359" s="20">
        <v>2350752154</v>
      </c>
    </row>
    <row r="360" spans="1:27" ht="90" x14ac:dyDescent="0.25">
      <c r="A360" s="17" t="s">
        <v>109</v>
      </c>
      <c r="B360" s="18" t="s">
        <v>110</v>
      </c>
      <c r="C360" s="19" t="s">
        <v>62</v>
      </c>
      <c r="D360" s="17" t="s">
        <v>51</v>
      </c>
      <c r="E360" s="17" t="s">
        <v>216</v>
      </c>
      <c r="F360" s="17" t="s">
        <v>217</v>
      </c>
      <c r="G360" s="17" t="s">
        <v>226</v>
      </c>
      <c r="H360" s="17" t="s">
        <v>227</v>
      </c>
      <c r="I360" s="17"/>
      <c r="J360" s="17"/>
      <c r="K360" s="17"/>
      <c r="L360" s="17"/>
      <c r="M360" s="17" t="s">
        <v>60</v>
      </c>
      <c r="N360" s="17" t="s">
        <v>212</v>
      </c>
      <c r="O360" s="17" t="s">
        <v>28</v>
      </c>
      <c r="P360" s="18" t="s">
        <v>63</v>
      </c>
      <c r="Q360" s="20">
        <v>0</v>
      </c>
      <c r="R360" s="20">
        <v>52694153889</v>
      </c>
      <c r="S360" s="20">
        <v>8333163033</v>
      </c>
      <c r="T360" s="20">
        <v>44360990856</v>
      </c>
      <c r="U360" s="20">
        <v>0</v>
      </c>
      <c r="V360" s="20">
        <v>44360990856</v>
      </c>
      <c r="W360" s="20">
        <v>0</v>
      </c>
      <c r="X360" s="20">
        <v>44360990856</v>
      </c>
      <c r="Y360" s="20">
        <v>42786332397</v>
      </c>
      <c r="Z360" s="20">
        <v>42786332397</v>
      </c>
      <c r="AA360" s="20">
        <v>42786332397</v>
      </c>
    </row>
    <row r="361" spans="1:27" ht="90" x14ac:dyDescent="0.25">
      <c r="A361" s="17" t="s">
        <v>109</v>
      </c>
      <c r="B361" s="18" t="s">
        <v>110</v>
      </c>
      <c r="C361" s="19" t="s">
        <v>62</v>
      </c>
      <c r="D361" s="17" t="s">
        <v>51</v>
      </c>
      <c r="E361" s="17" t="s">
        <v>216</v>
      </c>
      <c r="F361" s="17" t="s">
        <v>217</v>
      </c>
      <c r="G361" s="17" t="s">
        <v>226</v>
      </c>
      <c r="H361" s="17" t="s">
        <v>227</v>
      </c>
      <c r="I361" s="17"/>
      <c r="J361" s="17"/>
      <c r="K361" s="17"/>
      <c r="L361" s="17"/>
      <c r="M361" s="17" t="s">
        <v>27</v>
      </c>
      <c r="N361" s="17" t="s">
        <v>228</v>
      </c>
      <c r="O361" s="17" t="s">
        <v>28</v>
      </c>
      <c r="P361" s="18" t="s">
        <v>63</v>
      </c>
      <c r="Q361" s="20">
        <v>0</v>
      </c>
      <c r="R361" s="20">
        <v>15069385</v>
      </c>
      <c r="S361" s="20">
        <v>6000000</v>
      </c>
      <c r="T361" s="20">
        <v>9069385</v>
      </c>
      <c r="U361" s="20">
        <v>0</v>
      </c>
      <c r="V361" s="20">
        <v>9069385</v>
      </c>
      <c r="W361" s="20">
        <v>0</v>
      </c>
      <c r="X361" s="20">
        <v>9069385</v>
      </c>
      <c r="Y361" s="20">
        <v>9069385</v>
      </c>
      <c r="Z361" s="20">
        <v>9069385</v>
      </c>
      <c r="AA361" s="20">
        <v>9069385</v>
      </c>
    </row>
    <row r="362" spans="1:27" ht="90" x14ac:dyDescent="0.25">
      <c r="A362" s="17" t="s">
        <v>109</v>
      </c>
      <c r="B362" s="18" t="s">
        <v>110</v>
      </c>
      <c r="C362" s="19" t="s">
        <v>62</v>
      </c>
      <c r="D362" s="17" t="s">
        <v>51</v>
      </c>
      <c r="E362" s="17" t="s">
        <v>216</v>
      </c>
      <c r="F362" s="17" t="s">
        <v>217</v>
      </c>
      <c r="G362" s="17" t="s">
        <v>226</v>
      </c>
      <c r="H362" s="17" t="s">
        <v>227</v>
      </c>
      <c r="I362" s="17"/>
      <c r="J362" s="17"/>
      <c r="K362" s="17"/>
      <c r="L362" s="17"/>
      <c r="M362" s="17" t="s">
        <v>27</v>
      </c>
      <c r="N362" s="17" t="s">
        <v>229</v>
      </c>
      <c r="O362" s="17" t="s">
        <v>28</v>
      </c>
      <c r="P362" s="18" t="s">
        <v>63</v>
      </c>
      <c r="Q362" s="20">
        <v>0</v>
      </c>
      <c r="R362" s="20">
        <v>84734791</v>
      </c>
      <c r="S362" s="20">
        <v>13474085</v>
      </c>
      <c r="T362" s="20">
        <v>71260706</v>
      </c>
      <c r="U362" s="20">
        <v>0</v>
      </c>
      <c r="V362" s="20">
        <v>71260706</v>
      </c>
      <c r="W362" s="20">
        <v>0</v>
      </c>
      <c r="X362" s="20">
        <v>71260706</v>
      </c>
      <c r="Y362" s="20">
        <v>163000</v>
      </c>
      <c r="Z362" s="20">
        <v>163000</v>
      </c>
      <c r="AA362" s="20">
        <v>163000</v>
      </c>
    </row>
    <row r="363" spans="1:27" ht="56.25" x14ac:dyDescent="0.25">
      <c r="A363" s="17" t="s">
        <v>109</v>
      </c>
      <c r="B363" s="18" t="s">
        <v>110</v>
      </c>
      <c r="C363" s="19" t="s">
        <v>64</v>
      </c>
      <c r="D363" s="17" t="s">
        <v>51</v>
      </c>
      <c r="E363" s="17" t="s">
        <v>216</v>
      </c>
      <c r="F363" s="17" t="s">
        <v>217</v>
      </c>
      <c r="G363" s="17" t="s">
        <v>226</v>
      </c>
      <c r="H363" s="17" t="s">
        <v>230</v>
      </c>
      <c r="I363" s="17"/>
      <c r="J363" s="17"/>
      <c r="K363" s="17"/>
      <c r="L363" s="17"/>
      <c r="M363" s="17" t="s">
        <v>27</v>
      </c>
      <c r="N363" s="17" t="s">
        <v>205</v>
      </c>
      <c r="O363" s="17" t="s">
        <v>28</v>
      </c>
      <c r="P363" s="18" t="s">
        <v>65</v>
      </c>
      <c r="Q363" s="20">
        <v>792223461</v>
      </c>
      <c r="R363" s="20">
        <v>4347060754</v>
      </c>
      <c r="S363" s="20">
        <v>1030655062</v>
      </c>
      <c r="T363" s="20">
        <v>4108629153</v>
      </c>
      <c r="U363" s="20">
        <v>0</v>
      </c>
      <c r="V363" s="20">
        <v>4099520998</v>
      </c>
      <c r="W363" s="20">
        <v>9108155</v>
      </c>
      <c r="X363" s="20">
        <v>4099520998</v>
      </c>
      <c r="Y363" s="20">
        <v>3809018374</v>
      </c>
      <c r="Z363" s="20">
        <v>3663300377</v>
      </c>
      <c r="AA363" s="20">
        <v>3663300377</v>
      </c>
    </row>
    <row r="364" spans="1:27" ht="45" x14ac:dyDescent="0.25">
      <c r="A364" s="17" t="s">
        <v>109</v>
      </c>
      <c r="B364" s="18" t="s">
        <v>110</v>
      </c>
      <c r="C364" s="19" t="s">
        <v>66</v>
      </c>
      <c r="D364" s="17" t="s">
        <v>51</v>
      </c>
      <c r="E364" s="17" t="s">
        <v>216</v>
      </c>
      <c r="F364" s="17" t="s">
        <v>217</v>
      </c>
      <c r="G364" s="17" t="s">
        <v>212</v>
      </c>
      <c r="H364" s="17" t="s">
        <v>231</v>
      </c>
      <c r="I364" s="17"/>
      <c r="J364" s="17"/>
      <c r="K364" s="17"/>
      <c r="L364" s="17"/>
      <c r="M364" s="17" t="s">
        <v>60</v>
      </c>
      <c r="N364" s="17" t="s">
        <v>232</v>
      </c>
      <c r="O364" s="17" t="s">
        <v>28</v>
      </c>
      <c r="P364" s="18" t="s">
        <v>67</v>
      </c>
      <c r="Q364" s="20">
        <v>0</v>
      </c>
      <c r="R364" s="20">
        <v>4901404281</v>
      </c>
      <c r="S364" s="20">
        <v>189495322</v>
      </c>
      <c r="T364" s="20">
        <v>4711908959</v>
      </c>
      <c r="U364" s="20">
        <v>0</v>
      </c>
      <c r="V364" s="20">
        <v>4711908959</v>
      </c>
      <c r="W364" s="20">
        <v>0</v>
      </c>
      <c r="X364" s="20">
        <v>4711908959</v>
      </c>
      <c r="Y364" s="20">
        <v>4566619763</v>
      </c>
      <c r="Z364" s="20">
        <v>4566619763</v>
      </c>
      <c r="AA364" s="20">
        <v>4566619763</v>
      </c>
    </row>
    <row r="365" spans="1:27" ht="45" x14ac:dyDescent="0.25">
      <c r="A365" s="17" t="s">
        <v>109</v>
      </c>
      <c r="B365" s="18" t="s">
        <v>110</v>
      </c>
      <c r="C365" s="19" t="s">
        <v>66</v>
      </c>
      <c r="D365" s="17" t="s">
        <v>51</v>
      </c>
      <c r="E365" s="17" t="s">
        <v>216</v>
      </c>
      <c r="F365" s="17" t="s">
        <v>217</v>
      </c>
      <c r="G365" s="17" t="s">
        <v>212</v>
      </c>
      <c r="H365" s="17" t="s">
        <v>231</v>
      </c>
      <c r="I365" s="17"/>
      <c r="J365" s="17"/>
      <c r="K365" s="17"/>
      <c r="L365" s="17"/>
      <c r="M365" s="17" t="s">
        <v>27</v>
      </c>
      <c r="N365" s="17" t="s">
        <v>229</v>
      </c>
      <c r="O365" s="17" t="s">
        <v>28</v>
      </c>
      <c r="P365" s="18" t="s">
        <v>67</v>
      </c>
      <c r="Q365" s="20">
        <v>340982360</v>
      </c>
      <c r="R365" s="20">
        <v>1486750815</v>
      </c>
      <c r="S365" s="20">
        <v>93485007</v>
      </c>
      <c r="T365" s="20">
        <v>1734248168</v>
      </c>
      <c r="U365" s="20">
        <v>0</v>
      </c>
      <c r="V365" s="20">
        <v>1705548166</v>
      </c>
      <c r="W365" s="20">
        <v>28700002</v>
      </c>
      <c r="X365" s="20">
        <v>1705548166</v>
      </c>
      <c r="Y365" s="20">
        <v>1578654150</v>
      </c>
      <c r="Z365" s="20">
        <v>1496184318</v>
      </c>
      <c r="AA365" s="20">
        <v>1496184318</v>
      </c>
    </row>
    <row r="366" spans="1:27" ht="45" x14ac:dyDescent="0.25">
      <c r="A366" s="17" t="s">
        <v>109</v>
      </c>
      <c r="B366" s="18" t="s">
        <v>110</v>
      </c>
      <c r="C366" s="19" t="s">
        <v>66</v>
      </c>
      <c r="D366" s="17" t="s">
        <v>51</v>
      </c>
      <c r="E366" s="17" t="s">
        <v>216</v>
      </c>
      <c r="F366" s="17" t="s">
        <v>217</v>
      </c>
      <c r="G366" s="17" t="s">
        <v>212</v>
      </c>
      <c r="H366" s="17" t="s">
        <v>231</v>
      </c>
      <c r="I366" s="17"/>
      <c r="J366" s="17"/>
      <c r="K366" s="17"/>
      <c r="L366" s="17"/>
      <c r="M366" s="17" t="s">
        <v>27</v>
      </c>
      <c r="N366" s="17" t="s">
        <v>205</v>
      </c>
      <c r="O366" s="17" t="s">
        <v>28</v>
      </c>
      <c r="P366" s="18" t="s">
        <v>67</v>
      </c>
      <c r="Q366" s="20">
        <v>2292751294</v>
      </c>
      <c r="R366" s="20">
        <v>17008183421</v>
      </c>
      <c r="S366" s="20">
        <v>327582061</v>
      </c>
      <c r="T366" s="20">
        <v>18973352654</v>
      </c>
      <c r="U366" s="20">
        <v>0</v>
      </c>
      <c r="V366" s="20">
        <v>18960966018</v>
      </c>
      <c r="W366" s="20">
        <v>12386636</v>
      </c>
      <c r="X366" s="20">
        <v>18960966018</v>
      </c>
      <c r="Y366" s="20">
        <v>18895477564</v>
      </c>
      <c r="Z366" s="20">
        <v>18826341183</v>
      </c>
      <c r="AA366" s="20">
        <v>18826341183</v>
      </c>
    </row>
    <row r="367" spans="1:27" ht="56.25" x14ac:dyDescent="0.25">
      <c r="A367" s="17" t="s">
        <v>109</v>
      </c>
      <c r="B367" s="18" t="s">
        <v>110</v>
      </c>
      <c r="C367" s="19" t="s">
        <v>68</v>
      </c>
      <c r="D367" s="17" t="s">
        <v>51</v>
      </c>
      <c r="E367" s="17" t="s">
        <v>233</v>
      </c>
      <c r="F367" s="17" t="s">
        <v>217</v>
      </c>
      <c r="G367" s="17" t="s">
        <v>218</v>
      </c>
      <c r="H367" s="17" t="s">
        <v>230</v>
      </c>
      <c r="I367" s="17"/>
      <c r="J367" s="17"/>
      <c r="K367" s="17"/>
      <c r="L367" s="17"/>
      <c r="M367" s="17" t="s">
        <v>27</v>
      </c>
      <c r="N367" s="17" t="s">
        <v>205</v>
      </c>
      <c r="O367" s="17" t="s">
        <v>28</v>
      </c>
      <c r="P367" s="18" t="s">
        <v>65</v>
      </c>
      <c r="Q367" s="20">
        <v>121187750</v>
      </c>
      <c r="R367" s="20">
        <v>0</v>
      </c>
      <c r="S367" s="20">
        <v>3640494</v>
      </c>
      <c r="T367" s="20">
        <v>117547256</v>
      </c>
      <c r="U367" s="20">
        <v>0</v>
      </c>
      <c r="V367" s="20">
        <v>117547256</v>
      </c>
      <c r="W367" s="20">
        <v>0</v>
      </c>
      <c r="X367" s="20">
        <v>117547256</v>
      </c>
      <c r="Y367" s="20">
        <v>117547256</v>
      </c>
      <c r="Z367" s="20">
        <v>117547256</v>
      </c>
      <c r="AA367" s="20">
        <v>117547256</v>
      </c>
    </row>
    <row r="368" spans="1:27" ht="45" x14ac:dyDescent="0.25">
      <c r="A368" s="17" t="s">
        <v>109</v>
      </c>
      <c r="B368" s="18" t="s">
        <v>110</v>
      </c>
      <c r="C368" s="19" t="s">
        <v>69</v>
      </c>
      <c r="D368" s="17" t="s">
        <v>51</v>
      </c>
      <c r="E368" s="17" t="s">
        <v>233</v>
      </c>
      <c r="F368" s="17" t="s">
        <v>217</v>
      </c>
      <c r="G368" s="17" t="s">
        <v>220</v>
      </c>
      <c r="H368" s="17" t="s">
        <v>70</v>
      </c>
      <c r="I368" s="17"/>
      <c r="J368" s="17"/>
      <c r="K368" s="17"/>
      <c r="L368" s="17"/>
      <c r="M368" s="17" t="s">
        <v>27</v>
      </c>
      <c r="N368" s="17" t="s">
        <v>205</v>
      </c>
      <c r="O368" s="17" t="s">
        <v>28</v>
      </c>
      <c r="P368" s="18" t="s">
        <v>71</v>
      </c>
      <c r="Q368" s="20">
        <v>1425830833</v>
      </c>
      <c r="R368" s="20">
        <v>670476490</v>
      </c>
      <c r="S368" s="20">
        <v>54619433</v>
      </c>
      <c r="T368" s="20">
        <v>2041687890</v>
      </c>
      <c r="U368" s="20">
        <v>0</v>
      </c>
      <c r="V368" s="20">
        <v>1996472811.5599999</v>
      </c>
      <c r="W368" s="20">
        <v>45215078.439999998</v>
      </c>
      <c r="X368" s="20">
        <v>1996472811.5599999</v>
      </c>
      <c r="Y368" s="20">
        <v>1579848248.8800001</v>
      </c>
      <c r="Z368" s="20">
        <v>1500945557.8900001</v>
      </c>
      <c r="AA368" s="20">
        <v>1500945557.8900001</v>
      </c>
    </row>
    <row r="369" spans="1:27" ht="45" x14ac:dyDescent="0.25">
      <c r="A369" s="17" t="s">
        <v>109</v>
      </c>
      <c r="B369" s="18" t="s">
        <v>110</v>
      </c>
      <c r="C369" s="19" t="s">
        <v>262</v>
      </c>
      <c r="D369" s="17" t="s">
        <v>51</v>
      </c>
      <c r="E369" s="17" t="s">
        <v>233</v>
      </c>
      <c r="F369" s="17" t="s">
        <v>217</v>
      </c>
      <c r="G369" s="17" t="s">
        <v>221</v>
      </c>
      <c r="H369" s="17" t="s">
        <v>70</v>
      </c>
      <c r="I369" s="17"/>
      <c r="J369" s="17"/>
      <c r="K369" s="17"/>
      <c r="L369" s="17"/>
      <c r="M369" s="17" t="s">
        <v>27</v>
      </c>
      <c r="N369" s="17" t="s">
        <v>205</v>
      </c>
      <c r="O369" s="17" t="s">
        <v>28</v>
      </c>
      <c r="P369" s="18" t="s">
        <v>71</v>
      </c>
      <c r="Q369" s="20">
        <v>0</v>
      </c>
      <c r="R369" s="20">
        <v>22166667</v>
      </c>
      <c r="S369" s="20">
        <v>0</v>
      </c>
      <c r="T369" s="20">
        <v>22166667</v>
      </c>
      <c r="U369" s="20">
        <v>0</v>
      </c>
      <c r="V369" s="20">
        <v>22166667</v>
      </c>
      <c r="W369" s="20">
        <v>0</v>
      </c>
      <c r="X369" s="20">
        <v>22166667</v>
      </c>
      <c r="Y369" s="20">
        <v>0</v>
      </c>
      <c r="Z369" s="20">
        <v>0</v>
      </c>
      <c r="AA369" s="20">
        <v>0</v>
      </c>
    </row>
    <row r="370" spans="1:27" ht="22.5" x14ac:dyDescent="0.25">
      <c r="A370" s="17" t="s">
        <v>111</v>
      </c>
      <c r="B370" s="18" t="s">
        <v>112</v>
      </c>
      <c r="C370" s="19" t="s">
        <v>34</v>
      </c>
      <c r="D370" s="17" t="s">
        <v>26</v>
      </c>
      <c r="E370" s="17" t="s">
        <v>206</v>
      </c>
      <c r="F370" s="17"/>
      <c r="G370" s="17"/>
      <c r="H370" s="17"/>
      <c r="I370" s="17"/>
      <c r="J370" s="17"/>
      <c r="K370" s="17"/>
      <c r="L370" s="17"/>
      <c r="M370" s="17" t="s">
        <v>27</v>
      </c>
      <c r="N370" s="17" t="s">
        <v>205</v>
      </c>
      <c r="O370" s="17" t="s">
        <v>28</v>
      </c>
      <c r="P370" s="18" t="s">
        <v>35</v>
      </c>
      <c r="Q370" s="20">
        <v>13380071</v>
      </c>
      <c r="R370" s="20">
        <v>47315229</v>
      </c>
      <c r="S370" s="20">
        <v>2005758</v>
      </c>
      <c r="T370" s="20">
        <v>58689542</v>
      </c>
      <c r="U370" s="20">
        <v>0</v>
      </c>
      <c r="V370" s="20">
        <v>58583542</v>
      </c>
      <c r="W370" s="20">
        <v>106000</v>
      </c>
      <c r="X370" s="20">
        <v>58583542</v>
      </c>
      <c r="Y370" s="20">
        <v>58583542</v>
      </c>
      <c r="Z370" s="20">
        <v>58583542</v>
      </c>
      <c r="AA370" s="20">
        <v>58583542</v>
      </c>
    </row>
    <row r="371" spans="1:27" ht="22.5" x14ac:dyDescent="0.25">
      <c r="A371" s="17" t="s">
        <v>111</v>
      </c>
      <c r="B371" s="18" t="s">
        <v>112</v>
      </c>
      <c r="C371" s="19" t="s">
        <v>44</v>
      </c>
      <c r="D371" s="17" t="s">
        <v>26</v>
      </c>
      <c r="E371" s="17" t="s">
        <v>215</v>
      </c>
      <c r="F371" s="17" t="s">
        <v>204</v>
      </c>
      <c r="G371" s="17"/>
      <c r="H371" s="17"/>
      <c r="I371" s="17"/>
      <c r="J371" s="17"/>
      <c r="K371" s="17"/>
      <c r="L371" s="17"/>
      <c r="M371" s="17" t="s">
        <v>27</v>
      </c>
      <c r="N371" s="17" t="s">
        <v>205</v>
      </c>
      <c r="O371" s="17" t="s">
        <v>28</v>
      </c>
      <c r="P371" s="18" t="s">
        <v>45</v>
      </c>
      <c r="Q371" s="20">
        <v>0</v>
      </c>
      <c r="R371" s="20">
        <v>98807381</v>
      </c>
      <c r="S371" s="20">
        <v>9037948</v>
      </c>
      <c r="T371" s="20">
        <v>89769433</v>
      </c>
      <c r="U371" s="20">
        <v>0</v>
      </c>
      <c r="V371" s="20">
        <v>89769433</v>
      </c>
      <c r="W371" s="20">
        <v>0</v>
      </c>
      <c r="X371" s="20">
        <v>89769433</v>
      </c>
      <c r="Y371" s="20">
        <v>89769433</v>
      </c>
      <c r="Z371" s="20">
        <v>89769433</v>
      </c>
      <c r="AA371" s="20">
        <v>89769433</v>
      </c>
    </row>
    <row r="372" spans="1:27" ht="78.75" x14ac:dyDescent="0.25">
      <c r="A372" s="17" t="s">
        <v>111</v>
      </c>
      <c r="B372" s="18" t="s">
        <v>112</v>
      </c>
      <c r="C372" s="19" t="s">
        <v>50</v>
      </c>
      <c r="D372" s="17" t="s">
        <v>51</v>
      </c>
      <c r="E372" s="17" t="s">
        <v>216</v>
      </c>
      <c r="F372" s="17" t="s">
        <v>217</v>
      </c>
      <c r="G372" s="17" t="s">
        <v>218</v>
      </c>
      <c r="H372" s="17" t="s">
        <v>219</v>
      </c>
      <c r="I372" s="17"/>
      <c r="J372" s="17"/>
      <c r="K372" s="17"/>
      <c r="L372" s="17"/>
      <c r="M372" s="17" t="s">
        <v>27</v>
      </c>
      <c r="N372" s="17" t="s">
        <v>205</v>
      </c>
      <c r="O372" s="17" t="s">
        <v>28</v>
      </c>
      <c r="P372" s="18" t="s">
        <v>52</v>
      </c>
      <c r="Q372" s="20">
        <v>6489697956</v>
      </c>
      <c r="R372" s="20">
        <v>1286876485</v>
      </c>
      <c r="S372" s="20">
        <v>123564631</v>
      </c>
      <c r="T372" s="20">
        <v>7653009810</v>
      </c>
      <c r="U372" s="20">
        <v>0</v>
      </c>
      <c r="V372" s="20">
        <v>7421438244</v>
      </c>
      <c r="W372" s="20">
        <v>231571566</v>
      </c>
      <c r="X372" s="20">
        <v>7421438244</v>
      </c>
      <c r="Y372" s="20">
        <v>7421438244</v>
      </c>
      <c r="Z372" s="20">
        <v>7421438244</v>
      </c>
      <c r="AA372" s="20">
        <v>7421438244</v>
      </c>
    </row>
    <row r="373" spans="1:27" ht="78.75" x14ac:dyDescent="0.25">
      <c r="A373" s="17" t="s">
        <v>111</v>
      </c>
      <c r="B373" s="18" t="s">
        <v>112</v>
      </c>
      <c r="C373" s="19" t="s">
        <v>53</v>
      </c>
      <c r="D373" s="17" t="s">
        <v>51</v>
      </c>
      <c r="E373" s="17" t="s">
        <v>216</v>
      </c>
      <c r="F373" s="17" t="s">
        <v>217</v>
      </c>
      <c r="G373" s="17" t="s">
        <v>220</v>
      </c>
      <c r="H373" s="17" t="s">
        <v>219</v>
      </c>
      <c r="I373" s="17"/>
      <c r="J373" s="17"/>
      <c r="K373" s="17"/>
      <c r="L373" s="17"/>
      <c r="M373" s="17" t="s">
        <v>27</v>
      </c>
      <c r="N373" s="17" t="s">
        <v>205</v>
      </c>
      <c r="O373" s="17" t="s">
        <v>28</v>
      </c>
      <c r="P373" s="18" t="s">
        <v>52</v>
      </c>
      <c r="Q373" s="20">
        <v>1503781659</v>
      </c>
      <c r="R373" s="20">
        <v>758008208</v>
      </c>
      <c r="S373" s="20">
        <v>0</v>
      </c>
      <c r="T373" s="20">
        <v>2261789867</v>
      </c>
      <c r="U373" s="20">
        <v>0</v>
      </c>
      <c r="V373" s="20">
        <v>2206675341</v>
      </c>
      <c r="W373" s="20">
        <v>55114526</v>
      </c>
      <c r="X373" s="20">
        <v>2206675341</v>
      </c>
      <c r="Y373" s="20">
        <v>2206675341</v>
      </c>
      <c r="Z373" s="20">
        <v>2206675341</v>
      </c>
      <c r="AA373" s="20">
        <v>2206675341</v>
      </c>
    </row>
    <row r="374" spans="1:27" ht="56.25" x14ac:dyDescent="0.25">
      <c r="A374" s="17" t="s">
        <v>111</v>
      </c>
      <c r="B374" s="18" t="s">
        <v>112</v>
      </c>
      <c r="C374" s="19" t="s">
        <v>54</v>
      </c>
      <c r="D374" s="17" t="s">
        <v>51</v>
      </c>
      <c r="E374" s="17" t="s">
        <v>216</v>
      </c>
      <c r="F374" s="17" t="s">
        <v>217</v>
      </c>
      <c r="G374" s="17" t="s">
        <v>221</v>
      </c>
      <c r="H374" s="17" t="s">
        <v>222</v>
      </c>
      <c r="I374" s="17"/>
      <c r="J374" s="17"/>
      <c r="K374" s="17"/>
      <c r="L374" s="17"/>
      <c r="M374" s="17" t="s">
        <v>27</v>
      </c>
      <c r="N374" s="17" t="s">
        <v>205</v>
      </c>
      <c r="O374" s="17" t="s">
        <v>28</v>
      </c>
      <c r="P374" s="18" t="s">
        <v>55</v>
      </c>
      <c r="Q374" s="20">
        <v>223800000</v>
      </c>
      <c r="R374" s="20">
        <v>18385994</v>
      </c>
      <c r="S374" s="20">
        <v>10524202</v>
      </c>
      <c r="T374" s="20">
        <v>231661792</v>
      </c>
      <c r="U374" s="20">
        <v>0</v>
      </c>
      <c r="V374" s="20">
        <v>231661792</v>
      </c>
      <c r="W374" s="20">
        <v>0</v>
      </c>
      <c r="X374" s="20">
        <v>231661792</v>
      </c>
      <c r="Y374" s="20">
        <v>231661792</v>
      </c>
      <c r="Z374" s="20">
        <v>231661792</v>
      </c>
      <c r="AA374" s="20">
        <v>231661792</v>
      </c>
    </row>
    <row r="375" spans="1:27" ht="56.25" x14ac:dyDescent="0.25">
      <c r="A375" s="17" t="s">
        <v>111</v>
      </c>
      <c r="B375" s="18" t="s">
        <v>112</v>
      </c>
      <c r="C375" s="19" t="s">
        <v>56</v>
      </c>
      <c r="D375" s="17" t="s">
        <v>51</v>
      </c>
      <c r="E375" s="17" t="s">
        <v>216</v>
      </c>
      <c r="F375" s="17" t="s">
        <v>217</v>
      </c>
      <c r="G375" s="17" t="s">
        <v>223</v>
      </c>
      <c r="H375" s="17" t="s">
        <v>57</v>
      </c>
      <c r="I375" s="17"/>
      <c r="J375" s="17"/>
      <c r="K375" s="17"/>
      <c r="L375" s="17"/>
      <c r="M375" s="17" t="s">
        <v>27</v>
      </c>
      <c r="N375" s="17" t="s">
        <v>205</v>
      </c>
      <c r="O375" s="17" t="s">
        <v>28</v>
      </c>
      <c r="P375" s="18" t="s">
        <v>58</v>
      </c>
      <c r="Q375" s="20">
        <v>282852290</v>
      </c>
      <c r="R375" s="20">
        <v>2248948137</v>
      </c>
      <c r="S375" s="20">
        <v>601018333</v>
      </c>
      <c r="T375" s="20">
        <v>1930782094</v>
      </c>
      <c r="U375" s="20">
        <v>0</v>
      </c>
      <c r="V375" s="20">
        <v>1930782094</v>
      </c>
      <c r="W375" s="20">
        <v>0</v>
      </c>
      <c r="X375" s="20">
        <v>1930782094</v>
      </c>
      <c r="Y375" s="20">
        <v>1697855887</v>
      </c>
      <c r="Z375" s="20">
        <v>1697855887</v>
      </c>
      <c r="AA375" s="20">
        <v>1697855887</v>
      </c>
    </row>
    <row r="376" spans="1:27" ht="90" x14ac:dyDescent="0.25">
      <c r="A376" s="17" t="s">
        <v>111</v>
      </c>
      <c r="B376" s="18" t="s">
        <v>112</v>
      </c>
      <c r="C376" s="19" t="s">
        <v>74</v>
      </c>
      <c r="D376" s="17" t="s">
        <v>51</v>
      </c>
      <c r="E376" s="17" t="s">
        <v>216</v>
      </c>
      <c r="F376" s="17" t="s">
        <v>217</v>
      </c>
      <c r="G376" s="17" t="s">
        <v>234</v>
      </c>
      <c r="H376" s="17" t="s">
        <v>227</v>
      </c>
      <c r="I376" s="17"/>
      <c r="J376" s="17"/>
      <c r="K376" s="17"/>
      <c r="L376" s="17"/>
      <c r="M376" s="17" t="s">
        <v>60</v>
      </c>
      <c r="N376" s="17" t="s">
        <v>212</v>
      </c>
      <c r="O376" s="17" t="s">
        <v>28</v>
      </c>
      <c r="P376" s="18" t="s">
        <v>63</v>
      </c>
      <c r="Q376" s="20">
        <v>5539204335</v>
      </c>
      <c r="R376" s="20">
        <v>57400572</v>
      </c>
      <c r="S376" s="20">
        <v>77122678</v>
      </c>
      <c r="T376" s="20">
        <v>5519482229</v>
      </c>
      <c r="U376" s="20">
        <v>0</v>
      </c>
      <c r="V376" s="20">
        <v>5519482229</v>
      </c>
      <c r="W376" s="20">
        <v>0</v>
      </c>
      <c r="X376" s="20">
        <v>5519482229</v>
      </c>
      <c r="Y376" s="20">
        <v>5519482229</v>
      </c>
      <c r="Z376" s="20">
        <v>5519482229</v>
      </c>
      <c r="AA376" s="20">
        <v>5519482229</v>
      </c>
    </row>
    <row r="377" spans="1:27" ht="90" x14ac:dyDescent="0.25">
      <c r="A377" s="17" t="s">
        <v>111</v>
      </c>
      <c r="B377" s="18" t="s">
        <v>112</v>
      </c>
      <c r="C377" s="19" t="s">
        <v>74</v>
      </c>
      <c r="D377" s="17" t="s">
        <v>51</v>
      </c>
      <c r="E377" s="17" t="s">
        <v>216</v>
      </c>
      <c r="F377" s="17" t="s">
        <v>217</v>
      </c>
      <c r="G377" s="17" t="s">
        <v>234</v>
      </c>
      <c r="H377" s="17" t="s">
        <v>227</v>
      </c>
      <c r="I377" s="17"/>
      <c r="J377" s="17"/>
      <c r="K377" s="17"/>
      <c r="L377" s="17"/>
      <c r="M377" s="17" t="s">
        <v>27</v>
      </c>
      <c r="N377" s="17" t="s">
        <v>205</v>
      </c>
      <c r="O377" s="17" t="s">
        <v>28</v>
      </c>
      <c r="P377" s="18" t="s">
        <v>63</v>
      </c>
      <c r="Q377" s="20">
        <v>0</v>
      </c>
      <c r="R377" s="20">
        <v>5289264970</v>
      </c>
      <c r="S377" s="20">
        <v>23876786</v>
      </c>
      <c r="T377" s="20">
        <v>5265388184</v>
      </c>
      <c r="U377" s="20">
        <v>0</v>
      </c>
      <c r="V377" s="20">
        <v>5188432958</v>
      </c>
      <c r="W377" s="20">
        <v>76955226</v>
      </c>
      <c r="X377" s="20">
        <v>5188432958</v>
      </c>
      <c r="Y377" s="20">
        <v>5188432958</v>
      </c>
      <c r="Z377" s="20">
        <v>5188432958</v>
      </c>
      <c r="AA377" s="20">
        <v>5188432958</v>
      </c>
    </row>
    <row r="378" spans="1:27" ht="90" x14ac:dyDescent="0.25">
      <c r="A378" s="17" t="s">
        <v>111</v>
      </c>
      <c r="B378" s="18" t="s">
        <v>112</v>
      </c>
      <c r="C378" s="19" t="s">
        <v>62</v>
      </c>
      <c r="D378" s="17" t="s">
        <v>51</v>
      </c>
      <c r="E378" s="17" t="s">
        <v>216</v>
      </c>
      <c r="F378" s="17" t="s">
        <v>217</v>
      </c>
      <c r="G378" s="17" t="s">
        <v>226</v>
      </c>
      <c r="H378" s="17" t="s">
        <v>227</v>
      </c>
      <c r="I378" s="17"/>
      <c r="J378" s="17"/>
      <c r="K378" s="17"/>
      <c r="L378" s="17"/>
      <c r="M378" s="17" t="s">
        <v>60</v>
      </c>
      <c r="N378" s="17" t="s">
        <v>212</v>
      </c>
      <c r="O378" s="17" t="s">
        <v>28</v>
      </c>
      <c r="P378" s="18" t="s">
        <v>63</v>
      </c>
      <c r="Q378" s="20">
        <v>0</v>
      </c>
      <c r="R378" s="20">
        <v>102916254961</v>
      </c>
      <c r="S378" s="20">
        <v>18069043674</v>
      </c>
      <c r="T378" s="20">
        <v>84847211287</v>
      </c>
      <c r="U378" s="20">
        <v>0</v>
      </c>
      <c r="V378" s="20">
        <v>84507085828.449997</v>
      </c>
      <c r="W378" s="20">
        <v>340125458.55000001</v>
      </c>
      <c r="X378" s="20">
        <v>84507085828.449997</v>
      </c>
      <c r="Y378" s="20">
        <v>83370291389</v>
      </c>
      <c r="Z378" s="20">
        <v>83370291389</v>
      </c>
      <c r="AA378" s="20">
        <v>83370291389</v>
      </c>
    </row>
    <row r="379" spans="1:27" ht="90" x14ac:dyDescent="0.25">
      <c r="A379" s="17" t="s">
        <v>111</v>
      </c>
      <c r="B379" s="18" t="s">
        <v>112</v>
      </c>
      <c r="C379" s="19" t="s">
        <v>62</v>
      </c>
      <c r="D379" s="17" t="s">
        <v>51</v>
      </c>
      <c r="E379" s="17" t="s">
        <v>216</v>
      </c>
      <c r="F379" s="17" t="s">
        <v>217</v>
      </c>
      <c r="G379" s="17" t="s">
        <v>226</v>
      </c>
      <c r="H379" s="17" t="s">
        <v>227</v>
      </c>
      <c r="I379" s="17"/>
      <c r="J379" s="17"/>
      <c r="K379" s="17"/>
      <c r="L379" s="17"/>
      <c r="M379" s="17" t="s">
        <v>27</v>
      </c>
      <c r="N379" s="17" t="s">
        <v>228</v>
      </c>
      <c r="O379" s="17" t="s">
        <v>28</v>
      </c>
      <c r="P379" s="18" t="s">
        <v>63</v>
      </c>
      <c r="Q379" s="20">
        <v>0</v>
      </c>
      <c r="R379" s="20">
        <v>6000000</v>
      </c>
      <c r="S379" s="20">
        <v>6000000</v>
      </c>
      <c r="T379" s="20">
        <v>0</v>
      </c>
      <c r="U379" s="20">
        <v>0</v>
      </c>
      <c r="V379" s="20">
        <v>0</v>
      </c>
      <c r="W379" s="20">
        <v>0</v>
      </c>
      <c r="X379" s="20">
        <v>0</v>
      </c>
      <c r="Y379" s="20">
        <v>0</v>
      </c>
      <c r="Z379" s="20">
        <v>0</v>
      </c>
      <c r="AA379" s="20">
        <v>0</v>
      </c>
    </row>
    <row r="380" spans="1:27" ht="90" x14ac:dyDescent="0.25">
      <c r="A380" s="17" t="s">
        <v>111</v>
      </c>
      <c r="B380" s="18" t="s">
        <v>112</v>
      </c>
      <c r="C380" s="19" t="s">
        <v>62</v>
      </c>
      <c r="D380" s="17" t="s">
        <v>51</v>
      </c>
      <c r="E380" s="17" t="s">
        <v>216</v>
      </c>
      <c r="F380" s="17" t="s">
        <v>217</v>
      </c>
      <c r="G380" s="17" t="s">
        <v>226</v>
      </c>
      <c r="H380" s="17" t="s">
        <v>227</v>
      </c>
      <c r="I380" s="17"/>
      <c r="J380" s="17"/>
      <c r="K380" s="17"/>
      <c r="L380" s="17"/>
      <c r="M380" s="17" t="s">
        <v>27</v>
      </c>
      <c r="N380" s="17" t="s">
        <v>229</v>
      </c>
      <c r="O380" s="17" t="s">
        <v>28</v>
      </c>
      <c r="P380" s="18" t="s">
        <v>63</v>
      </c>
      <c r="Q380" s="20">
        <v>0</v>
      </c>
      <c r="R380" s="20">
        <v>106113354</v>
      </c>
      <c r="S380" s="20">
        <v>0</v>
      </c>
      <c r="T380" s="20">
        <v>106113354</v>
      </c>
      <c r="U380" s="20">
        <v>0</v>
      </c>
      <c r="V380" s="20">
        <v>53944827</v>
      </c>
      <c r="W380" s="20">
        <v>52168527</v>
      </c>
      <c r="X380" s="20">
        <v>53944827</v>
      </c>
      <c r="Y380" s="20">
        <v>53944827</v>
      </c>
      <c r="Z380" s="20">
        <v>1091155</v>
      </c>
      <c r="AA380" s="20">
        <v>1091155</v>
      </c>
    </row>
    <row r="381" spans="1:27" ht="56.25" x14ac:dyDescent="0.25">
      <c r="A381" s="17" t="s">
        <v>111</v>
      </c>
      <c r="B381" s="18" t="s">
        <v>112</v>
      </c>
      <c r="C381" s="19" t="s">
        <v>64</v>
      </c>
      <c r="D381" s="17" t="s">
        <v>51</v>
      </c>
      <c r="E381" s="17" t="s">
        <v>216</v>
      </c>
      <c r="F381" s="17" t="s">
        <v>217</v>
      </c>
      <c r="G381" s="17" t="s">
        <v>226</v>
      </c>
      <c r="H381" s="17" t="s">
        <v>230</v>
      </c>
      <c r="I381" s="17"/>
      <c r="J381" s="17"/>
      <c r="K381" s="17"/>
      <c r="L381" s="17"/>
      <c r="M381" s="17" t="s">
        <v>27</v>
      </c>
      <c r="N381" s="17" t="s">
        <v>205</v>
      </c>
      <c r="O381" s="17" t="s">
        <v>28</v>
      </c>
      <c r="P381" s="18" t="s">
        <v>65</v>
      </c>
      <c r="Q381" s="20">
        <v>1106539492</v>
      </c>
      <c r="R381" s="20">
        <v>6922547067</v>
      </c>
      <c r="S381" s="20">
        <v>2189067079</v>
      </c>
      <c r="T381" s="20">
        <v>5840019480</v>
      </c>
      <c r="U381" s="20">
        <v>0</v>
      </c>
      <c r="V381" s="20">
        <v>5750133408</v>
      </c>
      <c r="W381" s="20">
        <v>89886072</v>
      </c>
      <c r="X381" s="20">
        <v>5750133408</v>
      </c>
      <c r="Y381" s="20">
        <v>5637981635</v>
      </c>
      <c r="Z381" s="20">
        <v>5566012188</v>
      </c>
      <c r="AA381" s="20">
        <v>5566012188</v>
      </c>
    </row>
    <row r="382" spans="1:27" ht="45" x14ac:dyDescent="0.25">
      <c r="A382" s="17" t="s">
        <v>111</v>
      </c>
      <c r="B382" s="18" t="s">
        <v>112</v>
      </c>
      <c r="C382" s="19" t="s">
        <v>66</v>
      </c>
      <c r="D382" s="17" t="s">
        <v>51</v>
      </c>
      <c r="E382" s="17" t="s">
        <v>216</v>
      </c>
      <c r="F382" s="17" t="s">
        <v>217</v>
      </c>
      <c r="G382" s="17" t="s">
        <v>212</v>
      </c>
      <c r="H382" s="17" t="s">
        <v>231</v>
      </c>
      <c r="I382" s="17"/>
      <c r="J382" s="17"/>
      <c r="K382" s="17"/>
      <c r="L382" s="17"/>
      <c r="M382" s="17" t="s">
        <v>60</v>
      </c>
      <c r="N382" s="17" t="s">
        <v>232</v>
      </c>
      <c r="O382" s="17" t="s">
        <v>28</v>
      </c>
      <c r="P382" s="18" t="s">
        <v>67</v>
      </c>
      <c r="Q382" s="20">
        <v>0</v>
      </c>
      <c r="R382" s="20">
        <v>4130264275</v>
      </c>
      <c r="S382" s="20">
        <v>855509998</v>
      </c>
      <c r="T382" s="20">
        <v>3274754277</v>
      </c>
      <c r="U382" s="20">
        <v>0</v>
      </c>
      <c r="V382" s="20">
        <v>3274754277</v>
      </c>
      <c r="W382" s="20">
        <v>0</v>
      </c>
      <c r="X382" s="20">
        <v>3274754277</v>
      </c>
      <c r="Y382" s="20">
        <v>3211519914</v>
      </c>
      <c r="Z382" s="20">
        <v>3211519914</v>
      </c>
      <c r="AA382" s="20">
        <v>3211519914</v>
      </c>
    </row>
    <row r="383" spans="1:27" ht="45" x14ac:dyDescent="0.25">
      <c r="A383" s="17" t="s">
        <v>111</v>
      </c>
      <c r="B383" s="18" t="s">
        <v>112</v>
      </c>
      <c r="C383" s="19" t="s">
        <v>66</v>
      </c>
      <c r="D383" s="17" t="s">
        <v>51</v>
      </c>
      <c r="E383" s="17" t="s">
        <v>216</v>
      </c>
      <c r="F383" s="17" t="s">
        <v>217</v>
      </c>
      <c r="G383" s="17" t="s">
        <v>212</v>
      </c>
      <c r="H383" s="17" t="s">
        <v>231</v>
      </c>
      <c r="I383" s="17"/>
      <c r="J383" s="17"/>
      <c r="K383" s="17"/>
      <c r="L383" s="17"/>
      <c r="M383" s="17" t="s">
        <v>27</v>
      </c>
      <c r="N383" s="17" t="s">
        <v>229</v>
      </c>
      <c r="O383" s="17" t="s">
        <v>28</v>
      </c>
      <c r="P383" s="18" t="s">
        <v>67</v>
      </c>
      <c r="Q383" s="20">
        <v>674823915</v>
      </c>
      <c r="R383" s="20">
        <v>1823287689</v>
      </c>
      <c r="S383" s="20">
        <v>327049021</v>
      </c>
      <c r="T383" s="20">
        <v>2171062583</v>
      </c>
      <c r="U383" s="20">
        <v>0</v>
      </c>
      <c r="V383" s="20">
        <v>2167198056</v>
      </c>
      <c r="W383" s="20">
        <v>3864527</v>
      </c>
      <c r="X383" s="20">
        <v>2167198056</v>
      </c>
      <c r="Y383" s="20">
        <v>2078630538</v>
      </c>
      <c r="Z383" s="20">
        <v>2078630538</v>
      </c>
      <c r="AA383" s="20">
        <v>2078630538</v>
      </c>
    </row>
    <row r="384" spans="1:27" ht="45" x14ac:dyDescent="0.25">
      <c r="A384" s="17" t="s">
        <v>111</v>
      </c>
      <c r="B384" s="18" t="s">
        <v>112</v>
      </c>
      <c r="C384" s="19" t="s">
        <v>66</v>
      </c>
      <c r="D384" s="17" t="s">
        <v>51</v>
      </c>
      <c r="E384" s="17" t="s">
        <v>216</v>
      </c>
      <c r="F384" s="17" t="s">
        <v>217</v>
      </c>
      <c r="G384" s="17" t="s">
        <v>212</v>
      </c>
      <c r="H384" s="17" t="s">
        <v>231</v>
      </c>
      <c r="I384" s="17"/>
      <c r="J384" s="17"/>
      <c r="K384" s="17"/>
      <c r="L384" s="17"/>
      <c r="M384" s="17" t="s">
        <v>27</v>
      </c>
      <c r="N384" s="17" t="s">
        <v>205</v>
      </c>
      <c r="O384" s="17" t="s">
        <v>28</v>
      </c>
      <c r="P384" s="18" t="s">
        <v>67</v>
      </c>
      <c r="Q384" s="20">
        <v>2178628975</v>
      </c>
      <c r="R384" s="20">
        <v>18398466791</v>
      </c>
      <c r="S384" s="20">
        <v>125336793</v>
      </c>
      <c r="T384" s="20">
        <v>20451758973</v>
      </c>
      <c r="U384" s="20">
        <v>0</v>
      </c>
      <c r="V384" s="20">
        <v>20429411538</v>
      </c>
      <c r="W384" s="20">
        <v>22347435</v>
      </c>
      <c r="X384" s="20">
        <v>20429411538</v>
      </c>
      <c r="Y384" s="20">
        <v>20362398992</v>
      </c>
      <c r="Z384" s="20">
        <v>20362398992</v>
      </c>
      <c r="AA384" s="20">
        <v>20362398992</v>
      </c>
    </row>
    <row r="385" spans="1:27" ht="56.25" x14ac:dyDescent="0.25">
      <c r="A385" s="17" t="s">
        <v>111</v>
      </c>
      <c r="B385" s="18" t="s">
        <v>112</v>
      </c>
      <c r="C385" s="19" t="s">
        <v>68</v>
      </c>
      <c r="D385" s="17" t="s">
        <v>51</v>
      </c>
      <c r="E385" s="17" t="s">
        <v>233</v>
      </c>
      <c r="F385" s="17" t="s">
        <v>217</v>
      </c>
      <c r="G385" s="17" t="s">
        <v>218</v>
      </c>
      <c r="H385" s="17" t="s">
        <v>230</v>
      </c>
      <c r="I385" s="17"/>
      <c r="J385" s="17"/>
      <c r="K385" s="17"/>
      <c r="L385" s="17"/>
      <c r="M385" s="17" t="s">
        <v>27</v>
      </c>
      <c r="N385" s="17" t="s">
        <v>205</v>
      </c>
      <c r="O385" s="17" t="s">
        <v>28</v>
      </c>
      <c r="P385" s="18" t="s">
        <v>65</v>
      </c>
      <c r="Q385" s="20">
        <v>127680610</v>
      </c>
      <c r="R385" s="20">
        <v>1000000</v>
      </c>
      <c r="S385" s="20">
        <v>5013840</v>
      </c>
      <c r="T385" s="20">
        <v>123666770</v>
      </c>
      <c r="U385" s="20">
        <v>0</v>
      </c>
      <c r="V385" s="20">
        <v>123666770</v>
      </c>
      <c r="W385" s="20">
        <v>0</v>
      </c>
      <c r="X385" s="20">
        <v>123666770</v>
      </c>
      <c r="Y385" s="20">
        <v>123666770</v>
      </c>
      <c r="Z385" s="20">
        <v>123666770</v>
      </c>
      <c r="AA385" s="20">
        <v>123666770</v>
      </c>
    </row>
    <row r="386" spans="1:27" ht="45" x14ac:dyDescent="0.25">
      <c r="A386" s="17" t="s">
        <v>111</v>
      </c>
      <c r="B386" s="18" t="s">
        <v>112</v>
      </c>
      <c r="C386" s="19" t="s">
        <v>69</v>
      </c>
      <c r="D386" s="17" t="s">
        <v>51</v>
      </c>
      <c r="E386" s="17" t="s">
        <v>233</v>
      </c>
      <c r="F386" s="17" t="s">
        <v>217</v>
      </c>
      <c r="G386" s="17" t="s">
        <v>220</v>
      </c>
      <c r="H386" s="17" t="s">
        <v>70</v>
      </c>
      <c r="I386" s="17"/>
      <c r="J386" s="17"/>
      <c r="K386" s="17"/>
      <c r="L386" s="17"/>
      <c r="M386" s="17" t="s">
        <v>27</v>
      </c>
      <c r="N386" s="17" t="s">
        <v>205</v>
      </c>
      <c r="O386" s="17" t="s">
        <v>28</v>
      </c>
      <c r="P386" s="18" t="s">
        <v>71</v>
      </c>
      <c r="Q386" s="20">
        <v>1935716792</v>
      </c>
      <c r="R386" s="20">
        <v>784551658</v>
      </c>
      <c r="S386" s="20">
        <v>262836254</v>
      </c>
      <c r="T386" s="20">
        <v>2457432196</v>
      </c>
      <c r="U386" s="20">
        <v>0</v>
      </c>
      <c r="V386" s="20">
        <v>2440679801.8400002</v>
      </c>
      <c r="W386" s="20">
        <v>16752394.16</v>
      </c>
      <c r="X386" s="20">
        <v>2440679801.8400002</v>
      </c>
      <c r="Y386" s="20">
        <v>2104072700.8399999</v>
      </c>
      <c r="Z386" s="20">
        <v>2104072700.8399999</v>
      </c>
      <c r="AA386" s="20">
        <v>2104072700.8399999</v>
      </c>
    </row>
    <row r="387" spans="1:27" ht="45" x14ac:dyDescent="0.25">
      <c r="A387" s="17" t="s">
        <v>111</v>
      </c>
      <c r="B387" s="18" t="s">
        <v>112</v>
      </c>
      <c r="C387" s="19" t="s">
        <v>262</v>
      </c>
      <c r="D387" s="17" t="s">
        <v>51</v>
      </c>
      <c r="E387" s="17" t="s">
        <v>233</v>
      </c>
      <c r="F387" s="17" t="s">
        <v>217</v>
      </c>
      <c r="G387" s="17" t="s">
        <v>221</v>
      </c>
      <c r="H387" s="17" t="s">
        <v>70</v>
      </c>
      <c r="I387" s="17"/>
      <c r="J387" s="17"/>
      <c r="K387" s="17"/>
      <c r="L387" s="17"/>
      <c r="M387" s="17" t="s">
        <v>27</v>
      </c>
      <c r="N387" s="17" t="s">
        <v>205</v>
      </c>
      <c r="O387" s="17" t="s">
        <v>28</v>
      </c>
      <c r="P387" s="18" t="s">
        <v>71</v>
      </c>
      <c r="Q387" s="20">
        <v>0</v>
      </c>
      <c r="R387" s="20">
        <v>49586962</v>
      </c>
      <c r="S387" s="20">
        <v>0</v>
      </c>
      <c r="T387" s="20">
        <v>49586962</v>
      </c>
      <c r="U387" s="20">
        <v>0</v>
      </c>
      <c r="V387" s="20">
        <v>10439360</v>
      </c>
      <c r="W387" s="20">
        <v>39147602</v>
      </c>
      <c r="X387" s="20">
        <v>10439360</v>
      </c>
      <c r="Y387" s="20">
        <v>10439360</v>
      </c>
      <c r="Z387" s="20">
        <v>0</v>
      </c>
      <c r="AA387" s="20">
        <v>0</v>
      </c>
    </row>
    <row r="388" spans="1:27" ht="22.5" x14ac:dyDescent="0.25">
      <c r="A388" s="17" t="s">
        <v>113</v>
      </c>
      <c r="B388" s="18" t="s">
        <v>114</v>
      </c>
      <c r="C388" s="19" t="s">
        <v>34</v>
      </c>
      <c r="D388" s="17" t="s">
        <v>26</v>
      </c>
      <c r="E388" s="17" t="s">
        <v>206</v>
      </c>
      <c r="F388" s="17"/>
      <c r="G388" s="17"/>
      <c r="H388" s="17"/>
      <c r="I388" s="17"/>
      <c r="J388" s="17"/>
      <c r="K388" s="17"/>
      <c r="L388" s="17"/>
      <c r="M388" s="17" t="s">
        <v>27</v>
      </c>
      <c r="N388" s="17" t="s">
        <v>205</v>
      </c>
      <c r="O388" s="17" t="s">
        <v>28</v>
      </c>
      <c r="P388" s="18" t="s">
        <v>35</v>
      </c>
      <c r="Q388" s="20">
        <v>276133608</v>
      </c>
      <c r="R388" s="20">
        <v>69437065</v>
      </c>
      <c r="S388" s="20">
        <v>13354680</v>
      </c>
      <c r="T388" s="20">
        <v>332215993</v>
      </c>
      <c r="U388" s="20">
        <v>0</v>
      </c>
      <c r="V388" s="20">
        <v>311406676</v>
      </c>
      <c r="W388" s="20">
        <v>20809317</v>
      </c>
      <c r="X388" s="20">
        <v>311406676</v>
      </c>
      <c r="Y388" s="20">
        <v>215307876</v>
      </c>
      <c r="Z388" s="20">
        <v>169454085</v>
      </c>
      <c r="AA388" s="20">
        <v>169454085</v>
      </c>
    </row>
    <row r="389" spans="1:27" ht="22.5" x14ac:dyDescent="0.25">
      <c r="A389" s="17" t="s">
        <v>113</v>
      </c>
      <c r="B389" s="18" t="s">
        <v>114</v>
      </c>
      <c r="C389" s="19" t="s">
        <v>157</v>
      </c>
      <c r="D389" s="17" t="s">
        <v>26</v>
      </c>
      <c r="E389" s="17" t="s">
        <v>207</v>
      </c>
      <c r="F389" s="17" t="s">
        <v>207</v>
      </c>
      <c r="G389" s="17" t="s">
        <v>204</v>
      </c>
      <c r="H389" s="17" t="s">
        <v>208</v>
      </c>
      <c r="I389" s="17"/>
      <c r="J389" s="17"/>
      <c r="K389" s="17"/>
      <c r="L389" s="17"/>
      <c r="M389" s="17" t="s">
        <v>27</v>
      </c>
      <c r="N389" s="17" t="s">
        <v>205</v>
      </c>
      <c r="O389" s="17" t="s">
        <v>28</v>
      </c>
      <c r="P389" s="18" t="s">
        <v>158</v>
      </c>
      <c r="Q389" s="20">
        <v>0</v>
      </c>
      <c r="R389" s="20">
        <v>8966178</v>
      </c>
      <c r="S389" s="20">
        <v>0</v>
      </c>
      <c r="T389" s="20">
        <v>8966178</v>
      </c>
      <c r="U389" s="20">
        <v>0</v>
      </c>
      <c r="V389" s="20">
        <v>8966178</v>
      </c>
      <c r="W389" s="20">
        <v>0</v>
      </c>
      <c r="X389" s="20">
        <v>8966178</v>
      </c>
      <c r="Y389" s="20">
        <v>8966178</v>
      </c>
      <c r="Z389" s="20">
        <v>8966178</v>
      </c>
      <c r="AA389" s="20">
        <v>8966178</v>
      </c>
    </row>
    <row r="390" spans="1:27" ht="22.5" x14ac:dyDescent="0.25">
      <c r="A390" s="17" t="s">
        <v>113</v>
      </c>
      <c r="B390" s="18" t="s">
        <v>114</v>
      </c>
      <c r="C390" s="19" t="s">
        <v>44</v>
      </c>
      <c r="D390" s="17" t="s">
        <v>26</v>
      </c>
      <c r="E390" s="17" t="s">
        <v>215</v>
      </c>
      <c r="F390" s="17" t="s">
        <v>204</v>
      </c>
      <c r="G390" s="17"/>
      <c r="H390" s="17"/>
      <c r="I390" s="17"/>
      <c r="J390" s="17"/>
      <c r="K390" s="17"/>
      <c r="L390" s="17"/>
      <c r="M390" s="17" t="s">
        <v>27</v>
      </c>
      <c r="N390" s="17" t="s">
        <v>205</v>
      </c>
      <c r="O390" s="17" t="s">
        <v>28</v>
      </c>
      <c r="P390" s="18" t="s">
        <v>45</v>
      </c>
      <c r="Q390" s="20">
        <v>0</v>
      </c>
      <c r="R390" s="20">
        <v>148879701</v>
      </c>
      <c r="S390" s="20">
        <v>917</v>
      </c>
      <c r="T390" s="20">
        <v>148878784</v>
      </c>
      <c r="U390" s="20">
        <v>0</v>
      </c>
      <c r="V390" s="20">
        <v>142457522</v>
      </c>
      <c r="W390" s="20">
        <v>6421262</v>
      </c>
      <c r="X390" s="20">
        <v>142457522</v>
      </c>
      <c r="Y390" s="20">
        <v>142457522</v>
      </c>
      <c r="Z390" s="20">
        <v>142457522</v>
      </c>
      <c r="AA390" s="20">
        <v>142457522</v>
      </c>
    </row>
    <row r="391" spans="1:27" ht="78.75" x14ac:dyDescent="0.25">
      <c r="A391" s="17" t="s">
        <v>113</v>
      </c>
      <c r="B391" s="18" t="s">
        <v>114</v>
      </c>
      <c r="C391" s="19" t="s">
        <v>50</v>
      </c>
      <c r="D391" s="17" t="s">
        <v>51</v>
      </c>
      <c r="E391" s="17" t="s">
        <v>216</v>
      </c>
      <c r="F391" s="17" t="s">
        <v>217</v>
      </c>
      <c r="G391" s="17" t="s">
        <v>218</v>
      </c>
      <c r="H391" s="17" t="s">
        <v>219</v>
      </c>
      <c r="I391" s="17"/>
      <c r="J391" s="17"/>
      <c r="K391" s="17"/>
      <c r="L391" s="17"/>
      <c r="M391" s="17" t="s">
        <v>27</v>
      </c>
      <c r="N391" s="17" t="s">
        <v>205</v>
      </c>
      <c r="O391" s="17" t="s">
        <v>28</v>
      </c>
      <c r="P391" s="18" t="s">
        <v>52</v>
      </c>
      <c r="Q391" s="20">
        <v>8682011439</v>
      </c>
      <c r="R391" s="20">
        <v>0</v>
      </c>
      <c r="S391" s="20">
        <v>297722129</v>
      </c>
      <c r="T391" s="20">
        <v>8384289310</v>
      </c>
      <c r="U391" s="20">
        <v>0</v>
      </c>
      <c r="V391" s="20">
        <v>8341781038</v>
      </c>
      <c r="W391" s="20">
        <v>42508272</v>
      </c>
      <c r="X391" s="20">
        <v>8341781038</v>
      </c>
      <c r="Y391" s="20">
        <v>8305679335</v>
      </c>
      <c r="Z391" s="20">
        <v>8305679335</v>
      </c>
      <c r="AA391" s="20">
        <v>8305679335</v>
      </c>
    </row>
    <row r="392" spans="1:27" ht="78.75" x14ac:dyDescent="0.25">
      <c r="A392" s="17" t="s">
        <v>113</v>
      </c>
      <c r="B392" s="18" t="s">
        <v>114</v>
      </c>
      <c r="C392" s="19" t="s">
        <v>53</v>
      </c>
      <c r="D392" s="17" t="s">
        <v>51</v>
      </c>
      <c r="E392" s="17" t="s">
        <v>216</v>
      </c>
      <c r="F392" s="17" t="s">
        <v>217</v>
      </c>
      <c r="G392" s="17" t="s">
        <v>220</v>
      </c>
      <c r="H392" s="17" t="s">
        <v>219</v>
      </c>
      <c r="I392" s="17"/>
      <c r="J392" s="17"/>
      <c r="K392" s="17"/>
      <c r="L392" s="17"/>
      <c r="M392" s="17" t="s">
        <v>27</v>
      </c>
      <c r="N392" s="17" t="s">
        <v>205</v>
      </c>
      <c r="O392" s="17" t="s">
        <v>28</v>
      </c>
      <c r="P392" s="18" t="s">
        <v>52</v>
      </c>
      <c r="Q392" s="20">
        <v>3291821532</v>
      </c>
      <c r="R392" s="20">
        <v>269517488</v>
      </c>
      <c r="S392" s="20">
        <v>70322753</v>
      </c>
      <c r="T392" s="20">
        <v>3491016267</v>
      </c>
      <c r="U392" s="20">
        <v>0</v>
      </c>
      <c r="V392" s="20">
        <v>3480724541</v>
      </c>
      <c r="W392" s="20">
        <v>10291726</v>
      </c>
      <c r="X392" s="20">
        <v>3480724541</v>
      </c>
      <c r="Y392" s="20">
        <v>3470206455</v>
      </c>
      <c r="Z392" s="20">
        <v>3470206455</v>
      </c>
      <c r="AA392" s="20">
        <v>3470206455</v>
      </c>
    </row>
    <row r="393" spans="1:27" ht="56.25" x14ac:dyDescent="0.25">
      <c r="A393" s="17" t="s">
        <v>113</v>
      </c>
      <c r="B393" s="18" t="s">
        <v>114</v>
      </c>
      <c r="C393" s="19" t="s">
        <v>54</v>
      </c>
      <c r="D393" s="17" t="s">
        <v>51</v>
      </c>
      <c r="E393" s="17" t="s">
        <v>216</v>
      </c>
      <c r="F393" s="17" t="s">
        <v>217</v>
      </c>
      <c r="G393" s="17" t="s">
        <v>221</v>
      </c>
      <c r="H393" s="17" t="s">
        <v>222</v>
      </c>
      <c r="I393" s="17"/>
      <c r="J393" s="17"/>
      <c r="K393" s="17"/>
      <c r="L393" s="17"/>
      <c r="M393" s="17" t="s">
        <v>27</v>
      </c>
      <c r="N393" s="17" t="s">
        <v>205</v>
      </c>
      <c r="O393" s="17" t="s">
        <v>28</v>
      </c>
      <c r="P393" s="18" t="s">
        <v>55</v>
      </c>
      <c r="Q393" s="20">
        <v>594150000</v>
      </c>
      <c r="R393" s="20">
        <v>50605853</v>
      </c>
      <c r="S393" s="20">
        <v>192930853</v>
      </c>
      <c r="T393" s="20">
        <v>451825000</v>
      </c>
      <c r="U393" s="20">
        <v>0</v>
      </c>
      <c r="V393" s="20">
        <v>448443851</v>
      </c>
      <c r="W393" s="20">
        <v>3381149</v>
      </c>
      <c r="X393" s="20">
        <v>448443851</v>
      </c>
      <c r="Y393" s="20">
        <v>445563102</v>
      </c>
      <c r="Z393" s="20">
        <v>435869714</v>
      </c>
      <c r="AA393" s="20">
        <v>435869714</v>
      </c>
    </row>
    <row r="394" spans="1:27" ht="56.25" x14ac:dyDescent="0.25">
      <c r="A394" s="17" t="s">
        <v>113</v>
      </c>
      <c r="B394" s="18" t="s">
        <v>114</v>
      </c>
      <c r="C394" s="19" t="s">
        <v>56</v>
      </c>
      <c r="D394" s="17" t="s">
        <v>51</v>
      </c>
      <c r="E394" s="17" t="s">
        <v>216</v>
      </c>
      <c r="F394" s="17" t="s">
        <v>217</v>
      </c>
      <c r="G394" s="17" t="s">
        <v>223</v>
      </c>
      <c r="H394" s="17" t="s">
        <v>57</v>
      </c>
      <c r="I394" s="17"/>
      <c r="J394" s="17"/>
      <c r="K394" s="17"/>
      <c r="L394" s="17"/>
      <c r="M394" s="17" t="s">
        <v>27</v>
      </c>
      <c r="N394" s="17" t="s">
        <v>205</v>
      </c>
      <c r="O394" s="17" t="s">
        <v>28</v>
      </c>
      <c r="P394" s="18" t="s">
        <v>58</v>
      </c>
      <c r="Q394" s="20">
        <v>159151328</v>
      </c>
      <c r="R394" s="20">
        <v>3706918567</v>
      </c>
      <c r="S394" s="20">
        <v>1357787111</v>
      </c>
      <c r="T394" s="20">
        <v>2508282784</v>
      </c>
      <c r="U394" s="20">
        <v>0</v>
      </c>
      <c r="V394" s="20">
        <v>2503425464</v>
      </c>
      <c r="W394" s="20">
        <v>4857320</v>
      </c>
      <c r="X394" s="20">
        <v>2503425464</v>
      </c>
      <c r="Y394" s="20">
        <v>1522247942</v>
      </c>
      <c r="Z394" s="20">
        <v>1518610812</v>
      </c>
      <c r="AA394" s="20">
        <v>1518610812</v>
      </c>
    </row>
    <row r="395" spans="1:27" ht="90" x14ac:dyDescent="0.25">
      <c r="A395" s="17" t="s">
        <v>113</v>
      </c>
      <c r="B395" s="18" t="s">
        <v>114</v>
      </c>
      <c r="C395" s="19" t="s">
        <v>74</v>
      </c>
      <c r="D395" s="17" t="s">
        <v>51</v>
      </c>
      <c r="E395" s="17" t="s">
        <v>216</v>
      </c>
      <c r="F395" s="17" t="s">
        <v>217</v>
      </c>
      <c r="G395" s="17" t="s">
        <v>234</v>
      </c>
      <c r="H395" s="17" t="s">
        <v>227</v>
      </c>
      <c r="I395" s="17"/>
      <c r="J395" s="17"/>
      <c r="K395" s="17"/>
      <c r="L395" s="17"/>
      <c r="M395" s="17" t="s">
        <v>60</v>
      </c>
      <c r="N395" s="17" t="s">
        <v>212</v>
      </c>
      <c r="O395" s="17" t="s">
        <v>28</v>
      </c>
      <c r="P395" s="18" t="s">
        <v>63</v>
      </c>
      <c r="Q395" s="20">
        <v>16987818586</v>
      </c>
      <c r="R395" s="20">
        <v>12539175940</v>
      </c>
      <c r="S395" s="20">
        <v>14003776174</v>
      </c>
      <c r="T395" s="20">
        <v>15523218352</v>
      </c>
      <c r="U395" s="20">
        <v>0</v>
      </c>
      <c r="V395" s="20">
        <v>15515778648</v>
      </c>
      <c r="W395" s="20">
        <v>7439704</v>
      </c>
      <c r="X395" s="20">
        <v>15515778648</v>
      </c>
      <c r="Y395" s="20">
        <v>15515778628</v>
      </c>
      <c r="Z395" s="20">
        <v>15515778628</v>
      </c>
      <c r="AA395" s="20">
        <v>15515778628</v>
      </c>
    </row>
    <row r="396" spans="1:27" ht="90" x14ac:dyDescent="0.25">
      <c r="A396" s="17" t="s">
        <v>113</v>
      </c>
      <c r="B396" s="18" t="s">
        <v>114</v>
      </c>
      <c r="C396" s="19" t="s">
        <v>74</v>
      </c>
      <c r="D396" s="17" t="s">
        <v>51</v>
      </c>
      <c r="E396" s="17" t="s">
        <v>216</v>
      </c>
      <c r="F396" s="17" t="s">
        <v>217</v>
      </c>
      <c r="G396" s="17" t="s">
        <v>234</v>
      </c>
      <c r="H396" s="17" t="s">
        <v>227</v>
      </c>
      <c r="I396" s="17"/>
      <c r="J396" s="17"/>
      <c r="K396" s="17"/>
      <c r="L396" s="17"/>
      <c r="M396" s="17" t="s">
        <v>27</v>
      </c>
      <c r="N396" s="17" t="s">
        <v>205</v>
      </c>
      <c r="O396" s="17" t="s">
        <v>28</v>
      </c>
      <c r="P396" s="18" t="s">
        <v>63</v>
      </c>
      <c r="Q396" s="20">
        <v>0</v>
      </c>
      <c r="R396" s="20">
        <v>39272632</v>
      </c>
      <c r="S396" s="20">
        <v>0</v>
      </c>
      <c r="T396" s="20">
        <v>39272632</v>
      </c>
      <c r="U396" s="20">
        <v>0</v>
      </c>
      <c r="V396" s="20">
        <v>39272632</v>
      </c>
      <c r="W396" s="20">
        <v>0</v>
      </c>
      <c r="X396" s="20">
        <v>39272632</v>
      </c>
      <c r="Y396" s="20">
        <v>13203772</v>
      </c>
      <c r="Z396" s="20">
        <v>13203772</v>
      </c>
      <c r="AA396" s="20">
        <v>13203772</v>
      </c>
    </row>
    <row r="397" spans="1:27" ht="90" x14ac:dyDescent="0.25">
      <c r="A397" s="17" t="s">
        <v>113</v>
      </c>
      <c r="B397" s="18" t="s">
        <v>114</v>
      </c>
      <c r="C397" s="19" t="s">
        <v>62</v>
      </c>
      <c r="D397" s="17" t="s">
        <v>51</v>
      </c>
      <c r="E397" s="17" t="s">
        <v>216</v>
      </c>
      <c r="F397" s="17" t="s">
        <v>217</v>
      </c>
      <c r="G397" s="17" t="s">
        <v>226</v>
      </c>
      <c r="H397" s="17" t="s">
        <v>227</v>
      </c>
      <c r="I397" s="17"/>
      <c r="J397" s="17"/>
      <c r="K397" s="17"/>
      <c r="L397" s="17"/>
      <c r="M397" s="17" t="s">
        <v>60</v>
      </c>
      <c r="N397" s="17" t="s">
        <v>212</v>
      </c>
      <c r="O397" s="17" t="s">
        <v>28</v>
      </c>
      <c r="P397" s="18" t="s">
        <v>63</v>
      </c>
      <c r="Q397" s="20">
        <v>0</v>
      </c>
      <c r="R397" s="20">
        <v>228164681572</v>
      </c>
      <c r="S397" s="20">
        <v>47290412846</v>
      </c>
      <c r="T397" s="20">
        <v>180874268726</v>
      </c>
      <c r="U397" s="20">
        <v>0</v>
      </c>
      <c r="V397" s="20">
        <v>180008081978.98001</v>
      </c>
      <c r="W397" s="20">
        <v>866186747.01999998</v>
      </c>
      <c r="X397" s="20">
        <v>180008081978.98001</v>
      </c>
      <c r="Y397" s="20">
        <v>166833228240.81</v>
      </c>
      <c r="Z397" s="20">
        <v>166820796746.81</v>
      </c>
      <c r="AA397" s="20">
        <v>166820796746.81</v>
      </c>
    </row>
    <row r="398" spans="1:27" ht="90" x14ac:dyDescent="0.25">
      <c r="A398" s="17" t="s">
        <v>113</v>
      </c>
      <c r="B398" s="18" t="s">
        <v>114</v>
      </c>
      <c r="C398" s="19" t="s">
        <v>62</v>
      </c>
      <c r="D398" s="17" t="s">
        <v>51</v>
      </c>
      <c r="E398" s="17" t="s">
        <v>216</v>
      </c>
      <c r="F398" s="17" t="s">
        <v>217</v>
      </c>
      <c r="G398" s="17" t="s">
        <v>226</v>
      </c>
      <c r="H398" s="17" t="s">
        <v>227</v>
      </c>
      <c r="I398" s="17"/>
      <c r="J398" s="17"/>
      <c r="K398" s="17"/>
      <c r="L398" s="17"/>
      <c r="M398" s="17" t="s">
        <v>27</v>
      </c>
      <c r="N398" s="17" t="s">
        <v>228</v>
      </c>
      <c r="O398" s="17" t="s">
        <v>28</v>
      </c>
      <c r="P398" s="18" t="s">
        <v>63</v>
      </c>
      <c r="Q398" s="20">
        <v>0</v>
      </c>
      <c r="R398" s="20">
        <v>5617929795</v>
      </c>
      <c r="S398" s="20">
        <v>65958713</v>
      </c>
      <c r="T398" s="20">
        <v>5551971082</v>
      </c>
      <c r="U398" s="20">
        <v>0</v>
      </c>
      <c r="V398" s="20">
        <v>5551802111</v>
      </c>
      <c r="W398" s="20">
        <v>168971</v>
      </c>
      <c r="X398" s="20">
        <v>5551802111</v>
      </c>
      <c r="Y398" s="20">
        <v>5331850289</v>
      </c>
      <c r="Z398" s="20">
        <v>5331050289</v>
      </c>
      <c r="AA398" s="20">
        <v>5331050289</v>
      </c>
    </row>
    <row r="399" spans="1:27" ht="90" x14ac:dyDescent="0.25">
      <c r="A399" s="17" t="s">
        <v>113</v>
      </c>
      <c r="B399" s="18" t="s">
        <v>114</v>
      </c>
      <c r="C399" s="19" t="s">
        <v>62</v>
      </c>
      <c r="D399" s="17" t="s">
        <v>51</v>
      </c>
      <c r="E399" s="17" t="s">
        <v>216</v>
      </c>
      <c r="F399" s="17" t="s">
        <v>217</v>
      </c>
      <c r="G399" s="17" t="s">
        <v>226</v>
      </c>
      <c r="H399" s="17" t="s">
        <v>227</v>
      </c>
      <c r="I399" s="17"/>
      <c r="J399" s="17"/>
      <c r="K399" s="17"/>
      <c r="L399" s="17"/>
      <c r="M399" s="17" t="s">
        <v>27</v>
      </c>
      <c r="N399" s="17" t="s">
        <v>229</v>
      </c>
      <c r="O399" s="17" t="s">
        <v>28</v>
      </c>
      <c r="P399" s="18" t="s">
        <v>63</v>
      </c>
      <c r="Q399" s="20">
        <v>0</v>
      </c>
      <c r="R399" s="20">
        <v>699471</v>
      </c>
      <c r="S399" s="20">
        <v>0</v>
      </c>
      <c r="T399" s="20">
        <v>699471</v>
      </c>
      <c r="U399" s="20">
        <v>0</v>
      </c>
      <c r="V399" s="20">
        <v>658640</v>
      </c>
      <c r="W399" s="20">
        <v>40831</v>
      </c>
      <c r="X399" s="20">
        <v>658640</v>
      </c>
      <c r="Y399" s="20">
        <v>65000</v>
      </c>
      <c r="Z399" s="20">
        <v>0</v>
      </c>
      <c r="AA399" s="20">
        <v>0</v>
      </c>
    </row>
    <row r="400" spans="1:27" ht="56.25" x14ac:dyDescent="0.25">
      <c r="A400" s="17" t="s">
        <v>113</v>
      </c>
      <c r="B400" s="18" t="s">
        <v>114</v>
      </c>
      <c r="C400" s="19" t="s">
        <v>64</v>
      </c>
      <c r="D400" s="17" t="s">
        <v>51</v>
      </c>
      <c r="E400" s="17" t="s">
        <v>216</v>
      </c>
      <c r="F400" s="17" t="s">
        <v>217</v>
      </c>
      <c r="G400" s="17" t="s">
        <v>226</v>
      </c>
      <c r="H400" s="17" t="s">
        <v>230</v>
      </c>
      <c r="I400" s="17"/>
      <c r="J400" s="17"/>
      <c r="K400" s="17"/>
      <c r="L400" s="17"/>
      <c r="M400" s="17" t="s">
        <v>27</v>
      </c>
      <c r="N400" s="17" t="s">
        <v>205</v>
      </c>
      <c r="O400" s="17" t="s">
        <v>28</v>
      </c>
      <c r="P400" s="18" t="s">
        <v>65</v>
      </c>
      <c r="Q400" s="20">
        <v>2355404750</v>
      </c>
      <c r="R400" s="20">
        <v>16880219422</v>
      </c>
      <c r="S400" s="20">
        <v>7349879964</v>
      </c>
      <c r="T400" s="20">
        <v>11885744208</v>
      </c>
      <c r="U400" s="20">
        <v>0</v>
      </c>
      <c r="V400" s="20">
        <v>11707741846</v>
      </c>
      <c r="W400" s="20">
        <v>178002362</v>
      </c>
      <c r="X400" s="20">
        <v>11707741846</v>
      </c>
      <c r="Y400" s="20">
        <v>9119275408</v>
      </c>
      <c r="Z400" s="20">
        <v>8561883869</v>
      </c>
      <c r="AA400" s="20">
        <v>8561883869</v>
      </c>
    </row>
    <row r="401" spans="1:27" ht="45" x14ac:dyDescent="0.25">
      <c r="A401" s="17" t="s">
        <v>113</v>
      </c>
      <c r="B401" s="18" t="s">
        <v>114</v>
      </c>
      <c r="C401" s="19" t="s">
        <v>66</v>
      </c>
      <c r="D401" s="17" t="s">
        <v>51</v>
      </c>
      <c r="E401" s="17" t="s">
        <v>216</v>
      </c>
      <c r="F401" s="17" t="s">
        <v>217</v>
      </c>
      <c r="G401" s="17" t="s">
        <v>212</v>
      </c>
      <c r="H401" s="17" t="s">
        <v>231</v>
      </c>
      <c r="I401" s="17"/>
      <c r="J401" s="17"/>
      <c r="K401" s="17"/>
      <c r="L401" s="17"/>
      <c r="M401" s="17" t="s">
        <v>60</v>
      </c>
      <c r="N401" s="17" t="s">
        <v>232</v>
      </c>
      <c r="O401" s="17" t="s">
        <v>28</v>
      </c>
      <c r="P401" s="18" t="s">
        <v>67</v>
      </c>
      <c r="Q401" s="20">
        <v>0</v>
      </c>
      <c r="R401" s="20">
        <v>6193579494</v>
      </c>
      <c r="S401" s="20">
        <v>306244283</v>
      </c>
      <c r="T401" s="20">
        <v>5887335211</v>
      </c>
      <c r="U401" s="20">
        <v>0</v>
      </c>
      <c r="V401" s="20">
        <v>5884794182</v>
      </c>
      <c r="W401" s="20">
        <v>2541029</v>
      </c>
      <c r="X401" s="20">
        <v>5884794182</v>
      </c>
      <c r="Y401" s="20">
        <v>5345064475</v>
      </c>
      <c r="Z401" s="20">
        <v>5067895607</v>
      </c>
      <c r="AA401" s="20">
        <v>5067895607</v>
      </c>
    </row>
    <row r="402" spans="1:27" ht="45" x14ac:dyDescent="0.25">
      <c r="A402" s="17" t="s">
        <v>113</v>
      </c>
      <c r="B402" s="18" t="s">
        <v>114</v>
      </c>
      <c r="C402" s="19" t="s">
        <v>66</v>
      </c>
      <c r="D402" s="17" t="s">
        <v>51</v>
      </c>
      <c r="E402" s="17" t="s">
        <v>216</v>
      </c>
      <c r="F402" s="17" t="s">
        <v>217</v>
      </c>
      <c r="G402" s="17" t="s">
        <v>212</v>
      </c>
      <c r="H402" s="17" t="s">
        <v>231</v>
      </c>
      <c r="I402" s="17"/>
      <c r="J402" s="17"/>
      <c r="K402" s="17"/>
      <c r="L402" s="17"/>
      <c r="M402" s="17" t="s">
        <v>27</v>
      </c>
      <c r="N402" s="17" t="s">
        <v>229</v>
      </c>
      <c r="O402" s="17" t="s">
        <v>28</v>
      </c>
      <c r="P402" s="18" t="s">
        <v>67</v>
      </c>
      <c r="Q402" s="20">
        <v>752448485</v>
      </c>
      <c r="R402" s="20">
        <v>20817042890</v>
      </c>
      <c r="S402" s="20">
        <v>477966821</v>
      </c>
      <c r="T402" s="20">
        <v>21091524554</v>
      </c>
      <c r="U402" s="20">
        <v>0</v>
      </c>
      <c r="V402" s="20">
        <v>21015983838</v>
      </c>
      <c r="W402" s="20">
        <v>75540716</v>
      </c>
      <c r="X402" s="20">
        <v>21015983838</v>
      </c>
      <c r="Y402" s="20">
        <v>20113092031.5</v>
      </c>
      <c r="Z402" s="20">
        <v>19696621113.5</v>
      </c>
      <c r="AA402" s="20">
        <v>19696621113.5</v>
      </c>
    </row>
    <row r="403" spans="1:27" ht="45" x14ac:dyDescent="0.25">
      <c r="A403" s="17" t="s">
        <v>113</v>
      </c>
      <c r="B403" s="18" t="s">
        <v>114</v>
      </c>
      <c r="C403" s="19" t="s">
        <v>66</v>
      </c>
      <c r="D403" s="17" t="s">
        <v>51</v>
      </c>
      <c r="E403" s="17" t="s">
        <v>216</v>
      </c>
      <c r="F403" s="17" t="s">
        <v>217</v>
      </c>
      <c r="G403" s="17" t="s">
        <v>212</v>
      </c>
      <c r="H403" s="17" t="s">
        <v>231</v>
      </c>
      <c r="I403" s="17"/>
      <c r="J403" s="17"/>
      <c r="K403" s="17"/>
      <c r="L403" s="17"/>
      <c r="M403" s="17" t="s">
        <v>27</v>
      </c>
      <c r="N403" s="17" t="s">
        <v>205</v>
      </c>
      <c r="O403" s="17" t="s">
        <v>28</v>
      </c>
      <c r="P403" s="18" t="s">
        <v>67</v>
      </c>
      <c r="Q403" s="20">
        <v>4496868257</v>
      </c>
      <c r="R403" s="20">
        <v>12196682061</v>
      </c>
      <c r="S403" s="20">
        <v>360801018</v>
      </c>
      <c r="T403" s="20">
        <v>16332749300</v>
      </c>
      <c r="U403" s="20">
        <v>0</v>
      </c>
      <c r="V403" s="20">
        <v>16233752333</v>
      </c>
      <c r="W403" s="20">
        <v>98996967</v>
      </c>
      <c r="X403" s="20">
        <v>16233752333</v>
      </c>
      <c r="Y403" s="20">
        <v>15921144100</v>
      </c>
      <c r="Z403" s="20">
        <v>15829039519</v>
      </c>
      <c r="AA403" s="20">
        <v>15829039519</v>
      </c>
    </row>
    <row r="404" spans="1:27" ht="56.25" x14ac:dyDescent="0.25">
      <c r="A404" s="17" t="s">
        <v>113</v>
      </c>
      <c r="B404" s="18" t="s">
        <v>114</v>
      </c>
      <c r="C404" s="19" t="s">
        <v>68</v>
      </c>
      <c r="D404" s="17" t="s">
        <v>51</v>
      </c>
      <c r="E404" s="17" t="s">
        <v>233</v>
      </c>
      <c r="F404" s="17" t="s">
        <v>217</v>
      </c>
      <c r="G404" s="17" t="s">
        <v>218</v>
      </c>
      <c r="H404" s="17" t="s">
        <v>230</v>
      </c>
      <c r="I404" s="17"/>
      <c r="J404" s="17"/>
      <c r="K404" s="17"/>
      <c r="L404" s="17"/>
      <c r="M404" s="17" t="s">
        <v>27</v>
      </c>
      <c r="N404" s="17" t="s">
        <v>205</v>
      </c>
      <c r="O404" s="17" t="s">
        <v>28</v>
      </c>
      <c r="P404" s="18" t="s">
        <v>65</v>
      </c>
      <c r="Q404" s="20">
        <v>127537113</v>
      </c>
      <c r="R404" s="20">
        <v>0</v>
      </c>
      <c r="S404" s="20">
        <v>8560226</v>
      </c>
      <c r="T404" s="20">
        <v>118976887</v>
      </c>
      <c r="U404" s="20">
        <v>0</v>
      </c>
      <c r="V404" s="20">
        <v>118615082</v>
      </c>
      <c r="W404" s="20">
        <v>361805</v>
      </c>
      <c r="X404" s="20">
        <v>118615082</v>
      </c>
      <c r="Y404" s="20">
        <v>118615082</v>
      </c>
      <c r="Z404" s="20">
        <v>118615082</v>
      </c>
      <c r="AA404" s="20">
        <v>118615082</v>
      </c>
    </row>
    <row r="405" spans="1:27" ht="45" x14ac:dyDescent="0.25">
      <c r="A405" s="17" t="s">
        <v>113</v>
      </c>
      <c r="B405" s="18" t="s">
        <v>114</v>
      </c>
      <c r="C405" s="19" t="s">
        <v>69</v>
      </c>
      <c r="D405" s="17" t="s">
        <v>51</v>
      </c>
      <c r="E405" s="17" t="s">
        <v>233</v>
      </c>
      <c r="F405" s="17" t="s">
        <v>217</v>
      </c>
      <c r="G405" s="17" t="s">
        <v>220</v>
      </c>
      <c r="H405" s="17" t="s">
        <v>70</v>
      </c>
      <c r="I405" s="17"/>
      <c r="J405" s="17"/>
      <c r="K405" s="17"/>
      <c r="L405" s="17"/>
      <c r="M405" s="17" t="s">
        <v>27</v>
      </c>
      <c r="N405" s="17" t="s">
        <v>205</v>
      </c>
      <c r="O405" s="17" t="s">
        <v>28</v>
      </c>
      <c r="P405" s="18" t="s">
        <v>71</v>
      </c>
      <c r="Q405" s="20">
        <v>2715336738</v>
      </c>
      <c r="R405" s="20">
        <v>2905221010</v>
      </c>
      <c r="S405" s="20">
        <v>992209512</v>
      </c>
      <c r="T405" s="20">
        <v>4628348236</v>
      </c>
      <c r="U405" s="20">
        <v>0</v>
      </c>
      <c r="V405" s="20">
        <v>4428968931.6000004</v>
      </c>
      <c r="W405" s="20">
        <v>199379304.40000001</v>
      </c>
      <c r="X405" s="20">
        <v>4428968931.6000004</v>
      </c>
      <c r="Y405" s="20">
        <v>2571754055.5599999</v>
      </c>
      <c r="Z405" s="20">
        <v>2493603142.9099998</v>
      </c>
      <c r="AA405" s="20">
        <v>2493603142.9099998</v>
      </c>
    </row>
    <row r="406" spans="1:27" ht="45" x14ac:dyDescent="0.25">
      <c r="A406" s="17" t="s">
        <v>113</v>
      </c>
      <c r="B406" s="18" t="s">
        <v>114</v>
      </c>
      <c r="C406" s="19" t="s">
        <v>262</v>
      </c>
      <c r="D406" s="17" t="s">
        <v>51</v>
      </c>
      <c r="E406" s="17" t="s">
        <v>233</v>
      </c>
      <c r="F406" s="17" t="s">
        <v>217</v>
      </c>
      <c r="G406" s="17" t="s">
        <v>221</v>
      </c>
      <c r="H406" s="17" t="s">
        <v>70</v>
      </c>
      <c r="I406" s="17"/>
      <c r="J406" s="17"/>
      <c r="K406" s="17"/>
      <c r="L406" s="17"/>
      <c r="M406" s="17" t="s">
        <v>27</v>
      </c>
      <c r="N406" s="17" t="s">
        <v>205</v>
      </c>
      <c r="O406" s="17" t="s">
        <v>28</v>
      </c>
      <c r="P406" s="18" t="s">
        <v>71</v>
      </c>
      <c r="Q406" s="20">
        <v>0</v>
      </c>
      <c r="R406" s="20">
        <v>26076650</v>
      </c>
      <c r="S406" s="20">
        <v>0</v>
      </c>
      <c r="T406" s="20">
        <v>26076650</v>
      </c>
      <c r="U406" s="20">
        <v>0</v>
      </c>
      <c r="V406" s="20">
        <v>17254265</v>
      </c>
      <c r="W406" s="20">
        <v>8822385</v>
      </c>
      <c r="X406" s="20">
        <v>17254265</v>
      </c>
      <c r="Y406" s="20">
        <v>0</v>
      </c>
      <c r="Z406" s="20">
        <v>0</v>
      </c>
      <c r="AA406" s="20">
        <v>0</v>
      </c>
    </row>
    <row r="407" spans="1:27" ht="22.5" x14ac:dyDescent="0.25">
      <c r="A407" s="17" t="s">
        <v>115</v>
      </c>
      <c r="B407" s="18" t="s">
        <v>116</v>
      </c>
      <c r="C407" s="19" t="s">
        <v>34</v>
      </c>
      <c r="D407" s="17" t="s">
        <v>26</v>
      </c>
      <c r="E407" s="17" t="s">
        <v>206</v>
      </c>
      <c r="F407" s="17"/>
      <c r="G407" s="17"/>
      <c r="H407" s="17"/>
      <c r="I407" s="17"/>
      <c r="J407" s="17"/>
      <c r="K407" s="17"/>
      <c r="L407" s="17"/>
      <c r="M407" s="17" t="s">
        <v>27</v>
      </c>
      <c r="N407" s="17" t="s">
        <v>205</v>
      </c>
      <c r="O407" s="17" t="s">
        <v>28</v>
      </c>
      <c r="P407" s="18" t="s">
        <v>35</v>
      </c>
      <c r="Q407" s="20">
        <v>21185112</v>
      </c>
      <c r="R407" s="20">
        <v>36545610</v>
      </c>
      <c r="S407" s="20">
        <v>2801249</v>
      </c>
      <c r="T407" s="20">
        <v>54929473</v>
      </c>
      <c r="U407" s="20">
        <v>0</v>
      </c>
      <c r="V407" s="20">
        <v>49882867.5</v>
      </c>
      <c r="W407" s="20">
        <v>5046605.5</v>
      </c>
      <c r="X407" s="20">
        <v>49882867.5</v>
      </c>
      <c r="Y407" s="20">
        <v>49882867.5</v>
      </c>
      <c r="Z407" s="20">
        <v>49882867.5</v>
      </c>
      <c r="AA407" s="20">
        <v>49882867.5</v>
      </c>
    </row>
    <row r="408" spans="1:27" ht="22.5" x14ac:dyDescent="0.25">
      <c r="A408" s="17" t="s">
        <v>115</v>
      </c>
      <c r="B408" s="18" t="s">
        <v>116</v>
      </c>
      <c r="C408" s="19" t="s">
        <v>44</v>
      </c>
      <c r="D408" s="17" t="s">
        <v>26</v>
      </c>
      <c r="E408" s="17" t="s">
        <v>215</v>
      </c>
      <c r="F408" s="17" t="s">
        <v>204</v>
      </c>
      <c r="G408" s="17"/>
      <c r="H408" s="17"/>
      <c r="I408" s="17"/>
      <c r="J408" s="17"/>
      <c r="K408" s="17"/>
      <c r="L408" s="17"/>
      <c r="M408" s="17" t="s">
        <v>27</v>
      </c>
      <c r="N408" s="17" t="s">
        <v>205</v>
      </c>
      <c r="O408" s="17" t="s">
        <v>28</v>
      </c>
      <c r="P408" s="18" t="s">
        <v>45</v>
      </c>
      <c r="Q408" s="20">
        <v>0</v>
      </c>
      <c r="R408" s="20">
        <v>64162552</v>
      </c>
      <c r="S408" s="20">
        <v>8627922</v>
      </c>
      <c r="T408" s="20">
        <v>55534630</v>
      </c>
      <c r="U408" s="20">
        <v>0</v>
      </c>
      <c r="V408" s="20">
        <v>55534630</v>
      </c>
      <c r="W408" s="20">
        <v>0</v>
      </c>
      <c r="X408" s="20">
        <v>55534630</v>
      </c>
      <c r="Y408" s="20">
        <v>55534630</v>
      </c>
      <c r="Z408" s="20">
        <v>55534630</v>
      </c>
      <c r="AA408" s="20">
        <v>55534630</v>
      </c>
    </row>
    <row r="409" spans="1:27" ht="78.75" x14ac:dyDescent="0.25">
      <c r="A409" s="17" t="s">
        <v>115</v>
      </c>
      <c r="B409" s="18" t="s">
        <v>116</v>
      </c>
      <c r="C409" s="19" t="s">
        <v>50</v>
      </c>
      <c r="D409" s="17" t="s">
        <v>51</v>
      </c>
      <c r="E409" s="17" t="s">
        <v>216</v>
      </c>
      <c r="F409" s="17" t="s">
        <v>217</v>
      </c>
      <c r="G409" s="17" t="s">
        <v>218</v>
      </c>
      <c r="H409" s="17" t="s">
        <v>219</v>
      </c>
      <c r="I409" s="17"/>
      <c r="J409" s="17"/>
      <c r="K409" s="17"/>
      <c r="L409" s="17"/>
      <c r="M409" s="17" t="s">
        <v>27</v>
      </c>
      <c r="N409" s="17" t="s">
        <v>205</v>
      </c>
      <c r="O409" s="17" t="s">
        <v>28</v>
      </c>
      <c r="P409" s="18" t="s">
        <v>52</v>
      </c>
      <c r="Q409" s="20">
        <v>870466086</v>
      </c>
      <c r="R409" s="20">
        <v>0</v>
      </c>
      <c r="S409" s="20">
        <v>205959991</v>
      </c>
      <c r="T409" s="20">
        <v>664506095</v>
      </c>
      <c r="U409" s="20">
        <v>0</v>
      </c>
      <c r="V409" s="20">
        <v>664506095</v>
      </c>
      <c r="W409" s="20">
        <v>0</v>
      </c>
      <c r="X409" s="20">
        <v>664506095</v>
      </c>
      <c r="Y409" s="20">
        <v>664506095</v>
      </c>
      <c r="Z409" s="20">
        <v>664506095</v>
      </c>
      <c r="AA409" s="20">
        <v>664506095</v>
      </c>
    </row>
    <row r="410" spans="1:27" ht="78.75" x14ac:dyDescent="0.25">
      <c r="A410" s="17" t="s">
        <v>115</v>
      </c>
      <c r="B410" s="18" t="s">
        <v>116</v>
      </c>
      <c r="C410" s="19" t="s">
        <v>53</v>
      </c>
      <c r="D410" s="17" t="s">
        <v>51</v>
      </c>
      <c r="E410" s="17" t="s">
        <v>216</v>
      </c>
      <c r="F410" s="17" t="s">
        <v>217</v>
      </c>
      <c r="G410" s="17" t="s">
        <v>220</v>
      </c>
      <c r="H410" s="17" t="s">
        <v>219</v>
      </c>
      <c r="I410" s="17"/>
      <c r="J410" s="17"/>
      <c r="K410" s="17"/>
      <c r="L410" s="17"/>
      <c r="M410" s="17" t="s">
        <v>27</v>
      </c>
      <c r="N410" s="17" t="s">
        <v>205</v>
      </c>
      <c r="O410" s="17" t="s">
        <v>28</v>
      </c>
      <c r="P410" s="18" t="s">
        <v>52</v>
      </c>
      <c r="Q410" s="20">
        <v>150956595</v>
      </c>
      <c r="R410" s="20">
        <v>0</v>
      </c>
      <c r="S410" s="20">
        <v>3922634</v>
      </c>
      <c r="T410" s="20">
        <v>147033961</v>
      </c>
      <c r="U410" s="20">
        <v>0</v>
      </c>
      <c r="V410" s="20">
        <v>147033961</v>
      </c>
      <c r="W410" s="20">
        <v>0</v>
      </c>
      <c r="X410" s="20">
        <v>147033961</v>
      </c>
      <c r="Y410" s="20">
        <v>147033961</v>
      </c>
      <c r="Z410" s="20">
        <v>147033961</v>
      </c>
      <c r="AA410" s="20">
        <v>147033961</v>
      </c>
    </row>
    <row r="411" spans="1:27" ht="56.25" x14ac:dyDescent="0.25">
      <c r="A411" s="17" t="s">
        <v>115</v>
      </c>
      <c r="B411" s="18" t="s">
        <v>116</v>
      </c>
      <c r="C411" s="19" t="s">
        <v>54</v>
      </c>
      <c r="D411" s="17" t="s">
        <v>51</v>
      </c>
      <c r="E411" s="17" t="s">
        <v>216</v>
      </c>
      <c r="F411" s="17" t="s">
        <v>217</v>
      </c>
      <c r="G411" s="17" t="s">
        <v>221</v>
      </c>
      <c r="H411" s="17" t="s">
        <v>222</v>
      </c>
      <c r="I411" s="17"/>
      <c r="J411" s="17"/>
      <c r="K411" s="17"/>
      <c r="L411" s="17"/>
      <c r="M411" s="17" t="s">
        <v>27</v>
      </c>
      <c r="N411" s="17" t="s">
        <v>205</v>
      </c>
      <c r="O411" s="17" t="s">
        <v>28</v>
      </c>
      <c r="P411" s="18" t="s">
        <v>55</v>
      </c>
      <c r="Q411" s="20">
        <v>217000000</v>
      </c>
      <c r="R411" s="20">
        <v>66751573</v>
      </c>
      <c r="S411" s="20">
        <v>59605824</v>
      </c>
      <c r="T411" s="20">
        <v>224145749</v>
      </c>
      <c r="U411" s="20">
        <v>0</v>
      </c>
      <c r="V411" s="20">
        <v>221902007</v>
      </c>
      <c r="W411" s="20">
        <v>2243742</v>
      </c>
      <c r="X411" s="20">
        <v>221902007</v>
      </c>
      <c r="Y411" s="20">
        <v>221902007</v>
      </c>
      <c r="Z411" s="20">
        <v>221636007</v>
      </c>
      <c r="AA411" s="20">
        <v>221636007</v>
      </c>
    </row>
    <row r="412" spans="1:27" ht="56.25" x14ac:dyDescent="0.25">
      <c r="A412" s="17" t="s">
        <v>115</v>
      </c>
      <c r="B412" s="18" t="s">
        <v>116</v>
      </c>
      <c r="C412" s="19" t="s">
        <v>56</v>
      </c>
      <c r="D412" s="17" t="s">
        <v>51</v>
      </c>
      <c r="E412" s="17" t="s">
        <v>216</v>
      </c>
      <c r="F412" s="17" t="s">
        <v>217</v>
      </c>
      <c r="G412" s="17" t="s">
        <v>223</v>
      </c>
      <c r="H412" s="17" t="s">
        <v>57</v>
      </c>
      <c r="I412" s="17"/>
      <c r="J412" s="17"/>
      <c r="K412" s="17"/>
      <c r="L412" s="17"/>
      <c r="M412" s="17" t="s">
        <v>27</v>
      </c>
      <c r="N412" s="17" t="s">
        <v>205</v>
      </c>
      <c r="O412" s="17" t="s">
        <v>28</v>
      </c>
      <c r="P412" s="18" t="s">
        <v>58</v>
      </c>
      <c r="Q412" s="20">
        <v>146459494</v>
      </c>
      <c r="R412" s="20">
        <v>4646043892</v>
      </c>
      <c r="S412" s="20">
        <v>3308851137</v>
      </c>
      <c r="T412" s="20">
        <v>1483652249</v>
      </c>
      <c r="U412" s="20">
        <v>0</v>
      </c>
      <c r="V412" s="20">
        <v>1482082924</v>
      </c>
      <c r="W412" s="20">
        <v>1569325</v>
      </c>
      <c r="X412" s="20">
        <v>1482082924</v>
      </c>
      <c r="Y412" s="20">
        <v>1482082924</v>
      </c>
      <c r="Z412" s="20">
        <v>1480947549</v>
      </c>
      <c r="AA412" s="20">
        <v>1480947549</v>
      </c>
    </row>
    <row r="413" spans="1:27" ht="90" x14ac:dyDescent="0.25">
      <c r="A413" s="17" t="s">
        <v>115</v>
      </c>
      <c r="B413" s="18" t="s">
        <v>116</v>
      </c>
      <c r="C413" s="19" t="s">
        <v>74</v>
      </c>
      <c r="D413" s="17" t="s">
        <v>51</v>
      </c>
      <c r="E413" s="17" t="s">
        <v>216</v>
      </c>
      <c r="F413" s="17" t="s">
        <v>217</v>
      </c>
      <c r="G413" s="17" t="s">
        <v>234</v>
      </c>
      <c r="H413" s="17" t="s">
        <v>227</v>
      </c>
      <c r="I413" s="17"/>
      <c r="J413" s="17"/>
      <c r="K413" s="17"/>
      <c r="L413" s="17"/>
      <c r="M413" s="17" t="s">
        <v>60</v>
      </c>
      <c r="N413" s="17" t="s">
        <v>212</v>
      </c>
      <c r="O413" s="17" t="s">
        <v>28</v>
      </c>
      <c r="P413" s="18" t="s">
        <v>63</v>
      </c>
      <c r="Q413" s="20">
        <v>19669558784</v>
      </c>
      <c r="R413" s="20">
        <v>249650536</v>
      </c>
      <c r="S413" s="20">
        <v>499301072</v>
      </c>
      <c r="T413" s="20">
        <v>19419908248</v>
      </c>
      <c r="U413" s="20">
        <v>0</v>
      </c>
      <c r="V413" s="20">
        <v>19419908248</v>
      </c>
      <c r="W413" s="20">
        <v>0</v>
      </c>
      <c r="X413" s="20">
        <v>19419908248</v>
      </c>
      <c r="Y413" s="20">
        <v>19419908248</v>
      </c>
      <c r="Z413" s="20">
        <v>19419908248</v>
      </c>
      <c r="AA413" s="20">
        <v>19419908248</v>
      </c>
    </row>
    <row r="414" spans="1:27" ht="90" x14ac:dyDescent="0.25">
      <c r="A414" s="17" t="s">
        <v>115</v>
      </c>
      <c r="B414" s="18" t="s">
        <v>116</v>
      </c>
      <c r="C414" s="19" t="s">
        <v>62</v>
      </c>
      <c r="D414" s="17" t="s">
        <v>51</v>
      </c>
      <c r="E414" s="17" t="s">
        <v>216</v>
      </c>
      <c r="F414" s="17" t="s">
        <v>217</v>
      </c>
      <c r="G414" s="17" t="s">
        <v>226</v>
      </c>
      <c r="H414" s="17" t="s">
        <v>227</v>
      </c>
      <c r="I414" s="17"/>
      <c r="J414" s="17"/>
      <c r="K414" s="17"/>
      <c r="L414" s="17"/>
      <c r="M414" s="17" t="s">
        <v>60</v>
      </c>
      <c r="N414" s="17" t="s">
        <v>212</v>
      </c>
      <c r="O414" s="17" t="s">
        <v>28</v>
      </c>
      <c r="P414" s="18" t="s">
        <v>63</v>
      </c>
      <c r="Q414" s="20">
        <v>0</v>
      </c>
      <c r="R414" s="20">
        <v>188858547296</v>
      </c>
      <c r="S414" s="20">
        <v>24958390722</v>
      </c>
      <c r="T414" s="20">
        <v>163900156574</v>
      </c>
      <c r="U414" s="20">
        <v>0</v>
      </c>
      <c r="V414" s="20">
        <v>163662730410</v>
      </c>
      <c r="W414" s="20">
        <v>237426164</v>
      </c>
      <c r="X414" s="20">
        <v>163662730410</v>
      </c>
      <c r="Y414" s="20">
        <v>159452591998</v>
      </c>
      <c r="Z414" s="20">
        <v>159452591998</v>
      </c>
      <c r="AA414" s="20">
        <v>159452591998</v>
      </c>
    </row>
    <row r="415" spans="1:27" ht="90" x14ac:dyDescent="0.25">
      <c r="A415" s="17" t="s">
        <v>115</v>
      </c>
      <c r="B415" s="18" t="s">
        <v>116</v>
      </c>
      <c r="C415" s="19" t="s">
        <v>62</v>
      </c>
      <c r="D415" s="17" t="s">
        <v>51</v>
      </c>
      <c r="E415" s="17" t="s">
        <v>216</v>
      </c>
      <c r="F415" s="17" t="s">
        <v>217</v>
      </c>
      <c r="G415" s="17" t="s">
        <v>226</v>
      </c>
      <c r="H415" s="17" t="s">
        <v>227</v>
      </c>
      <c r="I415" s="17"/>
      <c r="J415" s="17"/>
      <c r="K415" s="17"/>
      <c r="L415" s="17"/>
      <c r="M415" s="17" t="s">
        <v>27</v>
      </c>
      <c r="N415" s="17" t="s">
        <v>228</v>
      </c>
      <c r="O415" s="17" t="s">
        <v>28</v>
      </c>
      <c r="P415" s="18" t="s">
        <v>63</v>
      </c>
      <c r="Q415" s="20">
        <v>0</v>
      </c>
      <c r="R415" s="20">
        <v>6000000</v>
      </c>
      <c r="S415" s="20">
        <v>6000000</v>
      </c>
      <c r="T415" s="20">
        <v>0</v>
      </c>
      <c r="U415" s="20">
        <v>0</v>
      </c>
      <c r="V415" s="20">
        <v>0</v>
      </c>
      <c r="W415" s="20">
        <v>0</v>
      </c>
      <c r="X415" s="20">
        <v>0</v>
      </c>
      <c r="Y415" s="20">
        <v>0</v>
      </c>
      <c r="Z415" s="20">
        <v>0</v>
      </c>
      <c r="AA415" s="20">
        <v>0</v>
      </c>
    </row>
    <row r="416" spans="1:27" ht="90" x14ac:dyDescent="0.25">
      <c r="A416" s="17" t="s">
        <v>115</v>
      </c>
      <c r="B416" s="18" t="s">
        <v>116</v>
      </c>
      <c r="C416" s="19" t="s">
        <v>62</v>
      </c>
      <c r="D416" s="17" t="s">
        <v>51</v>
      </c>
      <c r="E416" s="17" t="s">
        <v>216</v>
      </c>
      <c r="F416" s="17" t="s">
        <v>217</v>
      </c>
      <c r="G416" s="17" t="s">
        <v>226</v>
      </c>
      <c r="H416" s="17" t="s">
        <v>227</v>
      </c>
      <c r="I416" s="17"/>
      <c r="J416" s="17"/>
      <c r="K416" s="17"/>
      <c r="L416" s="17"/>
      <c r="M416" s="17" t="s">
        <v>27</v>
      </c>
      <c r="N416" s="17" t="s">
        <v>229</v>
      </c>
      <c r="O416" s="17" t="s">
        <v>28</v>
      </c>
      <c r="P416" s="18" t="s">
        <v>63</v>
      </c>
      <c r="Q416" s="20">
        <v>0</v>
      </c>
      <c r="R416" s="20">
        <v>4224936170</v>
      </c>
      <c r="S416" s="20">
        <v>0</v>
      </c>
      <c r="T416" s="20">
        <v>4224936170</v>
      </c>
      <c r="U416" s="20">
        <v>0</v>
      </c>
      <c r="V416" s="20">
        <v>4207005316</v>
      </c>
      <c r="W416" s="20">
        <v>17930854</v>
      </c>
      <c r="X416" s="20">
        <v>4207005316</v>
      </c>
      <c r="Y416" s="20">
        <v>4182505316</v>
      </c>
      <c r="Z416" s="20">
        <v>4182340316</v>
      </c>
      <c r="AA416" s="20">
        <v>4182340316</v>
      </c>
    </row>
    <row r="417" spans="1:27" ht="56.25" x14ac:dyDescent="0.25">
      <c r="A417" s="17" t="s">
        <v>115</v>
      </c>
      <c r="B417" s="18" t="s">
        <v>116</v>
      </c>
      <c r="C417" s="19" t="s">
        <v>64</v>
      </c>
      <c r="D417" s="17" t="s">
        <v>51</v>
      </c>
      <c r="E417" s="17" t="s">
        <v>216</v>
      </c>
      <c r="F417" s="17" t="s">
        <v>217</v>
      </c>
      <c r="G417" s="17" t="s">
        <v>226</v>
      </c>
      <c r="H417" s="17" t="s">
        <v>230</v>
      </c>
      <c r="I417" s="17"/>
      <c r="J417" s="17"/>
      <c r="K417" s="17"/>
      <c r="L417" s="17"/>
      <c r="M417" s="17" t="s">
        <v>27</v>
      </c>
      <c r="N417" s="17" t="s">
        <v>205</v>
      </c>
      <c r="O417" s="17" t="s">
        <v>28</v>
      </c>
      <c r="P417" s="18" t="s">
        <v>65</v>
      </c>
      <c r="Q417" s="20">
        <v>1642155088</v>
      </c>
      <c r="R417" s="20">
        <v>9638580843</v>
      </c>
      <c r="S417" s="20">
        <v>3033779182</v>
      </c>
      <c r="T417" s="20">
        <v>8246956749</v>
      </c>
      <c r="U417" s="20">
        <v>0</v>
      </c>
      <c r="V417" s="20">
        <v>8116212582.0900002</v>
      </c>
      <c r="W417" s="20">
        <v>130744166.91</v>
      </c>
      <c r="X417" s="20">
        <v>8116212582.0900002</v>
      </c>
      <c r="Y417" s="20">
        <v>7830330996.0900002</v>
      </c>
      <c r="Z417" s="20">
        <v>7686745157.0900002</v>
      </c>
      <c r="AA417" s="20">
        <v>7686745157.0900002</v>
      </c>
    </row>
    <row r="418" spans="1:27" ht="45" x14ac:dyDescent="0.25">
      <c r="A418" s="17" t="s">
        <v>115</v>
      </c>
      <c r="B418" s="18" t="s">
        <v>116</v>
      </c>
      <c r="C418" s="19" t="s">
        <v>66</v>
      </c>
      <c r="D418" s="17" t="s">
        <v>51</v>
      </c>
      <c r="E418" s="17" t="s">
        <v>216</v>
      </c>
      <c r="F418" s="17" t="s">
        <v>217</v>
      </c>
      <c r="G418" s="17" t="s">
        <v>212</v>
      </c>
      <c r="H418" s="17" t="s">
        <v>231</v>
      </c>
      <c r="I418" s="17"/>
      <c r="J418" s="17"/>
      <c r="K418" s="17"/>
      <c r="L418" s="17"/>
      <c r="M418" s="17" t="s">
        <v>60</v>
      </c>
      <c r="N418" s="17" t="s">
        <v>232</v>
      </c>
      <c r="O418" s="17" t="s">
        <v>28</v>
      </c>
      <c r="P418" s="18" t="s">
        <v>67</v>
      </c>
      <c r="Q418" s="20">
        <v>0</v>
      </c>
      <c r="R418" s="20">
        <v>420771522</v>
      </c>
      <c r="S418" s="20">
        <v>4225078</v>
      </c>
      <c r="T418" s="20">
        <v>416546444</v>
      </c>
      <c r="U418" s="20">
        <v>0</v>
      </c>
      <c r="V418" s="20">
        <v>412628374</v>
      </c>
      <c r="W418" s="20">
        <v>3918070</v>
      </c>
      <c r="X418" s="20">
        <v>412628374</v>
      </c>
      <c r="Y418" s="20">
        <v>409018362</v>
      </c>
      <c r="Z418" s="20">
        <v>409018362</v>
      </c>
      <c r="AA418" s="20">
        <v>409018362</v>
      </c>
    </row>
    <row r="419" spans="1:27" ht="45" x14ac:dyDescent="0.25">
      <c r="A419" s="17" t="s">
        <v>115</v>
      </c>
      <c r="B419" s="18" t="s">
        <v>116</v>
      </c>
      <c r="C419" s="19" t="s">
        <v>66</v>
      </c>
      <c r="D419" s="17" t="s">
        <v>51</v>
      </c>
      <c r="E419" s="17" t="s">
        <v>216</v>
      </c>
      <c r="F419" s="17" t="s">
        <v>217</v>
      </c>
      <c r="G419" s="17" t="s">
        <v>212</v>
      </c>
      <c r="H419" s="17" t="s">
        <v>231</v>
      </c>
      <c r="I419" s="17"/>
      <c r="J419" s="17"/>
      <c r="K419" s="17"/>
      <c r="L419" s="17"/>
      <c r="M419" s="17" t="s">
        <v>27</v>
      </c>
      <c r="N419" s="17" t="s">
        <v>229</v>
      </c>
      <c r="O419" s="17" t="s">
        <v>28</v>
      </c>
      <c r="P419" s="18" t="s">
        <v>67</v>
      </c>
      <c r="Q419" s="20">
        <v>22920549</v>
      </c>
      <c r="R419" s="20">
        <v>563148654</v>
      </c>
      <c r="S419" s="20">
        <v>63940016</v>
      </c>
      <c r="T419" s="20">
        <v>522129187</v>
      </c>
      <c r="U419" s="20">
        <v>0</v>
      </c>
      <c r="V419" s="20">
        <v>510737767</v>
      </c>
      <c r="W419" s="20">
        <v>11391420</v>
      </c>
      <c r="X419" s="20">
        <v>510737767</v>
      </c>
      <c r="Y419" s="20">
        <v>510737767</v>
      </c>
      <c r="Z419" s="20">
        <v>510737767</v>
      </c>
      <c r="AA419" s="20">
        <v>510737767</v>
      </c>
    </row>
    <row r="420" spans="1:27" ht="45" x14ac:dyDescent="0.25">
      <c r="A420" s="17" t="s">
        <v>115</v>
      </c>
      <c r="B420" s="18" t="s">
        <v>116</v>
      </c>
      <c r="C420" s="19" t="s">
        <v>66</v>
      </c>
      <c r="D420" s="17" t="s">
        <v>51</v>
      </c>
      <c r="E420" s="17" t="s">
        <v>216</v>
      </c>
      <c r="F420" s="17" t="s">
        <v>217</v>
      </c>
      <c r="G420" s="17" t="s">
        <v>212</v>
      </c>
      <c r="H420" s="17" t="s">
        <v>231</v>
      </c>
      <c r="I420" s="17"/>
      <c r="J420" s="17"/>
      <c r="K420" s="17"/>
      <c r="L420" s="17"/>
      <c r="M420" s="17" t="s">
        <v>27</v>
      </c>
      <c r="N420" s="17" t="s">
        <v>205</v>
      </c>
      <c r="O420" s="17" t="s">
        <v>28</v>
      </c>
      <c r="P420" s="18" t="s">
        <v>67</v>
      </c>
      <c r="Q420" s="20">
        <v>1504250737</v>
      </c>
      <c r="R420" s="20">
        <v>2714360952</v>
      </c>
      <c r="S420" s="20">
        <v>328168036</v>
      </c>
      <c r="T420" s="20">
        <v>3890443653</v>
      </c>
      <c r="U420" s="20">
        <v>0</v>
      </c>
      <c r="V420" s="20">
        <v>3842193503.9000001</v>
      </c>
      <c r="W420" s="20">
        <v>48250149.100000001</v>
      </c>
      <c r="X420" s="20">
        <v>3842193503.9000001</v>
      </c>
      <c r="Y420" s="20">
        <v>3817494903.9000001</v>
      </c>
      <c r="Z420" s="20">
        <v>3813091566.9000001</v>
      </c>
      <c r="AA420" s="20">
        <v>3813091566.9000001</v>
      </c>
    </row>
    <row r="421" spans="1:27" ht="56.25" x14ac:dyDescent="0.25">
      <c r="A421" s="17" t="s">
        <v>115</v>
      </c>
      <c r="B421" s="18" t="s">
        <v>116</v>
      </c>
      <c r="C421" s="19" t="s">
        <v>68</v>
      </c>
      <c r="D421" s="17" t="s">
        <v>51</v>
      </c>
      <c r="E421" s="17" t="s">
        <v>233</v>
      </c>
      <c r="F421" s="17" t="s">
        <v>217</v>
      </c>
      <c r="G421" s="17" t="s">
        <v>218</v>
      </c>
      <c r="H421" s="17" t="s">
        <v>230</v>
      </c>
      <c r="I421" s="17"/>
      <c r="J421" s="17"/>
      <c r="K421" s="17"/>
      <c r="L421" s="17"/>
      <c r="M421" s="17" t="s">
        <v>27</v>
      </c>
      <c r="N421" s="17" t="s">
        <v>205</v>
      </c>
      <c r="O421" s="17" t="s">
        <v>28</v>
      </c>
      <c r="P421" s="18" t="s">
        <v>65</v>
      </c>
      <c r="Q421" s="20">
        <v>178750232</v>
      </c>
      <c r="R421" s="20">
        <v>0</v>
      </c>
      <c r="S421" s="20">
        <v>19335285</v>
      </c>
      <c r="T421" s="20">
        <v>159414947</v>
      </c>
      <c r="U421" s="20">
        <v>0</v>
      </c>
      <c r="V421" s="20">
        <v>159414947</v>
      </c>
      <c r="W421" s="20">
        <v>0</v>
      </c>
      <c r="X421" s="20">
        <v>159414947</v>
      </c>
      <c r="Y421" s="20">
        <v>159414947</v>
      </c>
      <c r="Z421" s="20">
        <v>159414947</v>
      </c>
      <c r="AA421" s="20">
        <v>159414947</v>
      </c>
    </row>
    <row r="422" spans="1:27" ht="45" x14ac:dyDescent="0.25">
      <c r="A422" s="17" t="s">
        <v>115</v>
      </c>
      <c r="B422" s="18" t="s">
        <v>116</v>
      </c>
      <c r="C422" s="19" t="s">
        <v>69</v>
      </c>
      <c r="D422" s="17" t="s">
        <v>51</v>
      </c>
      <c r="E422" s="17" t="s">
        <v>233</v>
      </c>
      <c r="F422" s="17" t="s">
        <v>217</v>
      </c>
      <c r="G422" s="17" t="s">
        <v>220</v>
      </c>
      <c r="H422" s="17" t="s">
        <v>70</v>
      </c>
      <c r="I422" s="17"/>
      <c r="J422" s="17"/>
      <c r="K422" s="17"/>
      <c r="L422" s="17"/>
      <c r="M422" s="17" t="s">
        <v>27</v>
      </c>
      <c r="N422" s="17" t="s">
        <v>205</v>
      </c>
      <c r="O422" s="17" t="s">
        <v>28</v>
      </c>
      <c r="P422" s="18" t="s">
        <v>71</v>
      </c>
      <c r="Q422" s="20">
        <v>1892640618</v>
      </c>
      <c r="R422" s="20">
        <v>2397951363</v>
      </c>
      <c r="S422" s="20">
        <v>2156831631</v>
      </c>
      <c r="T422" s="20">
        <v>2133760350</v>
      </c>
      <c r="U422" s="20">
        <v>0</v>
      </c>
      <c r="V422" s="20">
        <v>2086728107.74</v>
      </c>
      <c r="W422" s="20">
        <v>47032242.259999998</v>
      </c>
      <c r="X422" s="20">
        <v>2086728107.74</v>
      </c>
      <c r="Y422" s="20">
        <v>2075585607.5699999</v>
      </c>
      <c r="Z422" s="20">
        <v>2075585607.5699999</v>
      </c>
      <c r="AA422" s="20">
        <v>2075585607.5699999</v>
      </c>
    </row>
    <row r="423" spans="1:27" ht="45" x14ac:dyDescent="0.25">
      <c r="A423" s="17" t="s">
        <v>115</v>
      </c>
      <c r="B423" s="18" t="s">
        <v>116</v>
      </c>
      <c r="C423" s="19" t="s">
        <v>262</v>
      </c>
      <c r="D423" s="17" t="s">
        <v>51</v>
      </c>
      <c r="E423" s="17" t="s">
        <v>233</v>
      </c>
      <c r="F423" s="17" t="s">
        <v>217</v>
      </c>
      <c r="G423" s="17" t="s">
        <v>221</v>
      </c>
      <c r="H423" s="17" t="s">
        <v>70</v>
      </c>
      <c r="I423" s="17"/>
      <c r="J423" s="17"/>
      <c r="K423" s="17"/>
      <c r="L423" s="17"/>
      <c r="M423" s="17" t="s">
        <v>27</v>
      </c>
      <c r="N423" s="17" t="s">
        <v>205</v>
      </c>
      <c r="O423" s="17" t="s">
        <v>28</v>
      </c>
      <c r="P423" s="18" t="s">
        <v>71</v>
      </c>
      <c r="Q423" s="20">
        <v>0</v>
      </c>
      <c r="R423" s="20">
        <v>10985108</v>
      </c>
      <c r="S423" s="20">
        <v>0</v>
      </c>
      <c r="T423" s="20">
        <v>10985108</v>
      </c>
      <c r="U423" s="20">
        <v>0</v>
      </c>
      <c r="V423" s="20">
        <v>10985108</v>
      </c>
      <c r="W423" s="20">
        <v>0</v>
      </c>
      <c r="X423" s="20">
        <v>10985108</v>
      </c>
      <c r="Y423" s="20">
        <v>0</v>
      </c>
      <c r="Z423" s="20">
        <v>0</v>
      </c>
      <c r="AA423" s="20">
        <v>0</v>
      </c>
    </row>
    <row r="424" spans="1:27" ht="22.5" x14ac:dyDescent="0.25">
      <c r="A424" s="17" t="s">
        <v>117</v>
      </c>
      <c r="B424" s="18" t="s">
        <v>118</v>
      </c>
      <c r="C424" s="19" t="s">
        <v>34</v>
      </c>
      <c r="D424" s="17" t="s">
        <v>26</v>
      </c>
      <c r="E424" s="17" t="s">
        <v>206</v>
      </c>
      <c r="F424" s="17"/>
      <c r="G424" s="17"/>
      <c r="H424" s="17"/>
      <c r="I424" s="17"/>
      <c r="J424" s="17"/>
      <c r="K424" s="17"/>
      <c r="L424" s="17"/>
      <c r="M424" s="17" t="s">
        <v>27</v>
      </c>
      <c r="N424" s="17" t="s">
        <v>205</v>
      </c>
      <c r="O424" s="17" t="s">
        <v>28</v>
      </c>
      <c r="P424" s="18" t="s">
        <v>35</v>
      </c>
      <c r="Q424" s="20">
        <v>13380071</v>
      </c>
      <c r="R424" s="20">
        <v>138172959</v>
      </c>
      <c r="S424" s="20">
        <v>15355621</v>
      </c>
      <c r="T424" s="20">
        <v>136197409</v>
      </c>
      <c r="U424" s="20">
        <v>0</v>
      </c>
      <c r="V424" s="20">
        <v>135173063</v>
      </c>
      <c r="W424" s="20">
        <v>1024346</v>
      </c>
      <c r="X424" s="20">
        <v>135173063</v>
      </c>
      <c r="Y424" s="20">
        <v>135173063</v>
      </c>
      <c r="Z424" s="20">
        <v>135173063</v>
      </c>
      <c r="AA424" s="20">
        <v>135173063</v>
      </c>
    </row>
    <row r="425" spans="1:27" ht="22.5" x14ac:dyDescent="0.25">
      <c r="A425" s="17" t="s">
        <v>117</v>
      </c>
      <c r="B425" s="18" t="s">
        <v>118</v>
      </c>
      <c r="C425" s="19" t="s">
        <v>157</v>
      </c>
      <c r="D425" s="17" t="s">
        <v>26</v>
      </c>
      <c r="E425" s="17" t="s">
        <v>207</v>
      </c>
      <c r="F425" s="17" t="s">
        <v>207</v>
      </c>
      <c r="G425" s="17" t="s">
        <v>204</v>
      </c>
      <c r="H425" s="17" t="s">
        <v>208</v>
      </c>
      <c r="I425" s="17"/>
      <c r="J425" s="17"/>
      <c r="K425" s="17"/>
      <c r="L425" s="17"/>
      <c r="M425" s="17" t="s">
        <v>27</v>
      </c>
      <c r="N425" s="17" t="s">
        <v>205</v>
      </c>
      <c r="O425" s="17" t="s">
        <v>28</v>
      </c>
      <c r="P425" s="18" t="s">
        <v>158</v>
      </c>
      <c r="Q425" s="20">
        <v>0</v>
      </c>
      <c r="R425" s="20">
        <v>40240000</v>
      </c>
      <c r="S425" s="20">
        <v>0</v>
      </c>
      <c r="T425" s="20">
        <v>40240000</v>
      </c>
      <c r="U425" s="20">
        <v>0</v>
      </c>
      <c r="V425" s="20">
        <v>29141100</v>
      </c>
      <c r="W425" s="20">
        <v>11098900</v>
      </c>
      <c r="X425" s="20">
        <v>29141100</v>
      </c>
      <c r="Y425" s="20">
        <v>29141100</v>
      </c>
      <c r="Z425" s="20">
        <v>29141100</v>
      </c>
      <c r="AA425" s="20">
        <v>29141100</v>
      </c>
    </row>
    <row r="426" spans="1:27" ht="22.5" x14ac:dyDescent="0.25">
      <c r="A426" s="17" t="s">
        <v>117</v>
      </c>
      <c r="B426" s="18" t="s">
        <v>118</v>
      </c>
      <c r="C426" s="19" t="s">
        <v>44</v>
      </c>
      <c r="D426" s="17" t="s">
        <v>26</v>
      </c>
      <c r="E426" s="17" t="s">
        <v>215</v>
      </c>
      <c r="F426" s="17" t="s">
        <v>204</v>
      </c>
      <c r="G426" s="17"/>
      <c r="H426" s="17"/>
      <c r="I426" s="17"/>
      <c r="J426" s="17"/>
      <c r="K426" s="17"/>
      <c r="L426" s="17"/>
      <c r="M426" s="17" t="s">
        <v>27</v>
      </c>
      <c r="N426" s="17" t="s">
        <v>205</v>
      </c>
      <c r="O426" s="17" t="s">
        <v>28</v>
      </c>
      <c r="P426" s="18" t="s">
        <v>45</v>
      </c>
      <c r="Q426" s="20">
        <v>0</v>
      </c>
      <c r="R426" s="20">
        <v>167245242</v>
      </c>
      <c r="S426" s="20">
        <v>87000</v>
      </c>
      <c r="T426" s="20">
        <v>167158242</v>
      </c>
      <c r="U426" s="20">
        <v>0</v>
      </c>
      <c r="V426" s="20">
        <v>158128865.12</v>
      </c>
      <c r="W426" s="20">
        <v>9029376.8800000008</v>
      </c>
      <c r="X426" s="20">
        <v>158128865.12</v>
      </c>
      <c r="Y426" s="20">
        <v>158128865.12</v>
      </c>
      <c r="Z426" s="20">
        <v>158128865.12</v>
      </c>
      <c r="AA426" s="20">
        <v>158128865.12</v>
      </c>
    </row>
    <row r="427" spans="1:27" ht="78.75" x14ac:dyDescent="0.25">
      <c r="A427" s="17" t="s">
        <v>117</v>
      </c>
      <c r="B427" s="18" t="s">
        <v>118</v>
      </c>
      <c r="C427" s="19" t="s">
        <v>50</v>
      </c>
      <c r="D427" s="17" t="s">
        <v>51</v>
      </c>
      <c r="E427" s="17" t="s">
        <v>216</v>
      </c>
      <c r="F427" s="17" t="s">
        <v>217</v>
      </c>
      <c r="G427" s="17" t="s">
        <v>218</v>
      </c>
      <c r="H427" s="17" t="s">
        <v>219</v>
      </c>
      <c r="I427" s="17"/>
      <c r="J427" s="17"/>
      <c r="K427" s="17"/>
      <c r="L427" s="17"/>
      <c r="M427" s="17" t="s">
        <v>27</v>
      </c>
      <c r="N427" s="17" t="s">
        <v>205</v>
      </c>
      <c r="O427" s="17" t="s">
        <v>28</v>
      </c>
      <c r="P427" s="18" t="s">
        <v>52</v>
      </c>
      <c r="Q427" s="20">
        <v>9622929543</v>
      </c>
      <c r="R427" s="20">
        <v>0</v>
      </c>
      <c r="S427" s="20">
        <v>700844083</v>
      </c>
      <c r="T427" s="20">
        <v>8922085460</v>
      </c>
      <c r="U427" s="20">
        <v>0</v>
      </c>
      <c r="V427" s="20">
        <v>8922085459.2299995</v>
      </c>
      <c r="W427" s="20">
        <v>0.77</v>
      </c>
      <c r="X427" s="20">
        <v>8922085459.2299995</v>
      </c>
      <c r="Y427" s="20">
        <v>8921593026.2299995</v>
      </c>
      <c r="Z427" s="20">
        <v>8921593026.2299995</v>
      </c>
      <c r="AA427" s="20">
        <v>8921593026.2299995</v>
      </c>
    </row>
    <row r="428" spans="1:27" ht="78.75" x14ac:dyDescent="0.25">
      <c r="A428" s="17" t="s">
        <v>117</v>
      </c>
      <c r="B428" s="18" t="s">
        <v>118</v>
      </c>
      <c r="C428" s="19" t="s">
        <v>53</v>
      </c>
      <c r="D428" s="17" t="s">
        <v>51</v>
      </c>
      <c r="E428" s="17" t="s">
        <v>216</v>
      </c>
      <c r="F428" s="17" t="s">
        <v>217</v>
      </c>
      <c r="G428" s="17" t="s">
        <v>220</v>
      </c>
      <c r="H428" s="17" t="s">
        <v>219</v>
      </c>
      <c r="I428" s="17"/>
      <c r="J428" s="17"/>
      <c r="K428" s="17"/>
      <c r="L428" s="17"/>
      <c r="M428" s="17" t="s">
        <v>27</v>
      </c>
      <c r="N428" s="17" t="s">
        <v>205</v>
      </c>
      <c r="O428" s="17" t="s">
        <v>28</v>
      </c>
      <c r="P428" s="18" t="s">
        <v>52</v>
      </c>
      <c r="Q428" s="20">
        <v>892794342</v>
      </c>
      <c r="R428" s="20">
        <v>0</v>
      </c>
      <c r="S428" s="20">
        <v>115408104</v>
      </c>
      <c r="T428" s="20">
        <v>777386238</v>
      </c>
      <c r="U428" s="20">
        <v>0</v>
      </c>
      <c r="V428" s="20">
        <v>774240717</v>
      </c>
      <c r="W428" s="20">
        <v>3145521</v>
      </c>
      <c r="X428" s="20">
        <v>774240717</v>
      </c>
      <c r="Y428" s="20">
        <v>774240717</v>
      </c>
      <c r="Z428" s="20">
        <v>757760878</v>
      </c>
      <c r="AA428" s="20">
        <v>757760878</v>
      </c>
    </row>
    <row r="429" spans="1:27" ht="56.25" x14ac:dyDescent="0.25">
      <c r="A429" s="17" t="s">
        <v>117</v>
      </c>
      <c r="B429" s="18" t="s">
        <v>118</v>
      </c>
      <c r="C429" s="19" t="s">
        <v>54</v>
      </c>
      <c r="D429" s="17" t="s">
        <v>51</v>
      </c>
      <c r="E429" s="17" t="s">
        <v>216</v>
      </c>
      <c r="F429" s="17" t="s">
        <v>217</v>
      </c>
      <c r="G429" s="17" t="s">
        <v>221</v>
      </c>
      <c r="H429" s="17" t="s">
        <v>222</v>
      </c>
      <c r="I429" s="17"/>
      <c r="J429" s="17"/>
      <c r="K429" s="17"/>
      <c r="L429" s="17"/>
      <c r="M429" s="17" t="s">
        <v>27</v>
      </c>
      <c r="N429" s="17" t="s">
        <v>205</v>
      </c>
      <c r="O429" s="17" t="s">
        <v>28</v>
      </c>
      <c r="P429" s="18" t="s">
        <v>55</v>
      </c>
      <c r="Q429" s="20">
        <v>596050000</v>
      </c>
      <c r="R429" s="20">
        <v>43049179</v>
      </c>
      <c r="S429" s="20">
        <v>32767871</v>
      </c>
      <c r="T429" s="20">
        <v>606331308</v>
      </c>
      <c r="U429" s="20">
        <v>0</v>
      </c>
      <c r="V429" s="20">
        <v>603365964.24000001</v>
      </c>
      <c r="W429" s="20">
        <v>2965343.76</v>
      </c>
      <c r="X429" s="20">
        <v>603365964.24000001</v>
      </c>
      <c r="Y429" s="20">
        <v>603365964.24000001</v>
      </c>
      <c r="Z429" s="20">
        <v>603365964.24000001</v>
      </c>
      <c r="AA429" s="20">
        <v>603365964.24000001</v>
      </c>
    </row>
    <row r="430" spans="1:27" ht="56.25" x14ac:dyDescent="0.25">
      <c r="A430" s="17" t="s">
        <v>117</v>
      </c>
      <c r="B430" s="18" t="s">
        <v>118</v>
      </c>
      <c r="C430" s="19" t="s">
        <v>56</v>
      </c>
      <c r="D430" s="17" t="s">
        <v>51</v>
      </c>
      <c r="E430" s="17" t="s">
        <v>216</v>
      </c>
      <c r="F430" s="17" t="s">
        <v>217</v>
      </c>
      <c r="G430" s="17" t="s">
        <v>223</v>
      </c>
      <c r="H430" s="17" t="s">
        <v>57</v>
      </c>
      <c r="I430" s="17"/>
      <c r="J430" s="17"/>
      <c r="K430" s="17"/>
      <c r="L430" s="17"/>
      <c r="M430" s="17" t="s">
        <v>27</v>
      </c>
      <c r="N430" s="17" t="s">
        <v>205</v>
      </c>
      <c r="O430" s="17" t="s">
        <v>28</v>
      </c>
      <c r="P430" s="18" t="s">
        <v>58</v>
      </c>
      <c r="Q430" s="20">
        <v>108243951</v>
      </c>
      <c r="R430" s="20">
        <v>3937777147</v>
      </c>
      <c r="S430" s="20">
        <v>649642036</v>
      </c>
      <c r="T430" s="20">
        <v>3396379062</v>
      </c>
      <c r="U430" s="20">
        <v>0</v>
      </c>
      <c r="V430" s="20">
        <v>3391359168</v>
      </c>
      <c r="W430" s="20">
        <v>5019894</v>
      </c>
      <c r="X430" s="20">
        <v>3391359168</v>
      </c>
      <c r="Y430" s="20">
        <v>3391359168</v>
      </c>
      <c r="Z430" s="20">
        <v>3391359168</v>
      </c>
      <c r="AA430" s="20">
        <v>3391359168</v>
      </c>
    </row>
    <row r="431" spans="1:27" ht="90" x14ac:dyDescent="0.25">
      <c r="A431" s="17" t="s">
        <v>117</v>
      </c>
      <c r="B431" s="18" t="s">
        <v>118</v>
      </c>
      <c r="C431" s="19" t="s">
        <v>74</v>
      </c>
      <c r="D431" s="17" t="s">
        <v>51</v>
      </c>
      <c r="E431" s="17" t="s">
        <v>216</v>
      </c>
      <c r="F431" s="17" t="s">
        <v>217</v>
      </c>
      <c r="G431" s="17" t="s">
        <v>234</v>
      </c>
      <c r="H431" s="17" t="s">
        <v>227</v>
      </c>
      <c r="I431" s="17"/>
      <c r="J431" s="17"/>
      <c r="K431" s="17"/>
      <c r="L431" s="17"/>
      <c r="M431" s="17" t="s">
        <v>60</v>
      </c>
      <c r="N431" s="17" t="s">
        <v>212</v>
      </c>
      <c r="O431" s="17" t="s">
        <v>28</v>
      </c>
      <c r="P431" s="18" t="s">
        <v>63</v>
      </c>
      <c r="Q431" s="20">
        <v>3408481785</v>
      </c>
      <c r="R431" s="20">
        <v>1495257660.79</v>
      </c>
      <c r="S431" s="20">
        <v>40901975.789999999</v>
      </c>
      <c r="T431" s="20">
        <v>4862837470</v>
      </c>
      <c r="U431" s="20">
        <v>0</v>
      </c>
      <c r="V431" s="20">
        <v>4666303134.21</v>
      </c>
      <c r="W431" s="20">
        <v>196534335.78999999</v>
      </c>
      <c r="X431" s="20">
        <v>4666303134.21</v>
      </c>
      <c r="Y431" s="20">
        <v>4666303134.21</v>
      </c>
      <c r="Z431" s="20">
        <v>4666303134.21</v>
      </c>
      <c r="AA431" s="20">
        <v>4666303134.21</v>
      </c>
    </row>
    <row r="432" spans="1:27" ht="90" x14ac:dyDescent="0.25">
      <c r="A432" s="17" t="s">
        <v>117</v>
      </c>
      <c r="B432" s="18" t="s">
        <v>118</v>
      </c>
      <c r="C432" s="19" t="s">
        <v>62</v>
      </c>
      <c r="D432" s="17" t="s">
        <v>51</v>
      </c>
      <c r="E432" s="17" t="s">
        <v>216</v>
      </c>
      <c r="F432" s="17" t="s">
        <v>217</v>
      </c>
      <c r="G432" s="17" t="s">
        <v>226</v>
      </c>
      <c r="H432" s="17" t="s">
        <v>227</v>
      </c>
      <c r="I432" s="17"/>
      <c r="J432" s="17"/>
      <c r="K432" s="17"/>
      <c r="L432" s="17"/>
      <c r="M432" s="17" t="s">
        <v>60</v>
      </c>
      <c r="N432" s="17" t="s">
        <v>212</v>
      </c>
      <c r="O432" s="17" t="s">
        <v>28</v>
      </c>
      <c r="P432" s="18" t="s">
        <v>63</v>
      </c>
      <c r="Q432" s="20">
        <v>0</v>
      </c>
      <c r="R432" s="20">
        <v>175418578528</v>
      </c>
      <c r="S432" s="20">
        <v>28003113338</v>
      </c>
      <c r="T432" s="20">
        <v>147415465190</v>
      </c>
      <c r="U432" s="20">
        <v>0</v>
      </c>
      <c r="V432" s="20">
        <v>147384119183</v>
      </c>
      <c r="W432" s="20">
        <v>31346007</v>
      </c>
      <c r="X432" s="20">
        <v>147384119183</v>
      </c>
      <c r="Y432" s="20">
        <v>145632629896</v>
      </c>
      <c r="Z432" s="20">
        <v>145632629896</v>
      </c>
      <c r="AA432" s="20">
        <v>145632629896</v>
      </c>
    </row>
    <row r="433" spans="1:27" ht="90" x14ac:dyDescent="0.25">
      <c r="A433" s="17" t="s">
        <v>117</v>
      </c>
      <c r="B433" s="18" t="s">
        <v>118</v>
      </c>
      <c r="C433" s="19" t="s">
        <v>62</v>
      </c>
      <c r="D433" s="17" t="s">
        <v>51</v>
      </c>
      <c r="E433" s="17" t="s">
        <v>216</v>
      </c>
      <c r="F433" s="17" t="s">
        <v>217</v>
      </c>
      <c r="G433" s="17" t="s">
        <v>226</v>
      </c>
      <c r="H433" s="17" t="s">
        <v>227</v>
      </c>
      <c r="I433" s="17"/>
      <c r="J433" s="17"/>
      <c r="K433" s="17"/>
      <c r="L433" s="17"/>
      <c r="M433" s="17" t="s">
        <v>27</v>
      </c>
      <c r="N433" s="17" t="s">
        <v>228</v>
      </c>
      <c r="O433" s="17" t="s">
        <v>28</v>
      </c>
      <c r="P433" s="18" t="s">
        <v>63</v>
      </c>
      <c r="Q433" s="20">
        <v>0</v>
      </c>
      <c r="R433" s="20">
        <v>6081681</v>
      </c>
      <c r="S433" s="20">
        <v>6000000</v>
      </c>
      <c r="T433" s="20">
        <v>81681</v>
      </c>
      <c r="U433" s="20">
        <v>0</v>
      </c>
      <c r="V433" s="20">
        <v>81681</v>
      </c>
      <c r="W433" s="20">
        <v>0</v>
      </c>
      <c r="X433" s="20">
        <v>81681</v>
      </c>
      <c r="Y433" s="20">
        <v>81681</v>
      </c>
      <c r="Z433" s="20">
        <v>81681</v>
      </c>
      <c r="AA433" s="20">
        <v>81681</v>
      </c>
    </row>
    <row r="434" spans="1:27" ht="56.25" x14ac:dyDescent="0.25">
      <c r="A434" s="17" t="s">
        <v>117</v>
      </c>
      <c r="B434" s="18" t="s">
        <v>118</v>
      </c>
      <c r="C434" s="19" t="s">
        <v>64</v>
      </c>
      <c r="D434" s="17" t="s">
        <v>51</v>
      </c>
      <c r="E434" s="17" t="s">
        <v>216</v>
      </c>
      <c r="F434" s="17" t="s">
        <v>217</v>
      </c>
      <c r="G434" s="17" t="s">
        <v>226</v>
      </c>
      <c r="H434" s="17" t="s">
        <v>230</v>
      </c>
      <c r="I434" s="17"/>
      <c r="J434" s="17"/>
      <c r="K434" s="17"/>
      <c r="L434" s="17"/>
      <c r="M434" s="17" t="s">
        <v>27</v>
      </c>
      <c r="N434" s="17" t="s">
        <v>205</v>
      </c>
      <c r="O434" s="17" t="s">
        <v>28</v>
      </c>
      <c r="P434" s="18" t="s">
        <v>65</v>
      </c>
      <c r="Q434" s="20">
        <v>2033963985</v>
      </c>
      <c r="R434" s="20">
        <v>16344145498</v>
      </c>
      <c r="S434" s="20">
        <v>4388390884</v>
      </c>
      <c r="T434" s="20">
        <v>13989718599</v>
      </c>
      <c r="U434" s="20">
        <v>0</v>
      </c>
      <c r="V434" s="20">
        <v>13923770369.9</v>
      </c>
      <c r="W434" s="20">
        <v>65948229.100000001</v>
      </c>
      <c r="X434" s="20">
        <v>13923770369.9</v>
      </c>
      <c r="Y434" s="20">
        <v>13908993834.9</v>
      </c>
      <c r="Z434" s="20">
        <v>13770882889.9</v>
      </c>
      <c r="AA434" s="20">
        <v>13770882889.9</v>
      </c>
    </row>
    <row r="435" spans="1:27" ht="45" x14ac:dyDescent="0.25">
      <c r="A435" s="17" t="s">
        <v>117</v>
      </c>
      <c r="B435" s="18" t="s">
        <v>118</v>
      </c>
      <c r="C435" s="19" t="s">
        <v>66</v>
      </c>
      <c r="D435" s="17" t="s">
        <v>51</v>
      </c>
      <c r="E435" s="17" t="s">
        <v>216</v>
      </c>
      <c r="F435" s="17" t="s">
        <v>217</v>
      </c>
      <c r="G435" s="17" t="s">
        <v>212</v>
      </c>
      <c r="H435" s="17" t="s">
        <v>231</v>
      </c>
      <c r="I435" s="17"/>
      <c r="J435" s="17"/>
      <c r="K435" s="17"/>
      <c r="L435" s="17"/>
      <c r="M435" s="17" t="s">
        <v>60</v>
      </c>
      <c r="N435" s="17" t="s">
        <v>232</v>
      </c>
      <c r="O435" s="17" t="s">
        <v>28</v>
      </c>
      <c r="P435" s="18" t="s">
        <v>67</v>
      </c>
      <c r="Q435" s="20">
        <v>0</v>
      </c>
      <c r="R435" s="20">
        <v>3148391415</v>
      </c>
      <c r="S435" s="20">
        <v>257756853</v>
      </c>
      <c r="T435" s="20">
        <v>2890634562</v>
      </c>
      <c r="U435" s="20">
        <v>0</v>
      </c>
      <c r="V435" s="20">
        <v>2860070647</v>
      </c>
      <c r="W435" s="20">
        <v>30563915</v>
      </c>
      <c r="X435" s="20">
        <v>2860070647</v>
      </c>
      <c r="Y435" s="20">
        <v>2513862535</v>
      </c>
      <c r="Z435" s="20">
        <v>2513862535</v>
      </c>
      <c r="AA435" s="20">
        <v>2513862535</v>
      </c>
    </row>
    <row r="436" spans="1:27" ht="45" x14ac:dyDescent="0.25">
      <c r="A436" s="17" t="s">
        <v>117</v>
      </c>
      <c r="B436" s="18" t="s">
        <v>118</v>
      </c>
      <c r="C436" s="19" t="s">
        <v>66</v>
      </c>
      <c r="D436" s="17" t="s">
        <v>51</v>
      </c>
      <c r="E436" s="17" t="s">
        <v>216</v>
      </c>
      <c r="F436" s="17" t="s">
        <v>217</v>
      </c>
      <c r="G436" s="17" t="s">
        <v>212</v>
      </c>
      <c r="H436" s="17" t="s">
        <v>231</v>
      </c>
      <c r="I436" s="17"/>
      <c r="J436" s="17"/>
      <c r="K436" s="17"/>
      <c r="L436" s="17"/>
      <c r="M436" s="17" t="s">
        <v>27</v>
      </c>
      <c r="N436" s="17" t="s">
        <v>229</v>
      </c>
      <c r="O436" s="17" t="s">
        <v>28</v>
      </c>
      <c r="P436" s="18" t="s">
        <v>67</v>
      </c>
      <c r="Q436" s="20">
        <v>535941697</v>
      </c>
      <c r="R436" s="20">
        <v>27788439794</v>
      </c>
      <c r="S436" s="20">
        <v>1724124471</v>
      </c>
      <c r="T436" s="20">
        <v>26600257020</v>
      </c>
      <c r="U436" s="20">
        <v>0</v>
      </c>
      <c r="V436" s="20">
        <v>26591183710</v>
      </c>
      <c r="W436" s="20">
        <v>9073310</v>
      </c>
      <c r="X436" s="20">
        <v>26591183710</v>
      </c>
      <c r="Y436" s="20">
        <v>26355819611</v>
      </c>
      <c r="Z436" s="20">
        <v>26330512501</v>
      </c>
      <c r="AA436" s="20">
        <v>26330512501</v>
      </c>
    </row>
    <row r="437" spans="1:27" ht="45" x14ac:dyDescent="0.25">
      <c r="A437" s="17" t="s">
        <v>117</v>
      </c>
      <c r="B437" s="18" t="s">
        <v>118</v>
      </c>
      <c r="C437" s="19" t="s">
        <v>66</v>
      </c>
      <c r="D437" s="17" t="s">
        <v>51</v>
      </c>
      <c r="E437" s="17" t="s">
        <v>216</v>
      </c>
      <c r="F437" s="17" t="s">
        <v>217</v>
      </c>
      <c r="G437" s="17" t="s">
        <v>212</v>
      </c>
      <c r="H437" s="17" t="s">
        <v>231</v>
      </c>
      <c r="I437" s="17"/>
      <c r="J437" s="17"/>
      <c r="K437" s="17"/>
      <c r="L437" s="17"/>
      <c r="M437" s="17" t="s">
        <v>27</v>
      </c>
      <c r="N437" s="17" t="s">
        <v>205</v>
      </c>
      <c r="O437" s="17" t="s">
        <v>28</v>
      </c>
      <c r="P437" s="18" t="s">
        <v>67</v>
      </c>
      <c r="Q437" s="20">
        <v>4594755334</v>
      </c>
      <c r="R437" s="20">
        <v>3714079564</v>
      </c>
      <c r="S437" s="20">
        <v>327044573</v>
      </c>
      <c r="T437" s="20">
        <v>7981790325</v>
      </c>
      <c r="U437" s="20">
        <v>0</v>
      </c>
      <c r="V437" s="20">
        <v>7907187018.0900002</v>
      </c>
      <c r="W437" s="20">
        <v>74603306.909999996</v>
      </c>
      <c r="X437" s="20">
        <v>7907187018.0900002</v>
      </c>
      <c r="Y437" s="20">
        <v>7851896205.0900002</v>
      </c>
      <c r="Z437" s="20">
        <v>7851047517.0900002</v>
      </c>
      <c r="AA437" s="20">
        <v>7851047517.0900002</v>
      </c>
    </row>
    <row r="438" spans="1:27" ht="56.25" x14ac:dyDescent="0.25">
      <c r="A438" s="17" t="s">
        <v>117</v>
      </c>
      <c r="B438" s="18" t="s">
        <v>118</v>
      </c>
      <c r="C438" s="19" t="s">
        <v>68</v>
      </c>
      <c r="D438" s="17" t="s">
        <v>51</v>
      </c>
      <c r="E438" s="17" t="s">
        <v>233</v>
      </c>
      <c r="F438" s="17" t="s">
        <v>217</v>
      </c>
      <c r="G438" s="17" t="s">
        <v>218</v>
      </c>
      <c r="H438" s="17" t="s">
        <v>230</v>
      </c>
      <c r="I438" s="17"/>
      <c r="J438" s="17"/>
      <c r="K438" s="17"/>
      <c r="L438" s="17"/>
      <c r="M438" s="17" t="s">
        <v>27</v>
      </c>
      <c r="N438" s="17" t="s">
        <v>205</v>
      </c>
      <c r="O438" s="17" t="s">
        <v>28</v>
      </c>
      <c r="P438" s="18" t="s">
        <v>65</v>
      </c>
      <c r="Q438" s="20">
        <v>201322304</v>
      </c>
      <c r="R438" s="20">
        <v>8421700</v>
      </c>
      <c r="S438" s="20">
        <v>13885050</v>
      </c>
      <c r="T438" s="20">
        <v>195858954</v>
      </c>
      <c r="U438" s="20">
        <v>0</v>
      </c>
      <c r="V438" s="20">
        <v>195554252</v>
      </c>
      <c r="W438" s="20">
        <v>304702</v>
      </c>
      <c r="X438" s="20">
        <v>195554252</v>
      </c>
      <c r="Y438" s="20">
        <v>195554252</v>
      </c>
      <c r="Z438" s="20">
        <v>195554252</v>
      </c>
      <c r="AA438" s="20">
        <v>195554252</v>
      </c>
    </row>
    <row r="439" spans="1:27" ht="45" x14ac:dyDescent="0.25">
      <c r="A439" s="17" t="s">
        <v>117</v>
      </c>
      <c r="B439" s="18" t="s">
        <v>118</v>
      </c>
      <c r="C439" s="19" t="s">
        <v>69</v>
      </c>
      <c r="D439" s="17" t="s">
        <v>51</v>
      </c>
      <c r="E439" s="17" t="s">
        <v>233</v>
      </c>
      <c r="F439" s="17" t="s">
        <v>217</v>
      </c>
      <c r="G439" s="17" t="s">
        <v>220</v>
      </c>
      <c r="H439" s="17" t="s">
        <v>70</v>
      </c>
      <c r="I439" s="17"/>
      <c r="J439" s="17"/>
      <c r="K439" s="17"/>
      <c r="L439" s="17"/>
      <c r="M439" s="17" t="s">
        <v>27</v>
      </c>
      <c r="N439" s="17" t="s">
        <v>205</v>
      </c>
      <c r="O439" s="17" t="s">
        <v>28</v>
      </c>
      <c r="P439" s="18" t="s">
        <v>71</v>
      </c>
      <c r="Q439" s="20">
        <v>2861854818</v>
      </c>
      <c r="R439" s="20">
        <v>3188791368</v>
      </c>
      <c r="S439" s="20">
        <v>1355218698</v>
      </c>
      <c r="T439" s="20">
        <v>4695427488</v>
      </c>
      <c r="U439" s="20">
        <v>0</v>
      </c>
      <c r="V439" s="20">
        <v>4656662051.9300003</v>
      </c>
      <c r="W439" s="20">
        <v>38765436.07</v>
      </c>
      <c r="X439" s="20">
        <v>4656662051.9300003</v>
      </c>
      <c r="Y439" s="20">
        <v>4656662051.9300003</v>
      </c>
      <c r="Z439" s="20">
        <v>4290222176.6300001</v>
      </c>
      <c r="AA439" s="20">
        <v>4290222176.6300001</v>
      </c>
    </row>
    <row r="440" spans="1:27" ht="45" x14ac:dyDescent="0.25">
      <c r="A440" s="17" t="s">
        <v>117</v>
      </c>
      <c r="B440" s="18" t="s">
        <v>118</v>
      </c>
      <c r="C440" s="19" t="s">
        <v>262</v>
      </c>
      <c r="D440" s="17" t="s">
        <v>51</v>
      </c>
      <c r="E440" s="17" t="s">
        <v>233</v>
      </c>
      <c r="F440" s="17" t="s">
        <v>217</v>
      </c>
      <c r="G440" s="17" t="s">
        <v>221</v>
      </c>
      <c r="H440" s="17" t="s">
        <v>70</v>
      </c>
      <c r="I440" s="17"/>
      <c r="J440" s="17"/>
      <c r="K440" s="17"/>
      <c r="L440" s="17"/>
      <c r="M440" s="17" t="s">
        <v>27</v>
      </c>
      <c r="N440" s="17" t="s">
        <v>205</v>
      </c>
      <c r="O440" s="17" t="s">
        <v>28</v>
      </c>
      <c r="P440" s="18" t="s">
        <v>71</v>
      </c>
      <c r="Q440" s="20">
        <v>0</v>
      </c>
      <c r="R440" s="20">
        <v>64018667</v>
      </c>
      <c r="S440" s="20">
        <v>0</v>
      </c>
      <c r="T440" s="20">
        <v>64018667</v>
      </c>
      <c r="U440" s="20">
        <v>0</v>
      </c>
      <c r="V440" s="20">
        <v>12644530</v>
      </c>
      <c r="W440" s="20">
        <v>51374137</v>
      </c>
      <c r="X440" s="20">
        <v>12644530</v>
      </c>
      <c r="Y440" s="20">
        <v>12644530</v>
      </c>
      <c r="Z440" s="20">
        <v>0</v>
      </c>
      <c r="AA440" s="20">
        <v>0</v>
      </c>
    </row>
    <row r="441" spans="1:27" ht="22.5" x14ac:dyDescent="0.25">
      <c r="A441" s="17" t="s">
        <v>119</v>
      </c>
      <c r="B441" s="18" t="s">
        <v>120</v>
      </c>
      <c r="C441" s="19" t="s">
        <v>34</v>
      </c>
      <c r="D441" s="17" t="s">
        <v>26</v>
      </c>
      <c r="E441" s="17" t="s">
        <v>206</v>
      </c>
      <c r="F441" s="17"/>
      <c r="G441" s="17"/>
      <c r="H441" s="17"/>
      <c r="I441" s="17"/>
      <c r="J441" s="17"/>
      <c r="K441" s="17"/>
      <c r="L441" s="17"/>
      <c r="M441" s="17" t="s">
        <v>27</v>
      </c>
      <c r="N441" s="17" t="s">
        <v>205</v>
      </c>
      <c r="O441" s="17" t="s">
        <v>28</v>
      </c>
      <c r="P441" s="18" t="s">
        <v>35</v>
      </c>
      <c r="Q441" s="20">
        <v>1474072436</v>
      </c>
      <c r="R441" s="20">
        <v>143327372</v>
      </c>
      <c r="S441" s="20">
        <v>389175806</v>
      </c>
      <c r="T441" s="20">
        <v>1228224002</v>
      </c>
      <c r="U441" s="20">
        <v>0</v>
      </c>
      <c r="V441" s="20">
        <v>1209624076</v>
      </c>
      <c r="W441" s="20">
        <v>18599926</v>
      </c>
      <c r="X441" s="20">
        <v>1209624076</v>
      </c>
      <c r="Y441" s="20">
        <v>1207319962</v>
      </c>
      <c r="Z441" s="20">
        <v>1207018767.03</v>
      </c>
      <c r="AA441" s="20">
        <v>1207018767.03</v>
      </c>
    </row>
    <row r="442" spans="1:27" ht="22.5" x14ac:dyDescent="0.25">
      <c r="A442" s="17" t="s">
        <v>119</v>
      </c>
      <c r="B442" s="18" t="s">
        <v>120</v>
      </c>
      <c r="C442" s="19" t="s">
        <v>157</v>
      </c>
      <c r="D442" s="17" t="s">
        <v>26</v>
      </c>
      <c r="E442" s="17" t="s">
        <v>207</v>
      </c>
      <c r="F442" s="17" t="s">
        <v>207</v>
      </c>
      <c r="G442" s="17" t="s">
        <v>204</v>
      </c>
      <c r="H442" s="17" t="s">
        <v>208</v>
      </c>
      <c r="I442" s="17"/>
      <c r="J442" s="17"/>
      <c r="K442" s="17"/>
      <c r="L442" s="17"/>
      <c r="M442" s="17" t="s">
        <v>27</v>
      </c>
      <c r="N442" s="17" t="s">
        <v>205</v>
      </c>
      <c r="O442" s="17" t="s">
        <v>28</v>
      </c>
      <c r="P442" s="18" t="s">
        <v>158</v>
      </c>
      <c r="Q442" s="20">
        <v>0</v>
      </c>
      <c r="R442" s="20">
        <v>23215700</v>
      </c>
      <c r="S442" s="20">
        <v>323300</v>
      </c>
      <c r="T442" s="20">
        <v>22892400</v>
      </c>
      <c r="U442" s="20">
        <v>0</v>
      </c>
      <c r="V442" s="20">
        <v>22892400</v>
      </c>
      <c r="W442" s="20">
        <v>0</v>
      </c>
      <c r="X442" s="20">
        <v>22892400</v>
      </c>
      <c r="Y442" s="20">
        <v>22892400</v>
      </c>
      <c r="Z442" s="20">
        <v>22892400</v>
      </c>
      <c r="AA442" s="20">
        <v>22892400</v>
      </c>
    </row>
    <row r="443" spans="1:27" ht="22.5" x14ac:dyDescent="0.25">
      <c r="A443" s="17" t="s">
        <v>119</v>
      </c>
      <c r="B443" s="18" t="s">
        <v>120</v>
      </c>
      <c r="C443" s="19" t="s">
        <v>44</v>
      </c>
      <c r="D443" s="17" t="s">
        <v>26</v>
      </c>
      <c r="E443" s="17" t="s">
        <v>215</v>
      </c>
      <c r="F443" s="17" t="s">
        <v>204</v>
      </c>
      <c r="G443" s="17"/>
      <c r="H443" s="17"/>
      <c r="I443" s="17"/>
      <c r="J443" s="17"/>
      <c r="K443" s="17"/>
      <c r="L443" s="17"/>
      <c r="M443" s="17" t="s">
        <v>27</v>
      </c>
      <c r="N443" s="17" t="s">
        <v>205</v>
      </c>
      <c r="O443" s="17" t="s">
        <v>28</v>
      </c>
      <c r="P443" s="18" t="s">
        <v>45</v>
      </c>
      <c r="Q443" s="20">
        <v>0</v>
      </c>
      <c r="R443" s="20">
        <v>442027883</v>
      </c>
      <c r="S443" s="20">
        <v>126587512</v>
      </c>
      <c r="T443" s="20">
        <v>315440371</v>
      </c>
      <c r="U443" s="20">
        <v>0</v>
      </c>
      <c r="V443" s="20">
        <v>315440371</v>
      </c>
      <c r="W443" s="20">
        <v>0</v>
      </c>
      <c r="X443" s="20">
        <v>315440371</v>
      </c>
      <c r="Y443" s="20">
        <v>315237699.58999997</v>
      </c>
      <c r="Z443" s="20">
        <v>315237699.58999997</v>
      </c>
      <c r="AA443" s="20">
        <v>315237699.58999997</v>
      </c>
    </row>
    <row r="444" spans="1:27" ht="78.75" x14ac:dyDescent="0.25">
      <c r="A444" s="17" t="s">
        <v>119</v>
      </c>
      <c r="B444" s="18" t="s">
        <v>120</v>
      </c>
      <c r="C444" s="19" t="s">
        <v>50</v>
      </c>
      <c r="D444" s="17" t="s">
        <v>51</v>
      </c>
      <c r="E444" s="17" t="s">
        <v>216</v>
      </c>
      <c r="F444" s="17" t="s">
        <v>217</v>
      </c>
      <c r="G444" s="17" t="s">
        <v>218</v>
      </c>
      <c r="H444" s="17" t="s">
        <v>219</v>
      </c>
      <c r="I444" s="17"/>
      <c r="J444" s="17"/>
      <c r="K444" s="17"/>
      <c r="L444" s="17"/>
      <c r="M444" s="17" t="s">
        <v>27</v>
      </c>
      <c r="N444" s="17" t="s">
        <v>205</v>
      </c>
      <c r="O444" s="17" t="s">
        <v>28</v>
      </c>
      <c r="P444" s="18" t="s">
        <v>52</v>
      </c>
      <c r="Q444" s="20">
        <v>28525669938</v>
      </c>
      <c r="R444" s="20">
        <v>0</v>
      </c>
      <c r="S444" s="20">
        <v>95278835</v>
      </c>
      <c r="T444" s="20">
        <v>28430391103</v>
      </c>
      <c r="U444" s="20">
        <v>0</v>
      </c>
      <c r="V444" s="20">
        <v>28426445520</v>
      </c>
      <c r="W444" s="20">
        <v>3945583</v>
      </c>
      <c r="X444" s="20">
        <v>28426445520</v>
      </c>
      <c r="Y444" s="20">
        <v>28286744509</v>
      </c>
      <c r="Z444" s="20">
        <v>28286744509</v>
      </c>
      <c r="AA444" s="20">
        <v>28286744509</v>
      </c>
    </row>
    <row r="445" spans="1:27" ht="78.75" x14ac:dyDescent="0.25">
      <c r="A445" s="17" t="s">
        <v>119</v>
      </c>
      <c r="B445" s="18" t="s">
        <v>120</v>
      </c>
      <c r="C445" s="19" t="s">
        <v>53</v>
      </c>
      <c r="D445" s="17" t="s">
        <v>51</v>
      </c>
      <c r="E445" s="17" t="s">
        <v>216</v>
      </c>
      <c r="F445" s="17" t="s">
        <v>217</v>
      </c>
      <c r="G445" s="17" t="s">
        <v>220</v>
      </c>
      <c r="H445" s="17" t="s">
        <v>219</v>
      </c>
      <c r="I445" s="17"/>
      <c r="J445" s="17"/>
      <c r="K445" s="17"/>
      <c r="L445" s="17"/>
      <c r="M445" s="17" t="s">
        <v>27</v>
      </c>
      <c r="N445" s="17" t="s">
        <v>205</v>
      </c>
      <c r="O445" s="17" t="s">
        <v>28</v>
      </c>
      <c r="P445" s="18" t="s">
        <v>52</v>
      </c>
      <c r="Q445" s="20">
        <v>6676756275</v>
      </c>
      <c r="R445" s="20">
        <v>1508252799</v>
      </c>
      <c r="S445" s="20">
        <v>3048035600</v>
      </c>
      <c r="T445" s="20">
        <v>5136973474</v>
      </c>
      <c r="U445" s="20">
        <v>0</v>
      </c>
      <c r="V445" s="20">
        <v>5098533279</v>
      </c>
      <c r="W445" s="20">
        <v>38440195</v>
      </c>
      <c r="X445" s="20">
        <v>5098533279</v>
      </c>
      <c r="Y445" s="20">
        <v>5093603016</v>
      </c>
      <c r="Z445" s="20">
        <v>4994487592</v>
      </c>
      <c r="AA445" s="20">
        <v>4994487592</v>
      </c>
    </row>
    <row r="446" spans="1:27" ht="56.25" x14ac:dyDescent="0.25">
      <c r="A446" s="17" t="s">
        <v>119</v>
      </c>
      <c r="B446" s="18" t="s">
        <v>120</v>
      </c>
      <c r="C446" s="19" t="s">
        <v>54</v>
      </c>
      <c r="D446" s="17" t="s">
        <v>51</v>
      </c>
      <c r="E446" s="17" t="s">
        <v>216</v>
      </c>
      <c r="F446" s="17" t="s">
        <v>217</v>
      </c>
      <c r="G446" s="17" t="s">
        <v>221</v>
      </c>
      <c r="H446" s="17" t="s">
        <v>222</v>
      </c>
      <c r="I446" s="17"/>
      <c r="J446" s="17"/>
      <c r="K446" s="17"/>
      <c r="L446" s="17"/>
      <c r="M446" s="17" t="s">
        <v>27</v>
      </c>
      <c r="N446" s="17" t="s">
        <v>205</v>
      </c>
      <c r="O446" s="17" t="s">
        <v>28</v>
      </c>
      <c r="P446" s="18" t="s">
        <v>55</v>
      </c>
      <c r="Q446" s="20">
        <v>538300000</v>
      </c>
      <c r="R446" s="20">
        <v>34968257</v>
      </c>
      <c r="S446" s="20">
        <v>43690132</v>
      </c>
      <c r="T446" s="20">
        <v>529578125</v>
      </c>
      <c r="U446" s="20">
        <v>0</v>
      </c>
      <c r="V446" s="20">
        <v>529249808</v>
      </c>
      <c r="W446" s="20">
        <v>328317</v>
      </c>
      <c r="X446" s="20">
        <v>529249808</v>
      </c>
      <c r="Y446" s="20">
        <v>529249808</v>
      </c>
      <c r="Z446" s="20">
        <v>519865808</v>
      </c>
      <c r="AA446" s="20">
        <v>519865808</v>
      </c>
    </row>
    <row r="447" spans="1:27" ht="56.25" x14ac:dyDescent="0.25">
      <c r="A447" s="17" t="s">
        <v>119</v>
      </c>
      <c r="B447" s="18" t="s">
        <v>120</v>
      </c>
      <c r="C447" s="19" t="s">
        <v>56</v>
      </c>
      <c r="D447" s="17" t="s">
        <v>51</v>
      </c>
      <c r="E447" s="17" t="s">
        <v>216</v>
      </c>
      <c r="F447" s="17" t="s">
        <v>217</v>
      </c>
      <c r="G447" s="17" t="s">
        <v>223</v>
      </c>
      <c r="H447" s="17" t="s">
        <v>57</v>
      </c>
      <c r="I447" s="17"/>
      <c r="J447" s="17"/>
      <c r="K447" s="17"/>
      <c r="L447" s="17"/>
      <c r="M447" s="17" t="s">
        <v>27</v>
      </c>
      <c r="N447" s="17" t="s">
        <v>205</v>
      </c>
      <c r="O447" s="17" t="s">
        <v>28</v>
      </c>
      <c r="P447" s="18" t="s">
        <v>58</v>
      </c>
      <c r="Q447" s="20">
        <v>268633544</v>
      </c>
      <c r="R447" s="20">
        <v>6965798656</v>
      </c>
      <c r="S447" s="20">
        <v>2684175700</v>
      </c>
      <c r="T447" s="20">
        <v>4550256500</v>
      </c>
      <c r="U447" s="20">
        <v>0</v>
      </c>
      <c r="V447" s="20">
        <v>4550256500</v>
      </c>
      <c r="W447" s="20">
        <v>0</v>
      </c>
      <c r="X447" s="20">
        <v>4550256500</v>
      </c>
      <c r="Y447" s="20">
        <v>4323518441</v>
      </c>
      <c r="Z447" s="20">
        <v>4323518441</v>
      </c>
      <c r="AA447" s="20">
        <v>4323518441</v>
      </c>
    </row>
    <row r="448" spans="1:27" ht="90" x14ac:dyDescent="0.25">
      <c r="A448" s="17" t="s">
        <v>119</v>
      </c>
      <c r="B448" s="18" t="s">
        <v>120</v>
      </c>
      <c r="C448" s="19" t="s">
        <v>74</v>
      </c>
      <c r="D448" s="17" t="s">
        <v>51</v>
      </c>
      <c r="E448" s="17" t="s">
        <v>216</v>
      </c>
      <c r="F448" s="17" t="s">
        <v>217</v>
      </c>
      <c r="G448" s="17" t="s">
        <v>234</v>
      </c>
      <c r="H448" s="17" t="s">
        <v>227</v>
      </c>
      <c r="I448" s="17"/>
      <c r="J448" s="17"/>
      <c r="K448" s="17"/>
      <c r="L448" s="17"/>
      <c r="M448" s="17" t="s">
        <v>60</v>
      </c>
      <c r="N448" s="17" t="s">
        <v>212</v>
      </c>
      <c r="O448" s="17" t="s">
        <v>28</v>
      </c>
      <c r="P448" s="18" t="s">
        <v>63</v>
      </c>
      <c r="Q448" s="20">
        <v>29089507398</v>
      </c>
      <c r="R448" s="20">
        <v>0.79</v>
      </c>
      <c r="S448" s="20">
        <v>29039762430.790001</v>
      </c>
      <c r="T448" s="20">
        <v>49744968</v>
      </c>
      <c r="U448" s="20">
        <v>0</v>
      </c>
      <c r="V448" s="20">
        <v>49744968</v>
      </c>
      <c r="W448" s="20">
        <v>0</v>
      </c>
      <c r="X448" s="20">
        <v>49744968</v>
      </c>
      <c r="Y448" s="20">
        <v>44800653</v>
      </c>
      <c r="Z448" s="20">
        <v>44800653</v>
      </c>
      <c r="AA448" s="20">
        <v>44800653</v>
      </c>
    </row>
    <row r="449" spans="1:27" ht="90" x14ac:dyDescent="0.25">
      <c r="A449" s="17" t="s">
        <v>119</v>
      </c>
      <c r="B449" s="18" t="s">
        <v>120</v>
      </c>
      <c r="C449" s="19" t="s">
        <v>62</v>
      </c>
      <c r="D449" s="17" t="s">
        <v>51</v>
      </c>
      <c r="E449" s="17" t="s">
        <v>216</v>
      </c>
      <c r="F449" s="17" t="s">
        <v>217</v>
      </c>
      <c r="G449" s="17" t="s">
        <v>226</v>
      </c>
      <c r="H449" s="17" t="s">
        <v>227</v>
      </c>
      <c r="I449" s="17"/>
      <c r="J449" s="17"/>
      <c r="K449" s="17"/>
      <c r="L449" s="17"/>
      <c r="M449" s="17" t="s">
        <v>60</v>
      </c>
      <c r="N449" s="17" t="s">
        <v>212</v>
      </c>
      <c r="O449" s="17" t="s">
        <v>28</v>
      </c>
      <c r="P449" s="18" t="s">
        <v>63</v>
      </c>
      <c r="Q449" s="20">
        <v>0</v>
      </c>
      <c r="R449" s="20">
        <v>439479935035</v>
      </c>
      <c r="S449" s="20">
        <v>60913767441</v>
      </c>
      <c r="T449" s="20">
        <v>378566167594</v>
      </c>
      <c r="U449" s="20">
        <v>0</v>
      </c>
      <c r="V449" s="20">
        <v>378230540392</v>
      </c>
      <c r="W449" s="20">
        <v>335627202</v>
      </c>
      <c r="X449" s="20">
        <v>378230540392</v>
      </c>
      <c r="Y449" s="20">
        <v>361429832257</v>
      </c>
      <c r="Z449" s="20">
        <v>361429832257</v>
      </c>
      <c r="AA449" s="20">
        <v>361429832257</v>
      </c>
    </row>
    <row r="450" spans="1:27" ht="90" x14ac:dyDescent="0.25">
      <c r="A450" s="17" t="s">
        <v>119</v>
      </c>
      <c r="B450" s="18" t="s">
        <v>120</v>
      </c>
      <c r="C450" s="19" t="s">
        <v>62</v>
      </c>
      <c r="D450" s="17" t="s">
        <v>51</v>
      </c>
      <c r="E450" s="17" t="s">
        <v>216</v>
      </c>
      <c r="F450" s="17" t="s">
        <v>217</v>
      </c>
      <c r="G450" s="17" t="s">
        <v>226</v>
      </c>
      <c r="H450" s="17" t="s">
        <v>227</v>
      </c>
      <c r="I450" s="17"/>
      <c r="J450" s="17"/>
      <c r="K450" s="17"/>
      <c r="L450" s="17"/>
      <c r="M450" s="17" t="s">
        <v>27</v>
      </c>
      <c r="N450" s="17" t="s">
        <v>228</v>
      </c>
      <c r="O450" s="17" t="s">
        <v>28</v>
      </c>
      <c r="P450" s="18" t="s">
        <v>63</v>
      </c>
      <c r="Q450" s="20">
        <v>0</v>
      </c>
      <c r="R450" s="20">
        <v>6000000</v>
      </c>
      <c r="S450" s="20">
        <v>6000000</v>
      </c>
      <c r="T450" s="20">
        <v>0</v>
      </c>
      <c r="U450" s="20">
        <v>0</v>
      </c>
      <c r="V450" s="20">
        <v>0</v>
      </c>
      <c r="W450" s="20">
        <v>0</v>
      </c>
      <c r="X450" s="20">
        <v>0</v>
      </c>
      <c r="Y450" s="20">
        <v>0</v>
      </c>
      <c r="Z450" s="20">
        <v>0</v>
      </c>
      <c r="AA450" s="20">
        <v>0</v>
      </c>
    </row>
    <row r="451" spans="1:27" ht="90" x14ac:dyDescent="0.25">
      <c r="A451" s="17" t="s">
        <v>119</v>
      </c>
      <c r="B451" s="18" t="s">
        <v>120</v>
      </c>
      <c r="C451" s="19" t="s">
        <v>62</v>
      </c>
      <c r="D451" s="17" t="s">
        <v>51</v>
      </c>
      <c r="E451" s="17" t="s">
        <v>216</v>
      </c>
      <c r="F451" s="17" t="s">
        <v>217</v>
      </c>
      <c r="G451" s="17" t="s">
        <v>226</v>
      </c>
      <c r="H451" s="17" t="s">
        <v>227</v>
      </c>
      <c r="I451" s="17"/>
      <c r="J451" s="17"/>
      <c r="K451" s="17"/>
      <c r="L451" s="17"/>
      <c r="M451" s="17" t="s">
        <v>27</v>
      </c>
      <c r="N451" s="17" t="s">
        <v>229</v>
      </c>
      <c r="O451" s="17" t="s">
        <v>28</v>
      </c>
      <c r="P451" s="18" t="s">
        <v>63</v>
      </c>
      <c r="Q451" s="20">
        <v>0</v>
      </c>
      <c r="R451" s="20">
        <v>350000000</v>
      </c>
      <c r="S451" s="20">
        <v>0</v>
      </c>
      <c r="T451" s="20">
        <v>350000000</v>
      </c>
      <c r="U451" s="20">
        <v>0</v>
      </c>
      <c r="V451" s="20">
        <v>234717344</v>
      </c>
      <c r="W451" s="20">
        <v>115282656</v>
      </c>
      <c r="X451" s="20">
        <v>234717344</v>
      </c>
      <c r="Y451" s="20">
        <v>0</v>
      </c>
      <c r="Z451" s="20">
        <v>0</v>
      </c>
      <c r="AA451" s="20">
        <v>0</v>
      </c>
    </row>
    <row r="452" spans="1:27" ht="56.25" x14ac:dyDescent="0.25">
      <c r="A452" s="17" t="s">
        <v>119</v>
      </c>
      <c r="B452" s="18" t="s">
        <v>120</v>
      </c>
      <c r="C452" s="19" t="s">
        <v>64</v>
      </c>
      <c r="D452" s="17" t="s">
        <v>51</v>
      </c>
      <c r="E452" s="17" t="s">
        <v>216</v>
      </c>
      <c r="F452" s="17" t="s">
        <v>217</v>
      </c>
      <c r="G452" s="17" t="s">
        <v>226</v>
      </c>
      <c r="H452" s="17" t="s">
        <v>230</v>
      </c>
      <c r="I452" s="17"/>
      <c r="J452" s="17"/>
      <c r="K452" s="17"/>
      <c r="L452" s="17"/>
      <c r="M452" s="17" t="s">
        <v>27</v>
      </c>
      <c r="N452" s="17" t="s">
        <v>205</v>
      </c>
      <c r="O452" s="17" t="s">
        <v>28</v>
      </c>
      <c r="P452" s="18" t="s">
        <v>65</v>
      </c>
      <c r="Q452" s="20">
        <v>17004928254</v>
      </c>
      <c r="R452" s="20">
        <v>15986478247</v>
      </c>
      <c r="S452" s="20">
        <v>13881225058</v>
      </c>
      <c r="T452" s="20">
        <v>19110181443</v>
      </c>
      <c r="U452" s="20">
        <v>0</v>
      </c>
      <c r="V452" s="20">
        <v>18754998146.200001</v>
      </c>
      <c r="W452" s="20">
        <v>355183296.80000001</v>
      </c>
      <c r="X452" s="20">
        <v>18754998146.200001</v>
      </c>
      <c r="Y452" s="20">
        <v>13850549278.200001</v>
      </c>
      <c r="Z452" s="20">
        <v>13850549278.200001</v>
      </c>
      <c r="AA452" s="20">
        <v>13850549278.200001</v>
      </c>
    </row>
    <row r="453" spans="1:27" ht="45" x14ac:dyDescent="0.25">
      <c r="A453" s="17" t="s">
        <v>119</v>
      </c>
      <c r="B453" s="18" t="s">
        <v>120</v>
      </c>
      <c r="C453" s="19" t="s">
        <v>66</v>
      </c>
      <c r="D453" s="17" t="s">
        <v>51</v>
      </c>
      <c r="E453" s="17" t="s">
        <v>216</v>
      </c>
      <c r="F453" s="17" t="s">
        <v>217</v>
      </c>
      <c r="G453" s="17" t="s">
        <v>212</v>
      </c>
      <c r="H453" s="17" t="s">
        <v>231</v>
      </c>
      <c r="I453" s="17"/>
      <c r="J453" s="17"/>
      <c r="K453" s="17"/>
      <c r="L453" s="17"/>
      <c r="M453" s="17" t="s">
        <v>60</v>
      </c>
      <c r="N453" s="17" t="s">
        <v>232</v>
      </c>
      <c r="O453" s="17" t="s">
        <v>28</v>
      </c>
      <c r="P453" s="18" t="s">
        <v>67</v>
      </c>
      <c r="Q453" s="20">
        <v>720000000</v>
      </c>
      <c r="R453" s="20">
        <v>24555049026</v>
      </c>
      <c r="S453" s="20">
        <v>929610000</v>
      </c>
      <c r="T453" s="20">
        <v>24345439026</v>
      </c>
      <c r="U453" s="20">
        <v>0</v>
      </c>
      <c r="V453" s="20">
        <v>24345439026</v>
      </c>
      <c r="W453" s="20">
        <v>0</v>
      </c>
      <c r="X453" s="20">
        <v>24345439026</v>
      </c>
      <c r="Y453" s="20">
        <v>23322085642</v>
      </c>
      <c r="Z453" s="20">
        <v>23322085642</v>
      </c>
      <c r="AA453" s="20">
        <v>23322085642</v>
      </c>
    </row>
    <row r="454" spans="1:27" ht="45" x14ac:dyDescent="0.25">
      <c r="A454" s="17" t="s">
        <v>119</v>
      </c>
      <c r="B454" s="18" t="s">
        <v>120</v>
      </c>
      <c r="C454" s="19" t="s">
        <v>66</v>
      </c>
      <c r="D454" s="17" t="s">
        <v>51</v>
      </c>
      <c r="E454" s="17" t="s">
        <v>216</v>
      </c>
      <c r="F454" s="17" t="s">
        <v>217</v>
      </c>
      <c r="G454" s="17" t="s">
        <v>212</v>
      </c>
      <c r="H454" s="17" t="s">
        <v>231</v>
      </c>
      <c r="I454" s="17"/>
      <c r="J454" s="17"/>
      <c r="K454" s="17"/>
      <c r="L454" s="17"/>
      <c r="M454" s="17" t="s">
        <v>27</v>
      </c>
      <c r="N454" s="17" t="s">
        <v>229</v>
      </c>
      <c r="O454" s="17" t="s">
        <v>28</v>
      </c>
      <c r="P454" s="18" t="s">
        <v>67</v>
      </c>
      <c r="Q454" s="20">
        <v>1707940567</v>
      </c>
      <c r="R454" s="20">
        <v>12621225177</v>
      </c>
      <c r="S454" s="20">
        <v>849986837</v>
      </c>
      <c r="T454" s="20">
        <v>13479178907</v>
      </c>
      <c r="U454" s="20">
        <v>0</v>
      </c>
      <c r="V454" s="20">
        <v>13411698997</v>
      </c>
      <c r="W454" s="20">
        <v>67479910</v>
      </c>
      <c r="X454" s="20">
        <v>13411698997</v>
      </c>
      <c r="Y454" s="20">
        <v>12352732025</v>
      </c>
      <c r="Z454" s="20">
        <v>12345969108</v>
      </c>
      <c r="AA454" s="20">
        <v>12345969108</v>
      </c>
    </row>
    <row r="455" spans="1:27" ht="45" x14ac:dyDescent="0.25">
      <c r="A455" s="17" t="s">
        <v>119</v>
      </c>
      <c r="B455" s="18" t="s">
        <v>120</v>
      </c>
      <c r="C455" s="19" t="s">
        <v>66</v>
      </c>
      <c r="D455" s="17" t="s">
        <v>51</v>
      </c>
      <c r="E455" s="17" t="s">
        <v>216</v>
      </c>
      <c r="F455" s="17" t="s">
        <v>217</v>
      </c>
      <c r="G455" s="17" t="s">
        <v>212</v>
      </c>
      <c r="H455" s="17" t="s">
        <v>231</v>
      </c>
      <c r="I455" s="17"/>
      <c r="J455" s="17"/>
      <c r="K455" s="17"/>
      <c r="L455" s="17"/>
      <c r="M455" s="17" t="s">
        <v>27</v>
      </c>
      <c r="N455" s="17" t="s">
        <v>205</v>
      </c>
      <c r="O455" s="17" t="s">
        <v>28</v>
      </c>
      <c r="P455" s="18" t="s">
        <v>67</v>
      </c>
      <c r="Q455" s="20">
        <v>6338183118</v>
      </c>
      <c r="R455" s="20">
        <v>76428094825</v>
      </c>
      <c r="S455" s="20">
        <v>1205942352</v>
      </c>
      <c r="T455" s="20">
        <v>81560335591</v>
      </c>
      <c r="U455" s="20">
        <v>0</v>
      </c>
      <c r="V455" s="20">
        <v>81499544096.059998</v>
      </c>
      <c r="W455" s="20">
        <v>60791494.939999998</v>
      </c>
      <c r="X455" s="20">
        <v>81499544096.059998</v>
      </c>
      <c r="Y455" s="20">
        <v>80709461078.929993</v>
      </c>
      <c r="Z455" s="20">
        <v>80681726688.929993</v>
      </c>
      <c r="AA455" s="20">
        <v>80681726688.929993</v>
      </c>
    </row>
    <row r="456" spans="1:27" ht="56.25" x14ac:dyDescent="0.25">
      <c r="A456" s="17" t="s">
        <v>119</v>
      </c>
      <c r="B456" s="18" t="s">
        <v>120</v>
      </c>
      <c r="C456" s="19" t="s">
        <v>68</v>
      </c>
      <c r="D456" s="17" t="s">
        <v>51</v>
      </c>
      <c r="E456" s="17" t="s">
        <v>233</v>
      </c>
      <c r="F456" s="17" t="s">
        <v>217</v>
      </c>
      <c r="G456" s="17" t="s">
        <v>218</v>
      </c>
      <c r="H456" s="17" t="s">
        <v>230</v>
      </c>
      <c r="I456" s="17"/>
      <c r="J456" s="17"/>
      <c r="K456" s="17"/>
      <c r="L456" s="17"/>
      <c r="M456" s="17" t="s">
        <v>27</v>
      </c>
      <c r="N456" s="17" t="s">
        <v>205</v>
      </c>
      <c r="O456" s="17" t="s">
        <v>28</v>
      </c>
      <c r="P456" s="18" t="s">
        <v>65</v>
      </c>
      <c r="Q456" s="20">
        <v>201135893</v>
      </c>
      <c r="R456" s="20">
        <v>0</v>
      </c>
      <c r="S456" s="20">
        <v>331796</v>
      </c>
      <c r="T456" s="20">
        <v>200804097</v>
      </c>
      <c r="U456" s="20">
        <v>0</v>
      </c>
      <c r="V456" s="20">
        <v>200804097</v>
      </c>
      <c r="W456" s="20">
        <v>0</v>
      </c>
      <c r="X456" s="20">
        <v>200804097</v>
      </c>
      <c r="Y456" s="20">
        <v>200804097</v>
      </c>
      <c r="Z456" s="20">
        <v>200804097</v>
      </c>
      <c r="AA456" s="20">
        <v>200804097</v>
      </c>
    </row>
    <row r="457" spans="1:27" ht="45" x14ac:dyDescent="0.25">
      <c r="A457" s="17" t="s">
        <v>119</v>
      </c>
      <c r="B457" s="18" t="s">
        <v>120</v>
      </c>
      <c r="C457" s="19" t="s">
        <v>69</v>
      </c>
      <c r="D457" s="17" t="s">
        <v>51</v>
      </c>
      <c r="E457" s="17" t="s">
        <v>233</v>
      </c>
      <c r="F457" s="17" t="s">
        <v>217</v>
      </c>
      <c r="G457" s="17" t="s">
        <v>220</v>
      </c>
      <c r="H457" s="17" t="s">
        <v>70</v>
      </c>
      <c r="I457" s="17"/>
      <c r="J457" s="17"/>
      <c r="K457" s="17"/>
      <c r="L457" s="17"/>
      <c r="M457" s="17" t="s">
        <v>27</v>
      </c>
      <c r="N457" s="17" t="s">
        <v>205</v>
      </c>
      <c r="O457" s="17" t="s">
        <v>28</v>
      </c>
      <c r="P457" s="18" t="s">
        <v>71</v>
      </c>
      <c r="Q457" s="20">
        <v>6097325155</v>
      </c>
      <c r="R457" s="20">
        <v>1318131992</v>
      </c>
      <c r="S457" s="20">
        <v>1043942960</v>
      </c>
      <c r="T457" s="20">
        <v>6371514187</v>
      </c>
      <c r="U457" s="20">
        <v>0</v>
      </c>
      <c r="V457" s="20">
        <v>6319973466</v>
      </c>
      <c r="W457" s="20">
        <v>51540721</v>
      </c>
      <c r="X457" s="20">
        <v>6319973466</v>
      </c>
      <c r="Y457" s="20">
        <v>6039529099</v>
      </c>
      <c r="Z457" s="20">
        <v>5982274292</v>
      </c>
      <c r="AA457" s="20">
        <v>5982274292</v>
      </c>
    </row>
    <row r="458" spans="1:27" ht="45" x14ac:dyDescent="0.25">
      <c r="A458" s="17" t="s">
        <v>119</v>
      </c>
      <c r="B458" s="18" t="s">
        <v>120</v>
      </c>
      <c r="C458" s="19" t="s">
        <v>262</v>
      </c>
      <c r="D458" s="17" t="s">
        <v>51</v>
      </c>
      <c r="E458" s="17" t="s">
        <v>233</v>
      </c>
      <c r="F458" s="17" t="s">
        <v>217</v>
      </c>
      <c r="G458" s="17" t="s">
        <v>221</v>
      </c>
      <c r="H458" s="17" t="s">
        <v>70</v>
      </c>
      <c r="I458" s="17"/>
      <c r="J458" s="17"/>
      <c r="K458" s="17"/>
      <c r="L458" s="17"/>
      <c r="M458" s="17" t="s">
        <v>27</v>
      </c>
      <c r="N458" s="17" t="s">
        <v>205</v>
      </c>
      <c r="O458" s="17" t="s">
        <v>28</v>
      </c>
      <c r="P458" s="18" t="s">
        <v>71</v>
      </c>
      <c r="Q458" s="20">
        <v>0</v>
      </c>
      <c r="R458" s="20">
        <v>110709712</v>
      </c>
      <c r="S458" s="20">
        <v>0</v>
      </c>
      <c r="T458" s="20">
        <v>110709712</v>
      </c>
      <c r="U458" s="20">
        <v>0</v>
      </c>
      <c r="V458" s="20">
        <v>101415545</v>
      </c>
      <c r="W458" s="20">
        <v>9294167</v>
      </c>
      <c r="X458" s="20">
        <v>101415545</v>
      </c>
      <c r="Y458" s="20">
        <v>89048679.799999997</v>
      </c>
      <c r="Z458" s="20">
        <v>0</v>
      </c>
      <c r="AA458" s="20">
        <v>0</v>
      </c>
    </row>
    <row r="459" spans="1:27" ht="22.5" x14ac:dyDescent="0.25">
      <c r="A459" s="17" t="s">
        <v>121</v>
      </c>
      <c r="B459" s="18" t="s">
        <v>122</v>
      </c>
      <c r="C459" s="19" t="s">
        <v>34</v>
      </c>
      <c r="D459" s="17" t="s">
        <v>26</v>
      </c>
      <c r="E459" s="17" t="s">
        <v>206</v>
      </c>
      <c r="F459" s="17"/>
      <c r="G459" s="17"/>
      <c r="H459" s="17"/>
      <c r="I459" s="17"/>
      <c r="J459" s="17"/>
      <c r="K459" s="17"/>
      <c r="L459" s="17"/>
      <c r="M459" s="17" t="s">
        <v>27</v>
      </c>
      <c r="N459" s="17" t="s">
        <v>205</v>
      </c>
      <c r="O459" s="17" t="s">
        <v>28</v>
      </c>
      <c r="P459" s="18" t="s">
        <v>35</v>
      </c>
      <c r="Q459" s="20">
        <v>13380071</v>
      </c>
      <c r="R459" s="20">
        <v>39521988</v>
      </c>
      <c r="S459" s="20">
        <v>8580851</v>
      </c>
      <c r="T459" s="20">
        <v>44321208</v>
      </c>
      <c r="U459" s="20">
        <v>0</v>
      </c>
      <c r="V459" s="20">
        <v>44319640</v>
      </c>
      <c r="W459" s="20">
        <v>1568</v>
      </c>
      <c r="X459" s="20">
        <v>44319640</v>
      </c>
      <c r="Y459" s="20">
        <v>35360178</v>
      </c>
      <c r="Z459" s="20">
        <v>26976628</v>
      </c>
      <c r="AA459" s="20">
        <v>26976628</v>
      </c>
    </row>
    <row r="460" spans="1:27" ht="22.5" x14ac:dyDescent="0.25">
      <c r="A460" s="17" t="s">
        <v>121</v>
      </c>
      <c r="B460" s="18" t="s">
        <v>122</v>
      </c>
      <c r="C460" s="19" t="s">
        <v>44</v>
      </c>
      <c r="D460" s="17" t="s">
        <v>26</v>
      </c>
      <c r="E460" s="17" t="s">
        <v>215</v>
      </c>
      <c r="F460" s="17" t="s">
        <v>204</v>
      </c>
      <c r="G460" s="17"/>
      <c r="H460" s="17"/>
      <c r="I460" s="17"/>
      <c r="J460" s="17"/>
      <c r="K460" s="17"/>
      <c r="L460" s="17"/>
      <c r="M460" s="17" t="s">
        <v>27</v>
      </c>
      <c r="N460" s="17" t="s">
        <v>205</v>
      </c>
      <c r="O460" s="17" t="s">
        <v>28</v>
      </c>
      <c r="P460" s="18" t="s">
        <v>45</v>
      </c>
      <c r="Q460" s="20">
        <v>0</v>
      </c>
      <c r="R460" s="20">
        <v>59432916</v>
      </c>
      <c r="S460" s="20">
        <v>16653292</v>
      </c>
      <c r="T460" s="20">
        <v>42779624</v>
      </c>
      <c r="U460" s="20">
        <v>0</v>
      </c>
      <c r="V460" s="20">
        <v>41963172</v>
      </c>
      <c r="W460" s="20">
        <v>816452</v>
      </c>
      <c r="X460" s="20">
        <v>41963172</v>
      </c>
      <c r="Y460" s="20">
        <v>41963172</v>
      </c>
      <c r="Z460" s="20">
        <v>41963172</v>
      </c>
      <c r="AA460" s="20">
        <v>41963172</v>
      </c>
    </row>
    <row r="461" spans="1:27" ht="78.75" x14ac:dyDescent="0.25">
      <c r="A461" s="17" t="s">
        <v>121</v>
      </c>
      <c r="B461" s="18" t="s">
        <v>122</v>
      </c>
      <c r="C461" s="19" t="s">
        <v>50</v>
      </c>
      <c r="D461" s="17" t="s">
        <v>51</v>
      </c>
      <c r="E461" s="17" t="s">
        <v>216</v>
      </c>
      <c r="F461" s="17" t="s">
        <v>217</v>
      </c>
      <c r="G461" s="17" t="s">
        <v>218</v>
      </c>
      <c r="H461" s="17" t="s">
        <v>219</v>
      </c>
      <c r="I461" s="17"/>
      <c r="J461" s="17"/>
      <c r="K461" s="17"/>
      <c r="L461" s="17"/>
      <c r="M461" s="17" t="s">
        <v>27</v>
      </c>
      <c r="N461" s="17" t="s">
        <v>205</v>
      </c>
      <c r="O461" s="17" t="s">
        <v>28</v>
      </c>
      <c r="P461" s="18" t="s">
        <v>52</v>
      </c>
      <c r="Q461" s="20">
        <v>1858332798</v>
      </c>
      <c r="R461" s="20">
        <v>6360182</v>
      </c>
      <c r="S461" s="20">
        <v>24542116</v>
      </c>
      <c r="T461" s="20">
        <v>1840150864</v>
      </c>
      <c r="U461" s="20">
        <v>0</v>
      </c>
      <c r="V461" s="20">
        <v>1839726390</v>
      </c>
      <c r="W461" s="20">
        <v>424474</v>
      </c>
      <c r="X461" s="20">
        <v>1839726390</v>
      </c>
      <c r="Y461" s="20">
        <v>1839726390</v>
      </c>
      <c r="Z461" s="20">
        <v>1839726390</v>
      </c>
      <c r="AA461" s="20">
        <v>1839726390</v>
      </c>
    </row>
    <row r="462" spans="1:27" ht="56.25" x14ac:dyDescent="0.25">
      <c r="A462" s="17" t="s">
        <v>121</v>
      </c>
      <c r="B462" s="18" t="s">
        <v>122</v>
      </c>
      <c r="C462" s="19" t="s">
        <v>54</v>
      </c>
      <c r="D462" s="17" t="s">
        <v>51</v>
      </c>
      <c r="E462" s="17" t="s">
        <v>216</v>
      </c>
      <c r="F462" s="17" t="s">
        <v>217</v>
      </c>
      <c r="G462" s="17" t="s">
        <v>221</v>
      </c>
      <c r="H462" s="17" t="s">
        <v>222</v>
      </c>
      <c r="I462" s="17"/>
      <c r="J462" s="17"/>
      <c r="K462" s="17"/>
      <c r="L462" s="17"/>
      <c r="M462" s="17" t="s">
        <v>27</v>
      </c>
      <c r="N462" s="17" t="s">
        <v>205</v>
      </c>
      <c r="O462" s="17" t="s">
        <v>28</v>
      </c>
      <c r="P462" s="18" t="s">
        <v>55</v>
      </c>
      <c r="Q462" s="20">
        <v>172050000</v>
      </c>
      <c r="R462" s="20">
        <v>20789659</v>
      </c>
      <c r="S462" s="20">
        <v>37534832</v>
      </c>
      <c r="T462" s="20">
        <v>155304827</v>
      </c>
      <c r="U462" s="20">
        <v>0</v>
      </c>
      <c r="V462" s="20">
        <v>154519358.13999999</v>
      </c>
      <c r="W462" s="20">
        <v>785468.86</v>
      </c>
      <c r="X462" s="20">
        <v>154519358.13999999</v>
      </c>
      <c r="Y462" s="20">
        <v>154389358.13999999</v>
      </c>
      <c r="Z462" s="20">
        <v>154389358.13999999</v>
      </c>
      <c r="AA462" s="20">
        <v>154389358.13999999</v>
      </c>
    </row>
    <row r="463" spans="1:27" ht="56.25" x14ac:dyDescent="0.25">
      <c r="A463" s="17" t="s">
        <v>121</v>
      </c>
      <c r="B463" s="18" t="s">
        <v>122</v>
      </c>
      <c r="C463" s="19" t="s">
        <v>56</v>
      </c>
      <c r="D463" s="17" t="s">
        <v>51</v>
      </c>
      <c r="E463" s="17" t="s">
        <v>216</v>
      </c>
      <c r="F463" s="17" t="s">
        <v>217</v>
      </c>
      <c r="G463" s="17" t="s">
        <v>223</v>
      </c>
      <c r="H463" s="17" t="s">
        <v>57</v>
      </c>
      <c r="I463" s="17"/>
      <c r="J463" s="17"/>
      <c r="K463" s="17"/>
      <c r="L463" s="17"/>
      <c r="M463" s="17" t="s">
        <v>27</v>
      </c>
      <c r="N463" s="17" t="s">
        <v>205</v>
      </c>
      <c r="O463" s="17" t="s">
        <v>28</v>
      </c>
      <c r="P463" s="18" t="s">
        <v>58</v>
      </c>
      <c r="Q463" s="20">
        <v>0</v>
      </c>
      <c r="R463" s="20">
        <v>2856472000</v>
      </c>
      <c r="S463" s="20">
        <v>1952029540</v>
      </c>
      <c r="T463" s="20">
        <v>904442460</v>
      </c>
      <c r="U463" s="20">
        <v>0</v>
      </c>
      <c r="V463" s="20">
        <v>904442460</v>
      </c>
      <c r="W463" s="20">
        <v>0</v>
      </c>
      <c r="X463" s="20">
        <v>904442460</v>
      </c>
      <c r="Y463" s="20">
        <v>904442460</v>
      </c>
      <c r="Z463" s="20">
        <v>904442460</v>
      </c>
      <c r="AA463" s="20">
        <v>904442460</v>
      </c>
    </row>
    <row r="464" spans="1:27" ht="90" x14ac:dyDescent="0.25">
      <c r="A464" s="17" t="s">
        <v>121</v>
      </c>
      <c r="B464" s="18" t="s">
        <v>122</v>
      </c>
      <c r="C464" s="19" t="s">
        <v>74</v>
      </c>
      <c r="D464" s="17" t="s">
        <v>51</v>
      </c>
      <c r="E464" s="17" t="s">
        <v>216</v>
      </c>
      <c r="F464" s="17" t="s">
        <v>217</v>
      </c>
      <c r="G464" s="17" t="s">
        <v>234</v>
      </c>
      <c r="H464" s="17" t="s">
        <v>227</v>
      </c>
      <c r="I464" s="17"/>
      <c r="J464" s="17"/>
      <c r="K464" s="17"/>
      <c r="L464" s="17"/>
      <c r="M464" s="17" t="s">
        <v>60</v>
      </c>
      <c r="N464" s="17" t="s">
        <v>212</v>
      </c>
      <c r="O464" s="17" t="s">
        <v>28</v>
      </c>
      <c r="P464" s="18" t="s">
        <v>63</v>
      </c>
      <c r="Q464" s="20">
        <v>513159689</v>
      </c>
      <c r="R464" s="20">
        <v>232984398</v>
      </c>
      <c r="S464" s="20">
        <v>0</v>
      </c>
      <c r="T464" s="20">
        <v>746144087</v>
      </c>
      <c r="U464" s="20">
        <v>0</v>
      </c>
      <c r="V464" s="20">
        <v>746144087</v>
      </c>
      <c r="W464" s="20">
        <v>0</v>
      </c>
      <c r="X464" s="20">
        <v>746144087</v>
      </c>
      <c r="Y464" s="20">
        <v>746144087</v>
      </c>
      <c r="Z464" s="20">
        <v>746144087</v>
      </c>
      <c r="AA464" s="20">
        <v>746144087</v>
      </c>
    </row>
    <row r="465" spans="1:27" ht="90" x14ac:dyDescent="0.25">
      <c r="A465" s="17" t="s">
        <v>121</v>
      </c>
      <c r="B465" s="18" t="s">
        <v>122</v>
      </c>
      <c r="C465" s="19" t="s">
        <v>62</v>
      </c>
      <c r="D465" s="17" t="s">
        <v>51</v>
      </c>
      <c r="E465" s="17" t="s">
        <v>216</v>
      </c>
      <c r="F465" s="17" t="s">
        <v>217</v>
      </c>
      <c r="G465" s="17" t="s">
        <v>226</v>
      </c>
      <c r="H465" s="17" t="s">
        <v>227</v>
      </c>
      <c r="I465" s="17"/>
      <c r="J465" s="17"/>
      <c r="K465" s="17"/>
      <c r="L465" s="17"/>
      <c r="M465" s="17" t="s">
        <v>60</v>
      </c>
      <c r="N465" s="17" t="s">
        <v>212</v>
      </c>
      <c r="O465" s="17" t="s">
        <v>28</v>
      </c>
      <c r="P465" s="18" t="s">
        <v>63</v>
      </c>
      <c r="Q465" s="20">
        <v>0</v>
      </c>
      <c r="R465" s="20">
        <v>59473298230</v>
      </c>
      <c r="S465" s="20">
        <v>5802806149</v>
      </c>
      <c r="T465" s="20">
        <v>53670492081</v>
      </c>
      <c r="U465" s="20">
        <v>0</v>
      </c>
      <c r="V465" s="20">
        <v>53663968275.989998</v>
      </c>
      <c r="W465" s="20">
        <v>6523805.0099999998</v>
      </c>
      <c r="X465" s="20">
        <v>53663968275.989998</v>
      </c>
      <c r="Y465" s="20">
        <v>53305166583.639999</v>
      </c>
      <c r="Z465" s="20">
        <v>53305166583.639999</v>
      </c>
      <c r="AA465" s="20">
        <v>53305166583.639999</v>
      </c>
    </row>
    <row r="466" spans="1:27" ht="90" x14ac:dyDescent="0.25">
      <c r="A466" s="17" t="s">
        <v>121</v>
      </c>
      <c r="B466" s="18" t="s">
        <v>122</v>
      </c>
      <c r="C466" s="19" t="s">
        <v>62</v>
      </c>
      <c r="D466" s="17" t="s">
        <v>51</v>
      </c>
      <c r="E466" s="17" t="s">
        <v>216</v>
      </c>
      <c r="F466" s="17" t="s">
        <v>217</v>
      </c>
      <c r="G466" s="17" t="s">
        <v>226</v>
      </c>
      <c r="H466" s="17" t="s">
        <v>227</v>
      </c>
      <c r="I466" s="17"/>
      <c r="J466" s="17"/>
      <c r="K466" s="17"/>
      <c r="L466" s="17"/>
      <c r="M466" s="17" t="s">
        <v>27</v>
      </c>
      <c r="N466" s="17" t="s">
        <v>228</v>
      </c>
      <c r="O466" s="17" t="s">
        <v>28</v>
      </c>
      <c r="P466" s="18" t="s">
        <v>63</v>
      </c>
      <c r="Q466" s="20">
        <v>0</v>
      </c>
      <c r="R466" s="20">
        <v>7346218</v>
      </c>
      <c r="S466" s="20">
        <v>6000000</v>
      </c>
      <c r="T466" s="20">
        <v>1346218</v>
      </c>
      <c r="U466" s="20">
        <v>0</v>
      </c>
      <c r="V466" s="20">
        <v>1346218</v>
      </c>
      <c r="W466" s="20">
        <v>0</v>
      </c>
      <c r="X466" s="20">
        <v>1346218</v>
      </c>
      <c r="Y466" s="20">
        <v>1346218</v>
      </c>
      <c r="Z466" s="20">
        <v>1346218</v>
      </c>
      <c r="AA466" s="20">
        <v>1346218</v>
      </c>
    </row>
    <row r="467" spans="1:27" ht="90" x14ac:dyDescent="0.25">
      <c r="A467" s="17" t="s">
        <v>121</v>
      </c>
      <c r="B467" s="18" t="s">
        <v>122</v>
      </c>
      <c r="C467" s="19" t="s">
        <v>62</v>
      </c>
      <c r="D467" s="17" t="s">
        <v>51</v>
      </c>
      <c r="E467" s="17" t="s">
        <v>216</v>
      </c>
      <c r="F467" s="17" t="s">
        <v>217</v>
      </c>
      <c r="G467" s="17" t="s">
        <v>226</v>
      </c>
      <c r="H467" s="17" t="s">
        <v>227</v>
      </c>
      <c r="I467" s="17"/>
      <c r="J467" s="17"/>
      <c r="K467" s="17"/>
      <c r="L467" s="17"/>
      <c r="M467" s="17" t="s">
        <v>27</v>
      </c>
      <c r="N467" s="17" t="s">
        <v>229</v>
      </c>
      <c r="O467" s="17" t="s">
        <v>28</v>
      </c>
      <c r="P467" s="18" t="s">
        <v>63</v>
      </c>
      <c r="Q467" s="20">
        <v>0</v>
      </c>
      <c r="R467" s="20">
        <v>4406896</v>
      </c>
      <c r="S467" s="20">
        <v>0</v>
      </c>
      <c r="T467" s="20">
        <v>4406896</v>
      </c>
      <c r="U467" s="20">
        <v>0</v>
      </c>
      <c r="V467" s="20">
        <v>4406896</v>
      </c>
      <c r="W467" s="20">
        <v>0</v>
      </c>
      <c r="X467" s="20">
        <v>4406896</v>
      </c>
      <c r="Y467" s="20">
        <v>2888548</v>
      </c>
      <c r="Z467" s="20">
        <v>0</v>
      </c>
      <c r="AA467" s="20">
        <v>0</v>
      </c>
    </row>
    <row r="468" spans="1:27" ht="56.25" x14ac:dyDescent="0.25">
      <c r="A468" s="17" t="s">
        <v>121</v>
      </c>
      <c r="B468" s="18" t="s">
        <v>122</v>
      </c>
      <c r="C468" s="19" t="s">
        <v>64</v>
      </c>
      <c r="D468" s="17" t="s">
        <v>51</v>
      </c>
      <c r="E468" s="17" t="s">
        <v>216</v>
      </c>
      <c r="F468" s="17" t="s">
        <v>217</v>
      </c>
      <c r="G468" s="17" t="s">
        <v>226</v>
      </c>
      <c r="H468" s="17" t="s">
        <v>230</v>
      </c>
      <c r="I468" s="17"/>
      <c r="J468" s="17"/>
      <c r="K468" s="17"/>
      <c r="L468" s="17"/>
      <c r="M468" s="17" t="s">
        <v>27</v>
      </c>
      <c r="N468" s="17" t="s">
        <v>205</v>
      </c>
      <c r="O468" s="17" t="s">
        <v>28</v>
      </c>
      <c r="P468" s="18" t="s">
        <v>65</v>
      </c>
      <c r="Q468" s="20">
        <v>798529461</v>
      </c>
      <c r="R468" s="20">
        <v>10747486875</v>
      </c>
      <c r="S468" s="20">
        <v>3564039477</v>
      </c>
      <c r="T468" s="20">
        <v>7981976859</v>
      </c>
      <c r="U468" s="20">
        <v>0</v>
      </c>
      <c r="V468" s="20">
        <v>7792090590</v>
      </c>
      <c r="W468" s="20">
        <v>189886269</v>
      </c>
      <c r="X468" s="20">
        <v>7792090590</v>
      </c>
      <c r="Y468" s="20">
        <v>7337895077</v>
      </c>
      <c r="Z468" s="20">
        <v>7239813936</v>
      </c>
      <c r="AA468" s="20">
        <v>7239813936</v>
      </c>
    </row>
    <row r="469" spans="1:27" ht="45" x14ac:dyDescent="0.25">
      <c r="A469" s="17" t="s">
        <v>121</v>
      </c>
      <c r="B469" s="18" t="s">
        <v>122</v>
      </c>
      <c r="C469" s="19" t="s">
        <v>66</v>
      </c>
      <c r="D469" s="17" t="s">
        <v>51</v>
      </c>
      <c r="E469" s="17" t="s">
        <v>216</v>
      </c>
      <c r="F469" s="17" t="s">
        <v>217</v>
      </c>
      <c r="G469" s="17" t="s">
        <v>212</v>
      </c>
      <c r="H469" s="17" t="s">
        <v>231</v>
      </c>
      <c r="I469" s="17"/>
      <c r="J469" s="17"/>
      <c r="K469" s="17"/>
      <c r="L469" s="17"/>
      <c r="M469" s="17" t="s">
        <v>60</v>
      </c>
      <c r="N469" s="17" t="s">
        <v>232</v>
      </c>
      <c r="O469" s="17" t="s">
        <v>28</v>
      </c>
      <c r="P469" s="18" t="s">
        <v>67</v>
      </c>
      <c r="Q469" s="20">
        <v>0</v>
      </c>
      <c r="R469" s="20">
        <v>22671778</v>
      </c>
      <c r="S469" s="20">
        <v>0</v>
      </c>
      <c r="T469" s="20">
        <v>22671778</v>
      </c>
      <c r="U469" s="20">
        <v>0</v>
      </c>
      <c r="V469" s="20">
        <v>22671778</v>
      </c>
      <c r="W469" s="20">
        <v>0</v>
      </c>
      <c r="X469" s="20">
        <v>22671778</v>
      </c>
      <c r="Y469" s="20">
        <v>22671778</v>
      </c>
      <c r="Z469" s="20">
        <v>22671778</v>
      </c>
      <c r="AA469" s="20">
        <v>22671778</v>
      </c>
    </row>
    <row r="470" spans="1:27" ht="45" x14ac:dyDescent="0.25">
      <c r="A470" s="17" t="s">
        <v>121</v>
      </c>
      <c r="B470" s="18" t="s">
        <v>122</v>
      </c>
      <c r="C470" s="19" t="s">
        <v>66</v>
      </c>
      <c r="D470" s="17" t="s">
        <v>51</v>
      </c>
      <c r="E470" s="17" t="s">
        <v>216</v>
      </c>
      <c r="F470" s="17" t="s">
        <v>217</v>
      </c>
      <c r="G470" s="17" t="s">
        <v>212</v>
      </c>
      <c r="H470" s="17" t="s">
        <v>231</v>
      </c>
      <c r="I470" s="17"/>
      <c r="J470" s="17"/>
      <c r="K470" s="17"/>
      <c r="L470" s="17"/>
      <c r="M470" s="17" t="s">
        <v>27</v>
      </c>
      <c r="N470" s="17" t="s">
        <v>229</v>
      </c>
      <c r="O470" s="17" t="s">
        <v>28</v>
      </c>
      <c r="P470" s="18" t="s">
        <v>67</v>
      </c>
      <c r="Q470" s="20">
        <v>26231247</v>
      </c>
      <c r="R470" s="20">
        <v>5495725621</v>
      </c>
      <c r="S470" s="20">
        <v>1012385361</v>
      </c>
      <c r="T470" s="20">
        <v>4509571507</v>
      </c>
      <c r="U470" s="20">
        <v>0</v>
      </c>
      <c r="V470" s="20">
        <v>4501574581</v>
      </c>
      <c r="W470" s="20">
        <v>7996926</v>
      </c>
      <c r="X470" s="20">
        <v>4501574581</v>
      </c>
      <c r="Y470" s="20">
        <v>4416230135</v>
      </c>
      <c r="Z470" s="20">
        <v>4416230135</v>
      </c>
      <c r="AA470" s="20">
        <v>4416230135</v>
      </c>
    </row>
    <row r="471" spans="1:27" ht="45" x14ac:dyDescent="0.25">
      <c r="A471" s="17" t="s">
        <v>121</v>
      </c>
      <c r="B471" s="18" t="s">
        <v>122</v>
      </c>
      <c r="C471" s="19" t="s">
        <v>66</v>
      </c>
      <c r="D471" s="17" t="s">
        <v>51</v>
      </c>
      <c r="E471" s="17" t="s">
        <v>216</v>
      </c>
      <c r="F471" s="17" t="s">
        <v>217</v>
      </c>
      <c r="G471" s="17" t="s">
        <v>212</v>
      </c>
      <c r="H471" s="17" t="s">
        <v>231</v>
      </c>
      <c r="I471" s="17"/>
      <c r="J471" s="17"/>
      <c r="K471" s="17"/>
      <c r="L471" s="17"/>
      <c r="M471" s="17" t="s">
        <v>27</v>
      </c>
      <c r="N471" s="17" t="s">
        <v>205</v>
      </c>
      <c r="O471" s="17" t="s">
        <v>28</v>
      </c>
      <c r="P471" s="18" t="s">
        <v>67</v>
      </c>
      <c r="Q471" s="20">
        <v>1448963643</v>
      </c>
      <c r="R471" s="20">
        <v>659079810</v>
      </c>
      <c r="S471" s="20">
        <v>264807359</v>
      </c>
      <c r="T471" s="20">
        <v>1843236094</v>
      </c>
      <c r="U471" s="20">
        <v>0</v>
      </c>
      <c r="V471" s="20">
        <v>1799024378.27</v>
      </c>
      <c r="W471" s="20">
        <v>44211715.729999997</v>
      </c>
      <c r="X471" s="20">
        <v>1799024378.27</v>
      </c>
      <c r="Y471" s="20">
        <v>1773816139.27</v>
      </c>
      <c r="Z471" s="20">
        <v>1769892253.27</v>
      </c>
      <c r="AA471" s="20">
        <v>1769892253.27</v>
      </c>
    </row>
    <row r="472" spans="1:27" ht="56.25" x14ac:dyDescent="0.25">
      <c r="A472" s="17" t="s">
        <v>121</v>
      </c>
      <c r="B472" s="18" t="s">
        <v>122</v>
      </c>
      <c r="C472" s="19" t="s">
        <v>68</v>
      </c>
      <c r="D472" s="17" t="s">
        <v>51</v>
      </c>
      <c r="E472" s="17" t="s">
        <v>233</v>
      </c>
      <c r="F472" s="17" t="s">
        <v>217</v>
      </c>
      <c r="G472" s="17" t="s">
        <v>218</v>
      </c>
      <c r="H472" s="17" t="s">
        <v>230</v>
      </c>
      <c r="I472" s="17"/>
      <c r="J472" s="17"/>
      <c r="K472" s="17"/>
      <c r="L472" s="17"/>
      <c r="M472" s="17" t="s">
        <v>27</v>
      </c>
      <c r="N472" s="17" t="s">
        <v>205</v>
      </c>
      <c r="O472" s="17" t="s">
        <v>28</v>
      </c>
      <c r="P472" s="18" t="s">
        <v>65</v>
      </c>
      <c r="Q472" s="20">
        <v>67282101</v>
      </c>
      <c r="R472" s="20">
        <v>3006729</v>
      </c>
      <c r="S472" s="20">
        <v>3755669</v>
      </c>
      <c r="T472" s="20">
        <v>66533161</v>
      </c>
      <c r="U472" s="20">
        <v>0</v>
      </c>
      <c r="V472" s="20">
        <v>66528204.259999998</v>
      </c>
      <c r="W472" s="20">
        <v>4956.74</v>
      </c>
      <c r="X472" s="20">
        <v>66528204.259999998</v>
      </c>
      <c r="Y472" s="20">
        <v>66528204.259999998</v>
      </c>
      <c r="Z472" s="20">
        <v>66528204.259999998</v>
      </c>
      <c r="AA472" s="20">
        <v>66528204.259999998</v>
      </c>
    </row>
    <row r="473" spans="1:27" ht="45" x14ac:dyDescent="0.25">
      <c r="A473" s="17" t="s">
        <v>121</v>
      </c>
      <c r="B473" s="18" t="s">
        <v>122</v>
      </c>
      <c r="C473" s="19" t="s">
        <v>69</v>
      </c>
      <c r="D473" s="17" t="s">
        <v>51</v>
      </c>
      <c r="E473" s="17" t="s">
        <v>233</v>
      </c>
      <c r="F473" s="17" t="s">
        <v>217</v>
      </c>
      <c r="G473" s="17" t="s">
        <v>220</v>
      </c>
      <c r="H473" s="17" t="s">
        <v>70</v>
      </c>
      <c r="I473" s="17"/>
      <c r="J473" s="17"/>
      <c r="K473" s="17"/>
      <c r="L473" s="17"/>
      <c r="M473" s="17" t="s">
        <v>27</v>
      </c>
      <c r="N473" s="17" t="s">
        <v>205</v>
      </c>
      <c r="O473" s="17" t="s">
        <v>28</v>
      </c>
      <c r="P473" s="18" t="s">
        <v>71</v>
      </c>
      <c r="Q473" s="20">
        <v>1341605839</v>
      </c>
      <c r="R473" s="20">
        <v>291068667</v>
      </c>
      <c r="S473" s="20">
        <v>197599663</v>
      </c>
      <c r="T473" s="20">
        <v>1435074843</v>
      </c>
      <c r="U473" s="20">
        <v>0</v>
      </c>
      <c r="V473" s="20">
        <v>1418831022.6400001</v>
      </c>
      <c r="W473" s="20">
        <v>16243820.359999999</v>
      </c>
      <c r="X473" s="20">
        <v>1418831022.6400001</v>
      </c>
      <c r="Y473" s="20">
        <v>1272195864.6400001</v>
      </c>
      <c r="Z473" s="20">
        <v>1210060130.6400001</v>
      </c>
      <c r="AA473" s="20">
        <v>1210060130.6400001</v>
      </c>
    </row>
    <row r="474" spans="1:27" ht="45" x14ac:dyDescent="0.25">
      <c r="A474" s="17" t="s">
        <v>121</v>
      </c>
      <c r="B474" s="18" t="s">
        <v>122</v>
      </c>
      <c r="C474" s="19" t="s">
        <v>262</v>
      </c>
      <c r="D474" s="17" t="s">
        <v>51</v>
      </c>
      <c r="E474" s="17" t="s">
        <v>233</v>
      </c>
      <c r="F474" s="17" t="s">
        <v>217</v>
      </c>
      <c r="G474" s="17" t="s">
        <v>221</v>
      </c>
      <c r="H474" s="17" t="s">
        <v>70</v>
      </c>
      <c r="I474" s="17"/>
      <c r="J474" s="17"/>
      <c r="K474" s="17"/>
      <c r="L474" s="17"/>
      <c r="M474" s="17" t="s">
        <v>27</v>
      </c>
      <c r="N474" s="17" t="s">
        <v>205</v>
      </c>
      <c r="O474" s="17" t="s">
        <v>28</v>
      </c>
      <c r="P474" s="18" t="s">
        <v>71</v>
      </c>
      <c r="Q474" s="20">
        <v>0</v>
      </c>
      <c r="R474" s="20">
        <v>9738042</v>
      </c>
      <c r="S474" s="20">
        <v>0</v>
      </c>
      <c r="T474" s="20">
        <v>9738042</v>
      </c>
      <c r="U474" s="20">
        <v>0</v>
      </c>
      <c r="V474" s="20">
        <v>315443</v>
      </c>
      <c r="W474" s="20">
        <v>9422599</v>
      </c>
      <c r="X474" s="20">
        <v>315443</v>
      </c>
      <c r="Y474" s="20">
        <v>315443</v>
      </c>
      <c r="Z474" s="20">
        <v>0</v>
      </c>
      <c r="AA474" s="20">
        <v>0</v>
      </c>
    </row>
    <row r="475" spans="1:27" ht="22.5" x14ac:dyDescent="0.25">
      <c r="A475" s="17" t="s">
        <v>123</v>
      </c>
      <c r="B475" s="18" t="s">
        <v>124</v>
      </c>
      <c r="C475" s="19" t="s">
        <v>34</v>
      </c>
      <c r="D475" s="17" t="s">
        <v>26</v>
      </c>
      <c r="E475" s="17" t="s">
        <v>206</v>
      </c>
      <c r="F475" s="17"/>
      <c r="G475" s="17"/>
      <c r="H475" s="17"/>
      <c r="I475" s="17"/>
      <c r="J475" s="17"/>
      <c r="K475" s="17"/>
      <c r="L475" s="17"/>
      <c r="M475" s="17" t="s">
        <v>27</v>
      </c>
      <c r="N475" s="17" t="s">
        <v>205</v>
      </c>
      <c r="O475" s="17" t="s">
        <v>28</v>
      </c>
      <c r="P475" s="18" t="s">
        <v>35</v>
      </c>
      <c r="Q475" s="20">
        <v>210083531</v>
      </c>
      <c r="R475" s="20">
        <v>45574819</v>
      </c>
      <c r="S475" s="20">
        <v>70401262</v>
      </c>
      <c r="T475" s="20">
        <v>185257088</v>
      </c>
      <c r="U475" s="20">
        <v>0</v>
      </c>
      <c r="V475" s="20">
        <v>164906980.87</v>
      </c>
      <c r="W475" s="20">
        <v>20350107.129999999</v>
      </c>
      <c r="X475" s="20">
        <v>164906980.87</v>
      </c>
      <c r="Y475" s="20">
        <v>157535980.87</v>
      </c>
      <c r="Z475" s="20">
        <v>156671082.31999999</v>
      </c>
      <c r="AA475" s="20">
        <v>156671082.31999999</v>
      </c>
    </row>
    <row r="476" spans="1:27" ht="22.5" x14ac:dyDescent="0.25">
      <c r="A476" s="17" t="s">
        <v>123</v>
      </c>
      <c r="B476" s="18" t="s">
        <v>124</v>
      </c>
      <c r="C476" s="19" t="s">
        <v>44</v>
      </c>
      <c r="D476" s="17" t="s">
        <v>26</v>
      </c>
      <c r="E476" s="17" t="s">
        <v>215</v>
      </c>
      <c r="F476" s="17" t="s">
        <v>204</v>
      </c>
      <c r="G476" s="17"/>
      <c r="H476" s="17"/>
      <c r="I476" s="17"/>
      <c r="J476" s="17"/>
      <c r="K476" s="17"/>
      <c r="L476" s="17"/>
      <c r="M476" s="17" t="s">
        <v>27</v>
      </c>
      <c r="N476" s="17" t="s">
        <v>205</v>
      </c>
      <c r="O476" s="17" t="s">
        <v>28</v>
      </c>
      <c r="P476" s="18" t="s">
        <v>45</v>
      </c>
      <c r="Q476" s="20">
        <v>0</v>
      </c>
      <c r="R476" s="20">
        <v>36843188</v>
      </c>
      <c r="S476" s="20">
        <v>2483959</v>
      </c>
      <c r="T476" s="20">
        <v>34359229</v>
      </c>
      <c r="U476" s="20">
        <v>0</v>
      </c>
      <c r="V476" s="20">
        <v>34359229</v>
      </c>
      <c r="W476" s="20">
        <v>0</v>
      </c>
      <c r="X476" s="20">
        <v>34359229</v>
      </c>
      <c r="Y476" s="20">
        <v>34359229</v>
      </c>
      <c r="Z476" s="20">
        <v>34359229</v>
      </c>
      <c r="AA476" s="20">
        <v>34359229</v>
      </c>
    </row>
    <row r="477" spans="1:27" ht="78.75" x14ac:dyDescent="0.25">
      <c r="A477" s="17" t="s">
        <v>123</v>
      </c>
      <c r="B477" s="18" t="s">
        <v>124</v>
      </c>
      <c r="C477" s="19" t="s">
        <v>50</v>
      </c>
      <c r="D477" s="17" t="s">
        <v>51</v>
      </c>
      <c r="E477" s="17" t="s">
        <v>216</v>
      </c>
      <c r="F477" s="17" t="s">
        <v>217</v>
      </c>
      <c r="G477" s="17" t="s">
        <v>218</v>
      </c>
      <c r="H477" s="17" t="s">
        <v>219</v>
      </c>
      <c r="I477" s="17"/>
      <c r="J477" s="17"/>
      <c r="K477" s="17"/>
      <c r="L477" s="17"/>
      <c r="M477" s="17" t="s">
        <v>27</v>
      </c>
      <c r="N477" s="17" t="s">
        <v>205</v>
      </c>
      <c r="O477" s="17" t="s">
        <v>28</v>
      </c>
      <c r="P477" s="18" t="s">
        <v>52</v>
      </c>
      <c r="Q477" s="20">
        <v>1859163369</v>
      </c>
      <c r="R477" s="20">
        <v>0</v>
      </c>
      <c r="S477" s="20">
        <v>613045422</v>
      </c>
      <c r="T477" s="20">
        <v>1246117947</v>
      </c>
      <c r="U477" s="20">
        <v>0</v>
      </c>
      <c r="V477" s="20">
        <v>1246117947</v>
      </c>
      <c r="W477" s="20">
        <v>0</v>
      </c>
      <c r="X477" s="20">
        <v>1246117947</v>
      </c>
      <c r="Y477" s="20">
        <v>1246117947</v>
      </c>
      <c r="Z477" s="20">
        <v>1246117947</v>
      </c>
      <c r="AA477" s="20">
        <v>1246117947</v>
      </c>
    </row>
    <row r="478" spans="1:27" ht="78.75" x14ac:dyDescent="0.25">
      <c r="A478" s="17" t="s">
        <v>123</v>
      </c>
      <c r="B478" s="18" t="s">
        <v>124</v>
      </c>
      <c r="C478" s="19" t="s">
        <v>53</v>
      </c>
      <c r="D478" s="17" t="s">
        <v>51</v>
      </c>
      <c r="E478" s="17" t="s">
        <v>216</v>
      </c>
      <c r="F478" s="17" t="s">
        <v>217</v>
      </c>
      <c r="G478" s="17" t="s">
        <v>220</v>
      </c>
      <c r="H478" s="17" t="s">
        <v>219</v>
      </c>
      <c r="I478" s="17"/>
      <c r="J478" s="17"/>
      <c r="K478" s="17"/>
      <c r="L478" s="17"/>
      <c r="M478" s="17" t="s">
        <v>27</v>
      </c>
      <c r="N478" s="17" t="s">
        <v>205</v>
      </c>
      <c r="O478" s="17" t="s">
        <v>28</v>
      </c>
      <c r="P478" s="18" t="s">
        <v>52</v>
      </c>
      <c r="Q478" s="20">
        <v>483076548</v>
      </c>
      <c r="R478" s="20">
        <v>0</v>
      </c>
      <c r="S478" s="20">
        <v>105875703</v>
      </c>
      <c r="T478" s="20">
        <v>377200845</v>
      </c>
      <c r="U478" s="20">
        <v>0</v>
      </c>
      <c r="V478" s="20">
        <v>377200844.73000002</v>
      </c>
      <c r="W478" s="20">
        <v>0.27</v>
      </c>
      <c r="X478" s="20">
        <v>377200844.73000002</v>
      </c>
      <c r="Y478" s="20">
        <v>377200844.73000002</v>
      </c>
      <c r="Z478" s="20">
        <v>377200844.73000002</v>
      </c>
      <c r="AA478" s="20">
        <v>377200844.73000002</v>
      </c>
    </row>
    <row r="479" spans="1:27" ht="56.25" x14ac:dyDescent="0.25">
      <c r="A479" s="17" t="s">
        <v>123</v>
      </c>
      <c r="B479" s="18" t="s">
        <v>124</v>
      </c>
      <c r="C479" s="19" t="s">
        <v>54</v>
      </c>
      <c r="D479" s="17" t="s">
        <v>51</v>
      </c>
      <c r="E479" s="17" t="s">
        <v>216</v>
      </c>
      <c r="F479" s="17" t="s">
        <v>217</v>
      </c>
      <c r="G479" s="17" t="s">
        <v>221</v>
      </c>
      <c r="H479" s="17" t="s">
        <v>222</v>
      </c>
      <c r="I479" s="17"/>
      <c r="J479" s="17"/>
      <c r="K479" s="17"/>
      <c r="L479" s="17"/>
      <c r="M479" s="17" t="s">
        <v>27</v>
      </c>
      <c r="N479" s="17" t="s">
        <v>205</v>
      </c>
      <c r="O479" s="17" t="s">
        <v>28</v>
      </c>
      <c r="P479" s="18" t="s">
        <v>55</v>
      </c>
      <c r="Q479" s="20">
        <v>229800000</v>
      </c>
      <c r="R479" s="20">
        <v>63825307</v>
      </c>
      <c r="S479" s="20">
        <v>57297844</v>
      </c>
      <c r="T479" s="20">
        <v>236327463</v>
      </c>
      <c r="U479" s="20">
        <v>0</v>
      </c>
      <c r="V479" s="20">
        <v>234948163</v>
      </c>
      <c r="W479" s="20">
        <v>1379300</v>
      </c>
      <c r="X479" s="20">
        <v>234948163</v>
      </c>
      <c r="Y479" s="20">
        <v>234948163</v>
      </c>
      <c r="Z479" s="20">
        <v>234765003</v>
      </c>
      <c r="AA479" s="20">
        <v>234765003</v>
      </c>
    </row>
    <row r="480" spans="1:27" ht="56.25" x14ac:dyDescent="0.25">
      <c r="A480" s="17" t="s">
        <v>123</v>
      </c>
      <c r="B480" s="18" t="s">
        <v>124</v>
      </c>
      <c r="C480" s="19" t="s">
        <v>56</v>
      </c>
      <c r="D480" s="17" t="s">
        <v>51</v>
      </c>
      <c r="E480" s="17" t="s">
        <v>216</v>
      </c>
      <c r="F480" s="17" t="s">
        <v>217</v>
      </c>
      <c r="G480" s="17" t="s">
        <v>223</v>
      </c>
      <c r="H480" s="17" t="s">
        <v>57</v>
      </c>
      <c r="I480" s="17"/>
      <c r="J480" s="17"/>
      <c r="K480" s="17"/>
      <c r="L480" s="17"/>
      <c r="M480" s="17" t="s">
        <v>27</v>
      </c>
      <c r="N480" s="17" t="s">
        <v>205</v>
      </c>
      <c r="O480" s="17" t="s">
        <v>28</v>
      </c>
      <c r="P480" s="18" t="s">
        <v>58</v>
      </c>
      <c r="Q480" s="20">
        <v>210501451</v>
      </c>
      <c r="R480" s="20">
        <v>1703788201</v>
      </c>
      <c r="S480" s="20">
        <v>1335583716</v>
      </c>
      <c r="T480" s="20">
        <v>578705936</v>
      </c>
      <c r="U480" s="20">
        <v>0</v>
      </c>
      <c r="V480" s="20">
        <v>578702246.62</v>
      </c>
      <c r="W480" s="20">
        <v>3689.38</v>
      </c>
      <c r="X480" s="20">
        <v>578702246.62</v>
      </c>
      <c r="Y480" s="20">
        <v>578702246.62</v>
      </c>
      <c r="Z480" s="20">
        <v>578700686.28999996</v>
      </c>
      <c r="AA480" s="20">
        <v>578700686.28999996</v>
      </c>
    </row>
    <row r="481" spans="1:27" ht="90" x14ac:dyDescent="0.25">
      <c r="A481" s="17" t="s">
        <v>123</v>
      </c>
      <c r="B481" s="18" t="s">
        <v>124</v>
      </c>
      <c r="C481" s="19" t="s">
        <v>62</v>
      </c>
      <c r="D481" s="17" t="s">
        <v>51</v>
      </c>
      <c r="E481" s="17" t="s">
        <v>216</v>
      </c>
      <c r="F481" s="17" t="s">
        <v>217</v>
      </c>
      <c r="G481" s="17" t="s">
        <v>226</v>
      </c>
      <c r="H481" s="17" t="s">
        <v>227</v>
      </c>
      <c r="I481" s="17"/>
      <c r="J481" s="17"/>
      <c r="K481" s="17"/>
      <c r="L481" s="17"/>
      <c r="M481" s="17" t="s">
        <v>60</v>
      </c>
      <c r="N481" s="17" t="s">
        <v>212</v>
      </c>
      <c r="O481" s="17" t="s">
        <v>28</v>
      </c>
      <c r="P481" s="18" t="s">
        <v>63</v>
      </c>
      <c r="Q481" s="20">
        <v>0</v>
      </c>
      <c r="R481" s="20">
        <v>58259722284</v>
      </c>
      <c r="S481" s="20">
        <v>5040684161</v>
      </c>
      <c r="T481" s="20">
        <v>53219038123</v>
      </c>
      <c r="U481" s="20">
        <v>0</v>
      </c>
      <c r="V481" s="20">
        <v>53217731593</v>
      </c>
      <c r="W481" s="20">
        <v>1306530</v>
      </c>
      <c r="X481" s="20">
        <v>53217731593</v>
      </c>
      <c r="Y481" s="20">
        <v>51701523657.779999</v>
      </c>
      <c r="Z481" s="20">
        <v>51701523657.779999</v>
      </c>
      <c r="AA481" s="20">
        <v>51701523657.779999</v>
      </c>
    </row>
    <row r="482" spans="1:27" ht="90" x14ac:dyDescent="0.25">
      <c r="A482" s="17" t="s">
        <v>123</v>
      </c>
      <c r="B482" s="18" t="s">
        <v>124</v>
      </c>
      <c r="C482" s="19" t="s">
        <v>62</v>
      </c>
      <c r="D482" s="17" t="s">
        <v>51</v>
      </c>
      <c r="E482" s="17" t="s">
        <v>216</v>
      </c>
      <c r="F482" s="17" t="s">
        <v>217</v>
      </c>
      <c r="G482" s="17" t="s">
        <v>226</v>
      </c>
      <c r="H482" s="17" t="s">
        <v>227</v>
      </c>
      <c r="I482" s="17"/>
      <c r="J482" s="17"/>
      <c r="K482" s="17"/>
      <c r="L482" s="17"/>
      <c r="M482" s="17" t="s">
        <v>27</v>
      </c>
      <c r="N482" s="17" t="s">
        <v>228</v>
      </c>
      <c r="O482" s="17" t="s">
        <v>28</v>
      </c>
      <c r="P482" s="18" t="s">
        <v>63</v>
      </c>
      <c r="Q482" s="20">
        <v>0</v>
      </c>
      <c r="R482" s="20">
        <v>6000000</v>
      </c>
      <c r="S482" s="20">
        <v>6000000</v>
      </c>
      <c r="T482" s="20">
        <v>0</v>
      </c>
      <c r="U482" s="20">
        <v>0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0</v>
      </c>
    </row>
    <row r="483" spans="1:27" ht="56.25" x14ac:dyDescent="0.25">
      <c r="A483" s="17" t="s">
        <v>123</v>
      </c>
      <c r="B483" s="18" t="s">
        <v>124</v>
      </c>
      <c r="C483" s="19" t="s">
        <v>64</v>
      </c>
      <c r="D483" s="17" t="s">
        <v>51</v>
      </c>
      <c r="E483" s="17" t="s">
        <v>216</v>
      </c>
      <c r="F483" s="17" t="s">
        <v>217</v>
      </c>
      <c r="G483" s="17" t="s">
        <v>226</v>
      </c>
      <c r="H483" s="17" t="s">
        <v>230</v>
      </c>
      <c r="I483" s="17"/>
      <c r="J483" s="17"/>
      <c r="K483" s="17"/>
      <c r="L483" s="17"/>
      <c r="M483" s="17" t="s">
        <v>27</v>
      </c>
      <c r="N483" s="17" t="s">
        <v>205</v>
      </c>
      <c r="O483" s="17" t="s">
        <v>28</v>
      </c>
      <c r="P483" s="18" t="s">
        <v>65</v>
      </c>
      <c r="Q483" s="20">
        <v>926329760</v>
      </c>
      <c r="R483" s="20">
        <v>3205723355</v>
      </c>
      <c r="S483" s="20">
        <v>1425490922</v>
      </c>
      <c r="T483" s="20">
        <v>2706562193</v>
      </c>
      <c r="U483" s="20">
        <v>0</v>
      </c>
      <c r="V483" s="20">
        <v>2688555680.8699999</v>
      </c>
      <c r="W483" s="20">
        <v>18006512.129999999</v>
      </c>
      <c r="X483" s="20">
        <v>2688555680.8699999</v>
      </c>
      <c r="Y483" s="20">
        <v>2687500296.1700001</v>
      </c>
      <c r="Z483" s="20">
        <v>2687463078.0900002</v>
      </c>
      <c r="AA483" s="20">
        <v>2687463078.0900002</v>
      </c>
    </row>
    <row r="484" spans="1:27" ht="45" x14ac:dyDescent="0.25">
      <c r="A484" s="17" t="s">
        <v>123</v>
      </c>
      <c r="B484" s="18" t="s">
        <v>124</v>
      </c>
      <c r="C484" s="19" t="s">
        <v>66</v>
      </c>
      <c r="D484" s="17" t="s">
        <v>51</v>
      </c>
      <c r="E484" s="17" t="s">
        <v>216</v>
      </c>
      <c r="F484" s="17" t="s">
        <v>217</v>
      </c>
      <c r="G484" s="17" t="s">
        <v>212</v>
      </c>
      <c r="H484" s="17" t="s">
        <v>231</v>
      </c>
      <c r="I484" s="17"/>
      <c r="J484" s="17"/>
      <c r="K484" s="17"/>
      <c r="L484" s="17"/>
      <c r="M484" s="17" t="s">
        <v>60</v>
      </c>
      <c r="N484" s="17" t="s">
        <v>232</v>
      </c>
      <c r="O484" s="17" t="s">
        <v>28</v>
      </c>
      <c r="P484" s="18" t="s">
        <v>67</v>
      </c>
      <c r="Q484" s="20">
        <v>0</v>
      </c>
      <c r="R484" s="20">
        <v>2304330440</v>
      </c>
      <c r="S484" s="20">
        <v>132864633</v>
      </c>
      <c r="T484" s="20">
        <v>2171465807</v>
      </c>
      <c r="U484" s="20">
        <v>0</v>
      </c>
      <c r="V484" s="20">
        <v>2115016663.4300001</v>
      </c>
      <c r="W484" s="20">
        <v>56449143.57</v>
      </c>
      <c r="X484" s="20">
        <v>2115016663.4300001</v>
      </c>
      <c r="Y484" s="20">
        <v>1644063895.3099999</v>
      </c>
      <c r="Z484" s="20">
        <v>1644063895.3099999</v>
      </c>
      <c r="AA484" s="20">
        <v>1644063895.3099999</v>
      </c>
    </row>
    <row r="485" spans="1:27" ht="33.950000000000003" customHeight="1" x14ac:dyDescent="0.25">
      <c r="A485" s="17" t="s">
        <v>123</v>
      </c>
      <c r="B485" s="18" t="s">
        <v>124</v>
      </c>
      <c r="C485" s="19" t="s">
        <v>66</v>
      </c>
      <c r="D485" s="17" t="s">
        <v>51</v>
      </c>
      <c r="E485" s="17" t="s">
        <v>216</v>
      </c>
      <c r="F485" s="17" t="s">
        <v>217</v>
      </c>
      <c r="G485" s="17" t="s">
        <v>212</v>
      </c>
      <c r="H485" s="17" t="s">
        <v>231</v>
      </c>
      <c r="I485" s="17"/>
      <c r="J485" s="17"/>
      <c r="K485" s="17"/>
      <c r="L485" s="17"/>
      <c r="M485" s="17" t="s">
        <v>27</v>
      </c>
      <c r="N485" s="17" t="s">
        <v>229</v>
      </c>
      <c r="O485" s="17" t="s">
        <v>28</v>
      </c>
      <c r="P485" s="18" t="s">
        <v>67</v>
      </c>
      <c r="Q485" s="20">
        <v>170786604</v>
      </c>
      <c r="R485" s="20">
        <v>6451832157</v>
      </c>
      <c r="S485" s="20">
        <v>1197928218</v>
      </c>
      <c r="T485" s="20">
        <v>5424690543</v>
      </c>
      <c r="U485" s="20">
        <v>0</v>
      </c>
      <c r="V485" s="20">
        <v>5306225236.6099997</v>
      </c>
      <c r="W485" s="20">
        <v>118465306.39</v>
      </c>
      <c r="X485" s="20">
        <v>5306225236.6099997</v>
      </c>
      <c r="Y485" s="20">
        <v>4704022791</v>
      </c>
      <c r="Z485" s="20">
        <v>4702151347</v>
      </c>
      <c r="AA485" s="20">
        <v>4702151347</v>
      </c>
    </row>
    <row r="486" spans="1:27" ht="45" x14ac:dyDescent="0.25">
      <c r="A486" s="17" t="s">
        <v>123</v>
      </c>
      <c r="B486" s="18" t="s">
        <v>124</v>
      </c>
      <c r="C486" s="19" t="s">
        <v>66</v>
      </c>
      <c r="D486" s="17" t="s">
        <v>51</v>
      </c>
      <c r="E486" s="17" t="s">
        <v>216</v>
      </c>
      <c r="F486" s="17" t="s">
        <v>217</v>
      </c>
      <c r="G486" s="17" t="s">
        <v>212</v>
      </c>
      <c r="H486" s="17" t="s">
        <v>231</v>
      </c>
      <c r="I486" s="17"/>
      <c r="J486" s="17"/>
      <c r="K486" s="17"/>
      <c r="L486" s="17"/>
      <c r="M486" s="17" t="s">
        <v>27</v>
      </c>
      <c r="N486" s="17" t="s">
        <v>205</v>
      </c>
      <c r="O486" s="17" t="s">
        <v>28</v>
      </c>
      <c r="P486" s="18" t="s">
        <v>67</v>
      </c>
      <c r="Q486" s="20">
        <v>1408337751</v>
      </c>
      <c r="R486" s="20">
        <v>727855931</v>
      </c>
      <c r="S486" s="20">
        <v>126005400</v>
      </c>
      <c r="T486" s="20">
        <v>2010188282</v>
      </c>
      <c r="U486" s="20">
        <v>0</v>
      </c>
      <c r="V486" s="20">
        <v>1953150126.9300001</v>
      </c>
      <c r="W486" s="20">
        <v>57038155.07</v>
      </c>
      <c r="X486" s="20">
        <v>1953150126.9300001</v>
      </c>
      <c r="Y486" s="20">
        <v>1941957880.9300001</v>
      </c>
      <c r="Z486" s="20">
        <v>1922159893.29</v>
      </c>
      <c r="AA486" s="20">
        <v>1922159893.29</v>
      </c>
    </row>
    <row r="487" spans="1:27" ht="56.25" x14ac:dyDescent="0.25">
      <c r="A487" s="17" t="s">
        <v>123</v>
      </c>
      <c r="B487" s="18" t="s">
        <v>124</v>
      </c>
      <c r="C487" s="19" t="s">
        <v>68</v>
      </c>
      <c r="D487" s="17" t="s">
        <v>51</v>
      </c>
      <c r="E487" s="17" t="s">
        <v>233</v>
      </c>
      <c r="F487" s="17" t="s">
        <v>217</v>
      </c>
      <c r="G487" s="17" t="s">
        <v>218</v>
      </c>
      <c r="H487" s="17" t="s">
        <v>230</v>
      </c>
      <c r="I487" s="17"/>
      <c r="J487" s="17"/>
      <c r="K487" s="17"/>
      <c r="L487" s="17"/>
      <c r="M487" s="17" t="s">
        <v>27</v>
      </c>
      <c r="N487" s="17" t="s">
        <v>205</v>
      </c>
      <c r="O487" s="17" t="s">
        <v>28</v>
      </c>
      <c r="P487" s="18" t="s">
        <v>65</v>
      </c>
      <c r="Q487" s="20">
        <v>131031473</v>
      </c>
      <c r="R487" s="20">
        <v>0</v>
      </c>
      <c r="S487" s="20">
        <v>6376856</v>
      </c>
      <c r="T487" s="20">
        <v>124654617</v>
      </c>
      <c r="U487" s="20">
        <v>0</v>
      </c>
      <c r="V487" s="20">
        <v>124047486</v>
      </c>
      <c r="W487" s="20">
        <v>607131</v>
      </c>
      <c r="X487" s="20">
        <v>124047486</v>
      </c>
      <c r="Y487" s="20">
        <v>124047486</v>
      </c>
      <c r="Z487" s="20">
        <v>124047486</v>
      </c>
      <c r="AA487" s="20">
        <v>124047486</v>
      </c>
    </row>
    <row r="488" spans="1:27" ht="45" x14ac:dyDescent="0.25">
      <c r="A488" s="17" t="s">
        <v>123</v>
      </c>
      <c r="B488" s="18" t="s">
        <v>124</v>
      </c>
      <c r="C488" s="19" t="s">
        <v>69</v>
      </c>
      <c r="D488" s="17" t="s">
        <v>51</v>
      </c>
      <c r="E488" s="17" t="s">
        <v>233</v>
      </c>
      <c r="F488" s="17" t="s">
        <v>217</v>
      </c>
      <c r="G488" s="17" t="s">
        <v>220</v>
      </c>
      <c r="H488" s="17" t="s">
        <v>70</v>
      </c>
      <c r="I488" s="17"/>
      <c r="J488" s="17"/>
      <c r="K488" s="17"/>
      <c r="L488" s="17"/>
      <c r="M488" s="17" t="s">
        <v>27</v>
      </c>
      <c r="N488" s="17" t="s">
        <v>205</v>
      </c>
      <c r="O488" s="17" t="s">
        <v>28</v>
      </c>
      <c r="P488" s="18" t="s">
        <v>71</v>
      </c>
      <c r="Q488" s="20">
        <v>1878710196</v>
      </c>
      <c r="R488" s="20">
        <v>990245823</v>
      </c>
      <c r="S488" s="20">
        <v>1100143148</v>
      </c>
      <c r="T488" s="20">
        <v>1768812871</v>
      </c>
      <c r="U488" s="20">
        <v>0</v>
      </c>
      <c r="V488" s="20">
        <v>1714901342.8699999</v>
      </c>
      <c r="W488" s="20">
        <v>53911528.130000003</v>
      </c>
      <c r="X488" s="20">
        <v>1714901342.8699999</v>
      </c>
      <c r="Y488" s="20">
        <v>1710589446.6600001</v>
      </c>
      <c r="Z488" s="20">
        <v>1601809146.8699999</v>
      </c>
      <c r="AA488" s="20">
        <v>1601809146.8699999</v>
      </c>
    </row>
    <row r="489" spans="1:27" ht="45" x14ac:dyDescent="0.25">
      <c r="A489" s="17" t="s">
        <v>123</v>
      </c>
      <c r="B489" s="18" t="s">
        <v>124</v>
      </c>
      <c r="C489" s="19" t="s">
        <v>262</v>
      </c>
      <c r="D489" s="17" t="s">
        <v>51</v>
      </c>
      <c r="E489" s="17" t="s">
        <v>233</v>
      </c>
      <c r="F489" s="17" t="s">
        <v>217</v>
      </c>
      <c r="G489" s="17" t="s">
        <v>221</v>
      </c>
      <c r="H489" s="17" t="s">
        <v>70</v>
      </c>
      <c r="I489" s="17"/>
      <c r="J489" s="17"/>
      <c r="K489" s="17"/>
      <c r="L489" s="17"/>
      <c r="M489" s="17" t="s">
        <v>27</v>
      </c>
      <c r="N489" s="17" t="s">
        <v>205</v>
      </c>
      <c r="O489" s="17" t="s">
        <v>28</v>
      </c>
      <c r="P489" s="18" t="s">
        <v>71</v>
      </c>
      <c r="Q489" s="20">
        <v>0</v>
      </c>
      <c r="R489" s="20">
        <v>28277472</v>
      </c>
      <c r="S489" s="20">
        <v>0</v>
      </c>
      <c r="T489" s="20">
        <v>28277472</v>
      </c>
      <c r="U489" s="20">
        <v>0</v>
      </c>
      <c r="V489" s="20">
        <v>2344007</v>
      </c>
      <c r="W489" s="20">
        <v>25933465</v>
      </c>
      <c r="X489" s="20">
        <v>2344007</v>
      </c>
      <c r="Y489" s="20">
        <v>2344007</v>
      </c>
      <c r="Z489" s="20">
        <v>0</v>
      </c>
      <c r="AA489" s="20">
        <v>0</v>
      </c>
    </row>
    <row r="490" spans="1:27" ht="22.5" x14ac:dyDescent="0.25">
      <c r="A490" s="17" t="s">
        <v>125</v>
      </c>
      <c r="B490" s="18" t="s">
        <v>126</v>
      </c>
      <c r="C490" s="19" t="s">
        <v>34</v>
      </c>
      <c r="D490" s="17" t="s">
        <v>26</v>
      </c>
      <c r="E490" s="17" t="s">
        <v>206</v>
      </c>
      <c r="F490" s="17"/>
      <c r="G490" s="17"/>
      <c r="H490" s="17"/>
      <c r="I490" s="17"/>
      <c r="J490" s="17"/>
      <c r="K490" s="17"/>
      <c r="L490" s="17"/>
      <c r="M490" s="17" t="s">
        <v>27</v>
      </c>
      <c r="N490" s="17" t="s">
        <v>205</v>
      </c>
      <c r="O490" s="17" t="s">
        <v>28</v>
      </c>
      <c r="P490" s="18" t="s">
        <v>35</v>
      </c>
      <c r="Q490" s="20">
        <v>20070106</v>
      </c>
      <c r="R490" s="20">
        <v>66509601</v>
      </c>
      <c r="S490" s="20">
        <v>13632522</v>
      </c>
      <c r="T490" s="20">
        <v>72947185</v>
      </c>
      <c r="U490" s="20">
        <v>0</v>
      </c>
      <c r="V490" s="20">
        <v>72947184.959999993</v>
      </c>
      <c r="W490" s="20">
        <v>0.04</v>
      </c>
      <c r="X490" s="20">
        <v>72947184.959999993</v>
      </c>
      <c r="Y490" s="20">
        <v>58073023</v>
      </c>
      <c r="Z490" s="20">
        <v>58073023</v>
      </c>
      <c r="AA490" s="20">
        <v>58073023</v>
      </c>
    </row>
    <row r="491" spans="1:27" ht="22.5" x14ac:dyDescent="0.25">
      <c r="A491" s="17" t="s">
        <v>125</v>
      </c>
      <c r="B491" s="18" t="s">
        <v>126</v>
      </c>
      <c r="C491" s="19" t="s">
        <v>44</v>
      </c>
      <c r="D491" s="17" t="s">
        <v>26</v>
      </c>
      <c r="E491" s="17" t="s">
        <v>215</v>
      </c>
      <c r="F491" s="17" t="s">
        <v>204</v>
      </c>
      <c r="G491" s="17"/>
      <c r="H491" s="17"/>
      <c r="I491" s="17"/>
      <c r="J491" s="17"/>
      <c r="K491" s="17"/>
      <c r="L491" s="17"/>
      <c r="M491" s="17" t="s">
        <v>27</v>
      </c>
      <c r="N491" s="17" t="s">
        <v>205</v>
      </c>
      <c r="O491" s="17" t="s">
        <v>28</v>
      </c>
      <c r="P491" s="18" t="s">
        <v>45</v>
      </c>
      <c r="Q491" s="20">
        <v>0</v>
      </c>
      <c r="R491" s="20">
        <v>19236595</v>
      </c>
      <c r="S491" s="20">
        <v>2855099</v>
      </c>
      <c r="T491" s="20">
        <v>16381496</v>
      </c>
      <c r="U491" s="20">
        <v>0</v>
      </c>
      <c r="V491" s="20">
        <v>16381496</v>
      </c>
      <c r="W491" s="20">
        <v>0</v>
      </c>
      <c r="X491" s="20">
        <v>16381496</v>
      </c>
      <c r="Y491" s="20">
        <v>16381496</v>
      </c>
      <c r="Z491" s="20">
        <v>16381496</v>
      </c>
      <c r="AA491" s="20">
        <v>16381496</v>
      </c>
    </row>
    <row r="492" spans="1:27" ht="78.75" x14ac:dyDescent="0.25">
      <c r="A492" s="17" t="s">
        <v>125</v>
      </c>
      <c r="B492" s="18" t="s">
        <v>126</v>
      </c>
      <c r="C492" s="19" t="s">
        <v>50</v>
      </c>
      <c r="D492" s="17" t="s">
        <v>51</v>
      </c>
      <c r="E492" s="17" t="s">
        <v>216</v>
      </c>
      <c r="F492" s="17" t="s">
        <v>217</v>
      </c>
      <c r="G492" s="17" t="s">
        <v>218</v>
      </c>
      <c r="H492" s="17" t="s">
        <v>219</v>
      </c>
      <c r="I492" s="17"/>
      <c r="J492" s="17"/>
      <c r="K492" s="17"/>
      <c r="L492" s="17"/>
      <c r="M492" s="17" t="s">
        <v>27</v>
      </c>
      <c r="N492" s="17" t="s">
        <v>205</v>
      </c>
      <c r="O492" s="17" t="s">
        <v>28</v>
      </c>
      <c r="P492" s="18" t="s">
        <v>52</v>
      </c>
      <c r="Q492" s="20">
        <v>1136463621</v>
      </c>
      <c r="R492" s="20">
        <v>0</v>
      </c>
      <c r="S492" s="20">
        <v>281620415</v>
      </c>
      <c r="T492" s="20">
        <v>854843206</v>
      </c>
      <c r="U492" s="20">
        <v>0</v>
      </c>
      <c r="V492" s="20">
        <v>854843206</v>
      </c>
      <c r="W492" s="20">
        <v>0</v>
      </c>
      <c r="X492" s="20">
        <v>854843206</v>
      </c>
      <c r="Y492" s="20">
        <v>854843206</v>
      </c>
      <c r="Z492" s="20">
        <v>854843206</v>
      </c>
      <c r="AA492" s="20">
        <v>854843206</v>
      </c>
    </row>
    <row r="493" spans="1:27" ht="78.75" x14ac:dyDescent="0.25">
      <c r="A493" s="17" t="s">
        <v>125</v>
      </c>
      <c r="B493" s="18" t="s">
        <v>126</v>
      </c>
      <c r="C493" s="19" t="s">
        <v>53</v>
      </c>
      <c r="D493" s="17" t="s">
        <v>51</v>
      </c>
      <c r="E493" s="17" t="s">
        <v>216</v>
      </c>
      <c r="F493" s="17" t="s">
        <v>217</v>
      </c>
      <c r="G493" s="17" t="s">
        <v>220</v>
      </c>
      <c r="H493" s="17" t="s">
        <v>219</v>
      </c>
      <c r="I493" s="17"/>
      <c r="J493" s="17"/>
      <c r="K493" s="17"/>
      <c r="L493" s="17"/>
      <c r="M493" s="17" t="s">
        <v>27</v>
      </c>
      <c r="N493" s="17" t="s">
        <v>205</v>
      </c>
      <c r="O493" s="17" t="s">
        <v>28</v>
      </c>
      <c r="P493" s="18" t="s">
        <v>52</v>
      </c>
      <c r="Q493" s="20">
        <v>113367066</v>
      </c>
      <c r="R493" s="20">
        <v>0</v>
      </c>
      <c r="S493" s="20">
        <v>8594965</v>
      </c>
      <c r="T493" s="20">
        <v>104772101</v>
      </c>
      <c r="U493" s="20">
        <v>0</v>
      </c>
      <c r="V493" s="20">
        <v>104771101</v>
      </c>
      <c r="W493" s="20">
        <v>1000</v>
      </c>
      <c r="X493" s="20">
        <v>104771101</v>
      </c>
      <c r="Y493" s="20">
        <v>104771101</v>
      </c>
      <c r="Z493" s="20">
        <v>104771101</v>
      </c>
      <c r="AA493" s="20">
        <v>104771101</v>
      </c>
    </row>
    <row r="494" spans="1:27" ht="56.25" x14ac:dyDescent="0.25">
      <c r="A494" s="17" t="s">
        <v>125</v>
      </c>
      <c r="B494" s="18" t="s">
        <v>126</v>
      </c>
      <c r="C494" s="19" t="s">
        <v>54</v>
      </c>
      <c r="D494" s="17" t="s">
        <v>51</v>
      </c>
      <c r="E494" s="17" t="s">
        <v>216</v>
      </c>
      <c r="F494" s="17" t="s">
        <v>217</v>
      </c>
      <c r="G494" s="17" t="s">
        <v>221</v>
      </c>
      <c r="H494" s="17" t="s">
        <v>222</v>
      </c>
      <c r="I494" s="17"/>
      <c r="J494" s="17"/>
      <c r="K494" s="17"/>
      <c r="L494" s="17"/>
      <c r="M494" s="17" t="s">
        <v>27</v>
      </c>
      <c r="N494" s="17" t="s">
        <v>205</v>
      </c>
      <c r="O494" s="17" t="s">
        <v>28</v>
      </c>
      <c r="P494" s="18" t="s">
        <v>55</v>
      </c>
      <c r="Q494" s="20">
        <v>280550000</v>
      </c>
      <c r="R494" s="20">
        <v>54613375</v>
      </c>
      <c r="S494" s="20">
        <v>50227875</v>
      </c>
      <c r="T494" s="20">
        <v>284935500</v>
      </c>
      <c r="U494" s="20">
        <v>0</v>
      </c>
      <c r="V494" s="20">
        <v>284934734</v>
      </c>
      <c r="W494" s="20">
        <v>766</v>
      </c>
      <c r="X494" s="20">
        <v>284934734</v>
      </c>
      <c r="Y494" s="20">
        <v>284934734</v>
      </c>
      <c r="Z494" s="20">
        <v>283823033</v>
      </c>
      <c r="AA494" s="20">
        <v>283823033</v>
      </c>
    </row>
    <row r="495" spans="1:27" ht="56.25" x14ac:dyDescent="0.25">
      <c r="A495" s="17" t="s">
        <v>125</v>
      </c>
      <c r="B495" s="18" t="s">
        <v>126</v>
      </c>
      <c r="C495" s="19" t="s">
        <v>56</v>
      </c>
      <c r="D495" s="17" t="s">
        <v>51</v>
      </c>
      <c r="E495" s="17" t="s">
        <v>216</v>
      </c>
      <c r="F495" s="17" t="s">
        <v>217</v>
      </c>
      <c r="G495" s="17" t="s">
        <v>223</v>
      </c>
      <c r="H495" s="17" t="s">
        <v>57</v>
      </c>
      <c r="I495" s="17"/>
      <c r="J495" s="17"/>
      <c r="K495" s="17"/>
      <c r="L495" s="17"/>
      <c r="M495" s="17" t="s">
        <v>27</v>
      </c>
      <c r="N495" s="17" t="s">
        <v>205</v>
      </c>
      <c r="O495" s="17" t="s">
        <v>28</v>
      </c>
      <c r="P495" s="18" t="s">
        <v>58</v>
      </c>
      <c r="Q495" s="20">
        <v>217594688</v>
      </c>
      <c r="R495" s="20">
        <v>3719121763</v>
      </c>
      <c r="S495" s="20">
        <v>1540468192</v>
      </c>
      <c r="T495" s="20">
        <v>2396248259</v>
      </c>
      <c r="U495" s="20">
        <v>0</v>
      </c>
      <c r="V495" s="20">
        <v>2396245352</v>
      </c>
      <c r="W495" s="20">
        <v>2907</v>
      </c>
      <c r="X495" s="20">
        <v>2396245352</v>
      </c>
      <c r="Y495" s="20">
        <v>2396245352</v>
      </c>
      <c r="Z495" s="20">
        <v>2395308182</v>
      </c>
      <c r="AA495" s="20">
        <v>2395308182</v>
      </c>
    </row>
    <row r="496" spans="1:27" ht="90" x14ac:dyDescent="0.25">
      <c r="A496" s="17" t="s">
        <v>125</v>
      </c>
      <c r="B496" s="18" t="s">
        <v>126</v>
      </c>
      <c r="C496" s="19" t="s">
        <v>74</v>
      </c>
      <c r="D496" s="17" t="s">
        <v>51</v>
      </c>
      <c r="E496" s="17" t="s">
        <v>216</v>
      </c>
      <c r="F496" s="17" t="s">
        <v>217</v>
      </c>
      <c r="G496" s="17" t="s">
        <v>234</v>
      </c>
      <c r="H496" s="17" t="s">
        <v>227</v>
      </c>
      <c r="I496" s="17"/>
      <c r="J496" s="17"/>
      <c r="K496" s="17"/>
      <c r="L496" s="17"/>
      <c r="M496" s="17" t="s">
        <v>60</v>
      </c>
      <c r="N496" s="17" t="s">
        <v>212</v>
      </c>
      <c r="O496" s="17" t="s">
        <v>28</v>
      </c>
      <c r="P496" s="18" t="s">
        <v>63</v>
      </c>
      <c r="Q496" s="20">
        <v>303665986</v>
      </c>
      <c r="R496" s="20">
        <v>153896509</v>
      </c>
      <c r="S496" s="20">
        <v>6877424</v>
      </c>
      <c r="T496" s="20">
        <v>450685071</v>
      </c>
      <c r="U496" s="20">
        <v>0</v>
      </c>
      <c r="V496" s="20">
        <v>450685071</v>
      </c>
      <c r="W496" s="20">
        <v>0</v>
      </c>
      <c r="X496" s="20">
        <v>450685071</v>
      </c>
      <c r="Y496" s="20">
        <v>450685071</v>
      </c>
      <c r="Z496" s="20">
        <v>450685071</v>
      </c>
      <c r="AA496" s="20">
        <v>450685071</v>
      </c>
    </row>
    <row r="497" spans="1:27" ht="90" x14ac:dyDescent="0.25">
      <c r="A497" s="17" t="s">
        <v>125</v>
      </c>
      <c r="B497" s="18" t="s">
        <v>126</v>
      </c>
      <c r="C497" s="19" t="s">
        <v>62</v>
      </c>
      <c r="D497" s="17" t="s">
        <v>51</v>
      </c>
      <c r="E497" s="17" t="s">
        <v>216</v>
      </c>
      <c r="F497" s="17" t="s">
        <v>217</v>
      </c>
      <c r="G497" s="17" t="s">
        <v>226</v>
      </c>
      <c r="H497" s="17" t="s">
        <v>227</v>
      </c>
      <c r="I497" s="17"/>
      <c r="J497" s="17"/>
      <c r="K497" s="17"/>
      <c r="L497" s="17"/>
      <c r="M497" s="17" t="s">
        <v>60</v>
      </c>
      <c r="N497" s="17" t="s">
        <v>212</v>
      </c>
      <c r="O497" s="17" t="s">
        <v>28</v>
      </c>
      <c r="P497" s="18" t="s">
        <v>63</v>
      </c>
      <c r="Q497" s="20">
        <v>0</v>
      </c>
      <c r="R497" s="20">
        <v>62673426089</v>
      </c>
      <c r="S497" s="20">
        <v>8627121201</v>
      </c>
      <c r="T497" s="20">
        <v>54046304888</v>
      </c>
      <c r="U497" s="20">
        <v>0</v>
      </c>
      <c r="V497" s="20">
        <v>54016256569</v>
      </c>
      <c r="W497" s="20">
        <v>30048319</v>
      </c>
      <c r="X497" s="20">
        <v>54016256569</v>
      </c>
      <c r="Y497" s="20">
        <v>52716480822</v>
      </c>
      <c r="Z497" s="20">
        <v>52716480222</v>
      </c>
      <c r="AA497" s="20">
        <v>52716480222</v>
      </c>
    </row>
    <row r="498" spans="1:27" ht="90" x14ac:dyDescent="0.25">
      <c r="A498" s="17" t="s">
        <v>125</v>
      </c>
      <c r="B498" s="18" t="s">
        <v>126</v>
      </c>
      <c r="C498" s="19" t="s">
        <v>62</v>
      </c>
      <c r="D498" s="17" t="s">
        <v>51</v>
      </c>
      <c r="E498" s="17" t="s">
        <v>216</v>
      </c>
      <c r="F498" s="17" t="s">
        <v>217</v>
      </c>
      <c r="G498" s="17" t="s">
        <v>226</v>
      </c>
      <c r="H498" s="17" t="s">
        <v>227</v>
      </c>
      <c r="I498" s="17"/>
      <c r="J498" s="17"/>
      <c r="K498" s="17"/>
      <c r="L498" s="17"/>
      <c r="M498" s="17" t="s">
        <v>27</v>
      </c>
      <c r="N498" s="17" t="s">
        <v>228</v>
      </c>
      <c r="O498" s="17" t="s">
        <v>28</v>
      </c>
      <c r="P498" s="18" t="s">
        <v>63</v>
      </c>
      <c r="Q498" s="20">
        <v>0</v>
      </c>
      <c r="R498" s="20">
        <v>6000000</v>
      </c>
      <c r="S498" s="20">
        <v>6000000</v>
      </c>
      <c r="T498" s="20">
        <v>0</v>
      </c>
      <c r="U498" s="20">
        <v>0</v>
      </c>
      <c r="V498" s="20">
        <v>0</v>
      </c>
      <c r="W498" s="20">
        <v>0</v>
      </c>
      <c r="X498" s="20">
        <v>0</v>
      </c>
      <c r="Y498" s="20">
        <v>0</v>
      </c>
      <c r="Z498" s="20">
        <v>0</v>
      </c>
      <c r="AA498" s="20">
        <v>0</v>
      </c>
    </row>
    <row r="499" spans="1:27" ht="90" x14ac:dyDescent="0.25">
      <c r="A499" s="17" t="s">
        <v>125</v>
      </c>
      <c r="B499" s="18" t="s">
        <v>126</v>
      </c>
      <c r="C499" s="19" t="s">
        <v>62</v>
      </c>
      <c r="D499" s="17" t="s">
        <v>51</v>
      </c>
      <c r="E499" s="17" t="s">
        <v>216</v>
      </c>
      <c r="F499" s="17" t="s">
        <v>217</v>
      </c>
      <c r="G499" s="17" t="s">
        <v>226</v>
      </c>
      <c r="H499" s="17" t="s">
        <v>227</v>
      </c>
      <c r="I499" s="17"/>
      <c r="J499" s="17"/>
      <c r="K499" s="17"/>
      <c r="L499" s="17"/>
      <c r="M499" s="17" t="s">
        <v>27</v>
      </c>
      <c r="N499" s="17" t="s">
        <v>229</v>
      </c>
      <c r="O499" s="17" t="s">
        <v>28</v>
      </c>
      <c r="P499" s="18" t="s">
        <v>63</v>
      </c>
      <c r="Q499" s="20">
        <v>0</v>
      </c>
      <c r="R499" s="20">
        <v>1673823</v>
      </c>
      <c r="S499" s="20">
        <v>0</v>
      </c>
      <c r="T499" s="20">
        <v>1673823</v>
      </c>
      <c r="U499" s="20">
        <v>0</v>
      </c>
      <c r="V499" s="20">
        <v>0</v>
      </c>
      <c r="W499" s="20">
        <v>1673823</v>
      </c>
      <c r="X499" s="20">
        <v>0</v>
      </c>
      <c r="Y499" s="20">
        <v>0</v>
      </c>
      <c r="Z499" s="20">
        <v>0</v>
      </c>
      <c r="AA499" s="20">
        <v>0</v>
      </c>
    </row>
    <row r="500" spans="1:27" ht="56.25" x14ac:dyDescent="0.25">
      <c r="A500" s="17" t="s">
        <v>125</v>
      </c>
      <c r="B500" s="18" t="s">
        <v>126</v>
      </c>
      <c r="C500" s="19" t="s">
        <v>64</v>
      </c>
      <c r="D500" s="17" t="s">
        <v>51</v>
      </c>
      <c r="E500" s="17" t="s">
        <v>216</v>
      </c>
      <c r="F500" s="17" t="s">
        <v>217</v>
      </c>
      <c r="G500" s="17" t="s">
        <v>226</v>
      </c>
      <c r="H500" s="17" t="s">
        <v>230</v>
      </c>
      <c r="I500" s="17"/>
      <c r="J500" s="17"/>
      <c r="K500" s="17"/>
      <c r="L500" s="17"/>
      <c r="M500" s="17" t="s">
        <v>27</v>
      </c>
      <c r="N500" s="17" t="s">
        <v>205</v>
      </c>
      <c r="O500" s="17" t="s">
        <v>28</v>
      </c>
      <c r="P500" s="18" t="s">
        <v>65</v>
      </c>
      <c r="Q500" s="20">
        <v>887824727</v>
      </c>
      <c r="R500" s="20">
        <v>8651122180</v>
      </c>
      <c r="S500" s="20">
        <v>1873202101</v>
      </c>
      <c r="T500" s="20">
        <v>7665744806</v>
      </c>
      <c r="U500" s="20">
        <v>0</v>
      </c>
      <c r="V500" s="20">
        <v>7645343561</v>
      </c>
      <c r="W500" s="20">
        <v>20401245</v>
      </c>
      <c r="X500" s="20">
        <v>7645343561</v>
      </c>
      <c r="Y500" s="20">
        <v>6925526485.8000002</v>
      </c>
      <c r="Z500" s="20">
        <v>6925412485.8000002</v>
      </c>
      <c r="AA500" s="20">
        <v>6925412485.8000002</v>
      </c>
    </row>
    <row r="501" spans="1:27" ht="45" x14ac:dyDescent="0.25">
      <c r="A501" s="17" t="s">
        <v>125</v>
      </c>
      <c r="B501" s="18" t="s">
        <v>126</v>
      </c>
      <c r="C501" s="19" t="s">
        <v>66</v>
      </c>
      <c r="D501" s="17" t="s">
        <v>51</v>
      </c>
      <c r="E501" s="17" t="s">
        <v>216</v>
      </c>
      <c r="F501" s="17" t="s">
        <v>217</v>
      </c>
      <c r="G501" s="17" t="s">
        <v>212</v>
      </c>
      <c r="H501" s="17" t="s">
        <v>231</v>
      </c>
      <c r="I501" s="17"/>
      <c r="J501" s="17"/>
      <c r="K501" s="17"/>
      <c r="L501" s="17"/>
      <c r="M501" s="17" t="s">
        <v>60</v>
      </c>
      <c r="N501" s="17" t="s">
        <v>232</v>
      </c>
      <c r="O501" s="17" t="s">
        <v>28</v>
      </c>
      <c r="P501" s="18" t="s">
        <v>67</v>
      </c>
      <c r="Q501" s="20">
        <v>0</v>
      </c>
      <c r="R501" s="20">
        <v>340561950</v>
      </c>
      <c r="S501" s="20">
        <v>989497</v>
      </c>
      <c r="T501" s="20">
        <v>339572453</v>
      </c>
      <c r="U501" s="20">
        <v>0</v>
      </c>
      <c r="V501" s="20">
        <v>339571453</v>
      </c>
      <c r="W501" s="20">
        <v>1000</v>
      </c>
      <c r="X501" s="20">
        <v>339571453</v>
      </c>
      <c r="Y501" s="20">
        <v>320281646</v>
      </c>
      <c r="Z501" s="20">
        <v>320281646</v>
      </c>
      <c r="AA501" s="20">
        <v>320281646</v>
      </c>
    </row>
    <row r="502" spans="1:27" ht="45" x14ac:dyDescent="0.25">
      <c r="A502" s="17" t="s">
        <v>125</v>
      </c>
      <c r="B502" s="18" t="s">
        <v>126</v>
      </c>
      <c r="C502" s="19" t="s">
        <v>66</v>
      </c>
      <c r="D502" s="17" t="s">
        <v>51</v>
      </c>
      <c r="E502" s="17" t="s">
        <v>216</v>
      </c>
      <c r="F502" s="17" t="s">
        <v>217</v>
      </c>
      <c r="G502" s="17" t="s">
        <v>212</v>
      </c>
      <c r="H502" s="17" t="s">
        <v>231</v>
      </c>
      <c r="I502" s="17"/>
      <c r="J502" s="17"/>
      <c r="K502" s="17"/>
      <c r="L502" s="17"/>
      <c r="M502" s="17" t="s">
        <v>27</v>
      </c>
      <c r="N502" s="17" t="s">
        <v>229</v>
      </c>
      <c r="O502" s="17" t="s">
        <v>28</v>
      </c>
      <c r="P502" s="18" t="s">
        <v>67</v>
      </c>
      <c r="Q502" s="20">
        <v>25149703</v>
      </c>
      <c r="R502" s="20">
        <v>3841240303</v>
      </c>
      <c r="S502" s="20">
        <v>95038878</v>
      </c>
      <c r="T502" s="20">
        <v>3771351128</v>
      </c>
      <c r="U502" s="20">
        <v>0</v>
      </c>
      <c r="V502" s="20">
        <v>3760697181</v>
      </c>
      <c r="W502" s="20">
        <v>10653947</v>
      </c>
      <c r="X502" s="20">
        <v>3760697181</v>
      </c>
      <c r="Y502" s="20">
        <v>3617739274</v>
      </c>
      <c r="Z502" s="20">
        <v>3616684274</v>
      </c>
      <c r="AA502" s="20">
        <v>3616684274</v>
      </c>
    </row>
    <row r="503" spans="1:27" ht="45" x14ac:dyDescent="0.25">
      <c r="A503" s="17" t="s">
        <v>125</v>
      </c>
      <c r="B503" s="18" t="s">
        <v>126</v>
      </c>
      <c r="C503" s="19" t="s">
        <v>66</v>
      </c>
      <c r="D503" s="17" t="s">
        <v>51</v>
      </c>
      <c r="E503" s="17" t="s">
        <v>216</v>
      </c>
      <c r="F503" s="17" t="s">
        <v>217</v>
      </c>
      <c r="G503" s="17" t="s">
        <v>212</v>
      </c>
      <c r="H503" s="17" t="s">
        <v>231</v>
      </c>
      <c r="I503" s="17"/>
      <c r="J503" s="17"/>
      <c r="K503" s="17"/>
      <c r="L503" s="17"/>
      <c r="M503" s="17" t="s">
        <v>27</v>
      </c>
      <c r="N503" s="17" t="s">
        <v>205</v>
      </c>
      <c r="O503" s="17" t="s">
        <v>28</v>
      </c>
      <c r="P503" s="18" t="s">
        <v>67</v>
      </c>
      <c r="Q503" s="20">
        <v>1452265003</v>
      </c>
      <c r="R503" s="20">
        <v>565601500</v>
      </c>
      <c r="S503" s="20">
        <v>43256182</v>
      </c>
      <c r="T503" s="20">
        <v>1974610321</v>
      </c>
      <c r="U503" s="20">
        <v>0</v>
      </c>
      <c r="V503" s="20">
        <v>1972951471</v>
      </c>
      <c r="W503" s="20">
        <v>1658850</v>
      </c>
      <c r="X503" s="20">
        <v>1972951471</v>
      </c>
      <c r="Y503" s="20">
        <v>1951415817</v>
      </c>
      <c r="Z503" s="20">
        <v>1950388543</v>
      </c>
      <c r="AA503" s="20">
        <v>1950388543</v>
      </c>
    </row>
    <row r="504" spans="1:27" ht="56.25" x14ac:dyDescent="0.25">
      <c r="A504" s="17" t="s">
        <v>125</v>
      </c>
      <c r="B504" s="18" t="s">
        <v>126</v>
      </c>
      <c r="C504" s="19" t="s">
        <v>68</v>
      </c>
      <c r="D504" s="17" t="s">
        <v>51</v>
      </c>
      <c r="E504" s="17" t="s">
        <v>233</v>
      </c>
      <c r="F504" s="17" t="s">
        <v>217</v>
      </c>
      <c r="G504" s="17" t="s">
        <v>218</v>
      </c>
      <c r="H504" s="17" t="s">
        <v>230</v>
      </c>
      <c r="I504" s="17"/>
      <c r="J504" s="17"/>
      <c r="K504" s="17"/>
      <c r="L504" s="17"/>
      <c r="M504" s="17" t="s">
        <v>27</v>
      </c>
      <c r="N504" s="17" t="s">
        <v>205</v>
      </c>
      <c r="O504" s="17" t="s">
        <v>28</v>
      </c>
      <c r="P504" s="18" t="s">
        <v>65</v>
      </c>
      <c r="Q504" s="20">
        <v>133042219</v>
      </c>
      <c r="R504" s="20">
        <v>5848917</v>
      </c>
      <c r="S504" s="20">
        <v>3935690</v>
      </c>
      <c r="T504" s="20">
        <v>134955446</v>
      </c>
      <c r="U504" s="20">
        <v>0</v>
      </c>
      <c r="V504" s="20">
        <v>134954690</v>
      </c>
      <c r="W504" s="20">
        <v>756</v>
      </c>
      <c r="X504" s="20">
        <v>134954690</v>
      </c>
      <c r="Y504" s="20">
        <v>134954690</v>
      </c>
      <c r="Z504" s="20">
        <v>134954690</v>
      </c>
      <c r="AA504" s="20">
        <v>134954690</v>
      </c>
    </row>
    <row r="505" spans="1:27" ht="45" x14ac:dyDescent="0.25">
      <c r="A505" s="17" t="s">
        <v>125</v>
      </c>
      <c r="B505" s="18" t="s">
        <v>126</v>
      </c>
      <c r="C505" s="19" t="s">
        <v>69</v>
      </c>
      <c r="D505" s="17" t="s">
        <v>51</v>
      </c>
      <c r="E505" s="17" t="s">
        <v>233</v>
      </c>
      <c r="F505" s="17" t="s">
        <v>217</v>
      </c>
      <c r="G505" s="17" t="s">
        <v>220</v>
      </c>
      <c r="H505" s="17" t="s">
        <v>70</v>
      </c>
      <c r="I505" s="17"/>
      <c r="J505" s="17"/>
      <c r="K505" s="17"/>
      <c r="L505" s="17"/>
      <c r="M505" s="17" t="s">
        <v>27</v>
      </c>
      <c r="N505" s="17" t="s">
        <v>205</v>
      </c>
      <c r="O505" s="17" t="s">
        <v>28</v>
      </c>
      <c r="P505" s="18" t="s">
        <v>71</v>
      </c>
      <c r="Q505" s="20">
        <v>1389826644</v>
      </c>
      <c r="R505" s="20">
        <v>1240271169</v>
      </c>
      <c r="S505" s="20">
        <v>13920327</v>
      </c>
      <c r="T505" s="20">
        <v>2616177486</v>
      </c>
      <c r="U505" s="20">
        <v>0</v>
      </c>
      <c r="V505" s="20">
        <v>2609142774</v>
      </c>
      <c r="W505" s="20">
        <v>7034712</v>
      </c>
      <c r="X505" s="20">
        <v>2609142774</v>
      </c>
      <c r="Y505" s="20">
        <v>2272649559</v>
      </c>
      <c r="Z505" s="20">
        <v>2271184291</v>
      </c>
      <c r="AA505" s="20">
        <v>2271184291</v>
      </c>
    </row>
    <row r="506" spans="1:27" ht="45" x14ac:dyDescent="0.25">
      <c r="A506" s="17" t="s">
        <v>125</v>
      </c>
      <c r="B506" s="18" t="s">
        <v>126</v>
      </c>
      <c r="C506" s="19" t="s">
        <v>262</v>
      </c>
      <c r="D506" s="17" t="s">
        <v>51</v>
      </c>
      <c r="E506" s="17" t="s">
        <v>233</v>
      </c>
      <c r="F506" s="17" t="s">
        <v>217</v>
      </c>
      <c r="G506" s="17" t="s">
        <v>221</v>
      </c>
      <c r="H506" s="17" t="s">
        <v>70</v>
      </c>
      <c r="I506" s="17"/>
      <c r="J506" s="17"/>
      <c r="K506" s="17"/>
      <c r="L506" s="17"/>
      <c r="M506" s="17" t="s">
        <v>27</v>
      </c>
      <c r="N506" s="17" t="s">
        <v>205</v>
      </c>
      <c r="O506" s="17" t="s">
        <v>28</v>
      </c>
      <c r="P506" s="18" t="s">
        <v>71</v>
      </c>
      <c r="Q506" s="20">
        <v>0</v>
      </c>
      <c r="R506" s="20">
        <v>8412674</v>
      </c>
      <c r="S506" s="20">
        <v>0</v>
      </c>
      <c r="T506" s="20">
        <v>8412674</v>
      </c>
      <c r="U506" s="20">
        <v>0</v>
      </c>
      <c r="V506" s="20">
        <v>1771089</v>
      </c>
      <c r="W506" s="20">
        <v>6641585</v>
      </c>
      <c r="X506" s="20">
        <v>1771089</v>
      </c>
      <c r="Y506" s="20">
        <v>0</v>
      </c>
      <c r="Z506" s="20">
        <v>0</v>
      </c>
      <c r="AA506" s="20">
        <v>0</v>
      </c>
    </row>
    <row r="507" spans="1:27" ht="22.5" x14ac:dyDescent="0.25">
      <c r="A507" s="17" t="s">
        <v>127</v>
      </c>
      <c r="B507" s="18" t="s">
        <v>128</v>
      </c>
      <c r="C507" s="19" t="s">
        <v>34</v>
      </c>
      <c r="D507" s="17" t="s">
        <v>26</v>
      </c>
      <c r="E507" s="17" t="s">
        <v>206</v>
      </c>
      <c r="F507" s="17"/>
      <c r="G507" s="17"/>
      <c r="H507" s="17"/>
      <c r="I507" s="17"/>
      <c r="J507" s="17"/>
      <c r="K507" s="17"/>
      <c r="L507" s="17"/>
      <c r="M507" s="17" t="s">
        <v>27</v>
      </c>
      <c r="N507" s="17" t="s">
        <v>205</v>
      </c>
      <c r="O507" s="17" t="s">
        <v>28</v>
      </c>
      <c r="P507" s="18" t="s">
        <v>35</v>
      </c>
      <c r="Q507" s="20">
        <v>6690035</v>
      </c>
      <c r="R507" s="20">
        <v>10417212</v>
      </c>
      <c r="S507" s="20">
        <v>555579</v>
      </c>
      <c r="T507" s="20">
        <v>16551668</v>
      </c>
      <c r="U507" s="20">
        <v>0</v>
      </c>
      <c r="V507" s="20">
        <v>16551668</v>
      </c>
      <c r="W507" s="20">
        <v>0</v>
      </c>
      <c r="X507" s="20">
        <v>16551668</v>
      </c>
      <c r="Y507" s="20">
        <v>16551668</v>
      </c>
      <c r="Z507" s="20">
        <v>14774456</v>
      </c>
      <c r="AA507" s="20">
        <v>14774456</v>
      </c>
    </row>
    <row r="508" spans="1:27" ht="22.5" x14ac:dyDescent="0.25">
      <c r="A508" s="17" t="s">
        <v>127</v>
      </c>
      <c r="B508" s="18" t="s">
        <v>128</v>
      </c>
      <c r="C508" s="19" t="s">
        <v>44</v>
      </c>
      <c r="D508" s="17" t="s">
        <v>26</v>
      </c>
      <c r="E508" s="17" t="s">
        <v>215</v>
      </c>
      <c r="F508" s="17" t="s">
        <v>204</v>
      </c>
      <c r="G508" s="17"/>
      <c r="H508" s="17"/>
      <c r="I508" s="17"/>
      <c r="J508" s="17"/>
      <c r="K508" s="17"/>
      <c r="L508" s="17"/>
      <c r="M508" s="17" t="s">
        <v>27</v>
      </c>
      <c r="N508" s="17" t="s">
        <v>205</v>
      </c>
      <c r="O508" s="17" t="s">
        <v>28</v>
      </c>
      <c r="P508" s="18" t="s">
        <v>45</v>
      </c>
      <c r="Q508" s="20">
        <v>0</v>
      </c>
      <c r="R508" s="20">
        <v>9360453</v>
      </c>
      <c r="S508" s="20">
        <v>401770</v>
      </c>
      <c r="T508" s="20">
        <v>8958683</v>
      </c>
      <c r="U508" s="20">
        <v>0</v>
      </c>
      <c r="V508" s="20">
        <v>8958683</v>
      </c>
      <c r="W508" s="20">
        <v>0</v>
      </c>
      <c r="X508" s="20">
        <v>8958683</v>
      </c>
      <c r="Y508" s="20">
        <v>8958683</v>
      </c>
      <c r="Z508" s="20">
        <v>8958683</v>
      </c>
      <c r="AA508" s="20">
        <v>8958683</v>
      </c>
    </row>
    <row r="509" spans="1:27" ht="78.75" x14ac:dyDescent="0.25">
      <c r="A509" s="17" t="s">
        <v>127</v>
      </c>
      <c r="B509" s="18" t="s">
        <v>128</v>
      </c>
      <c r="C509" s="19" t="s">
        <v>50</v>
      </c>
      <c r="D509" s="17" t="s">
        <v>51</v>
      </c>
      <c r="E509" s="17" t="s">
        <v>216</v>
      </c>
      <c r="F509" s="17" t="s">
        <v>217</v>
      </c>
      <c r="G509" s="17" t="s">
        <v>218</v>
      </c>
      <c r="H509" s="17" t="s">
        <v>219</v>
      </c>
      <c r="I509" s="17"/>
      <c r="J509" s="17"/>
      <c r="K509" s="17"/>
      <c r="L509" s="17"/>
      <c r="M509" s="17" t="s">
        <v>27</v>
      </c>
      <c r="N509" s="17" t="s">
        <v>205</v>
      </c>
      <c r="O509" s="17" t="s">
        <v>28</v>
      </c>
      <c r="P509" s="18" t="s">
        <v>52</v>
      </c>
      <c r="Q509" s="20">
        <v>144160233</v>
      </c>
      <c r="R509" s="20">
        <v>0</v>
      </c>
      <c r="S509" s="20">
        <v>33788936</v>
      </c>
      <c r="T509" s="20">
        <v>110371297</v>
      </c>
      <c r="U509" s="20">
        <v>0</v>
      </c>
      <c r="V509" s="20">
        <v>110371297</v>
      </c>
      <c r="W509" s="20">
        <v>0</v>
      </c>
      <c r="X509" s="20">
        <v>110371297</v>
      </c>
      <c r="Y509" s="20">
        <v>110371297</v>
      </c>
      <c r="Z509" s="20">
        <v>110371297</v>
      </c>
      <c r="AA509" s="20">
        <v>110371297</v>
      </c>
    </row>
    <row r="510" spans="1:27" ht="78.75" x14ac:dyDescent="0.25">
      <c r="A510" s="17" t="s">
        <v>127</v>
      </c>
      <c r="B510" s="18" t="s">
        <v>128</v>
      </c>
      <c r="C510" s="19" t="s">
        <v>53</v>
      </c>
      <c r="D510" s="17" t="s">
        <v>51</v>
      </c>
      <c r="E510" s="17" t="s">
        <v>216</v>
      </c>
      <c r="F510" s="17" t="s">
        <v>217</v>
      </c>
      <c r="G510" s="17" t="s">
        <v>220</v>
      </c>
      <c r="H510" s="17" t="s">
        <v>219</v>
      </c>
      <c r="I510" s="17"/>
      <c r="J510" s="17"/>
      <c r="K510" s="17"/>
      <c r="L510" s="17"/>
      <c r="M510" s="17" t="s">
        <v>27</v>
      </c>
      <c r="N510" s="17" t="s">
        <v>205</v>
      </c>
      <c r="O510" s="17" t="s">
        <v>28</v>
      </c>
      <c r="P510" s="18" t="s">
        <v>52</v>
      </c>
      <c r="Q510" s="20">
        <v>162172557</v>
      </c>
      <c r="R510" s="20">
        <v>0</v>
      </c>
      <c r="S510" s="20">
        <v>27801773</v>
      </c>
      <c r="T510" s="20">
        <v>134370784</v>
      </c>
      <c r="U510" s="20">
        <v>0</v>
      </c>
      <c r="V510" s="20">
        <v>134370784</v>
      </c>
      <c r="W510" s="20">
        <v>0</v>
      </c>
      <c r="X510" s="20">
        <v>134370784</v>
      </c>
      <c r="Y510" s="20">
        <v>134370784</v>
      </c>
      <c r="Z510" s="20">
        <v>134370784</v>
      </c>
      <c r="AA510" s="20">
        <v>134370784</v>
      </c>
    </row>
    <row r="511" spans="1:27" ht="56.25" x14ac:dyDescent="0.25">
      <c r="A511" s="17" t="s">
        <v>127</v>
      </c>
      <c r="B511" s="18" t="s">
        <v>128</v>
      </c>
      <c r="C511" s="19" t="s">
        <v>54</v>
      </c>
      <c r="D511" s="17" t="s">
        <v>51</v>
      </c>
      <c r="E511" s="17" t="s">
        <v>216</v>
      </c>
      <c r="F511" s="17" t="s">
        <v>217</v>
      </c>
      <c r="G511" s="17" t="s">
        <v>221</v>
      </c>
      <c r="H511" s="17" t="s">
        <v>222</v>
      </c>
      <c r="I511" s="17"/>
      <c r="J511" s="17"/>
      <c r="K511" s="17"/>
      <c r="L511" s="17"/>
      <c r="M511" s="17" t="s">
        <v>27</v>
      </c>
      <c r="N511" s="17" t="s">
        <v>205</v>
      </c>
      <c r="O511" s="17" t="s">
        <v>28</v>
      </c>
      <c r="P511" s="18" t="s">
        <v>55</v>
      </c>
      <c r="Q511" s="20">
        <v>68550000</v>
      </c>
      <c r="R511" s="20">
        <v>3000000</v>
      </c>
      <c r="S511" s="20">
        <v>9410757</v>
      </c>
      <c r="T511" s="20">
        <v>62139243</v>
      </c>
      <c r="U511" s="20">
        <v>0</v>
      </c>
      <c r="V511" s="20">
        <v>62139243</v>
      </c>
      <c r="W511" s="20">
        <v>0</v>
      </c>
      <c r="X511" s="20">
        <v>62139243</v>
      </c>
      <c r="Y511" s="20">
        <v>62139243</v>
      </c>
      <c r="Z511" s="20">
        <v>56439243</v>
      </c>
      <c r="AA511" s="20">
        <v>56439243</v>
      </c>
    </row>
    <row r="512" spans="1:27" ht="56.25" x14ac:dyDescent="0.25">
      <c r="A512" s="17" t="s">
        <v>127</v>
      </c>
      <c r="B512" s="18" t="s">
        <v>128</v>
      </c>
      <c r="C512" s="19" t="s">
        <v>56</v>
      </c>
      <c r="D512" s="17" t="s">
        <v>51</v>
      </c>
      <c r="E512" s="17" t="s">
        <v>216</v>
      </c>
      <c r="F512" s="17" t="s">
        <v>217</v>
      </c>
      <c r="G512" s="17" t="s">
        <v>223</v>
      </c>
      <c r="H512" s="17" t="s">
        <v>57</v>
      </c>
      <c r="I512" s="17"/>
      <c r="J512" s="17"/>
      <c r="K512" s="17"/>
      <c r="L512" s="17"/>
      <c r="M512" s="17" t="s">
        <v>27</v>
      </c>
      <c r="N512" s="17" t="s">
        <v>205</v>
      </c>
      <c r="O512" s="17" t="s">
        <v>28</v>
      </c>
      <c r="P512" s="18" t="s">
        <v>58</v>
      </c>
      <c r="Q512" s="20">
        <v>56160572</v>
      </c>
      <c r="R512" s="20">
        <v>1200000</v>
      </c>
      <c r="S512" s="20">
        <v>3695537</v>
      </c>
      <c r="T512" s="20">
        <v>53665035</v>
      </c>
      <c r="U512" s="20">
        <v>0</v>
      </c>
      <c r="V512" s="20">
        <v>53665035</v>
      </c>
      <c r="W512" s="20">
        <v>0</v>
      </c>
      <c r="X512" s="20">
        <v>53665035</v>
      </c>
      <c r="Y512" s="20">
        <v>53665035</v>
      </c>
      <c r="Z512" s="20">
        <v>53665035</v>
      </c>
      <c r="AA512" s="20">
        <v>53665035</v>
      </c>
    </row>
    <row r="513" spans="1:27" ht="90" x14ac:dyDescent="0.25">
      <c r="A513" s="17" t="s">
        <v>127</v>
      </c>
      <c r="B513" s="18" t="s">
        <v>128</v>
      </c>
      <c r="C513" s="19" t="s">
        <v>74</v>
      </c>
      <c r="D513" s="17" t="s">
        <v>51</v>
      </c>
      <c r="E513" s="17" t="s">
        <v>216</v>
      </c>
      <c r="F513" s="17" t="s">
        <v>217</v>
      </c>
      <c r="G513" s="17" t="s">
        <v>234</v>
      </c>
      <c r="H513" s="17" t="s">
        <v>227</v>
      </c>
      <c r="I513" s="17"/>
      <c r="J513" s="17"/>
      <c r="K513" s="17"/>
      <c r="L513" s="17"/>
      <c r="M513" s="17" t="s">
        <v>60</v>
      </c>
      <c r="N513" s="17" t="s">
        <v>212</v>
      </c>
      <c r="O513" s="17" t="s">
        <v>28</v>
      </c>
      <c r="P513" s="18" t="s">
        <v>63</v>
      </c>
      <c r="Q513" s="20">
        <v>241010750</v>
      </c>
      <c r="R513" s="20">
        <v>448521</v>
      </c>
      <c r="S513" s="20">
        <v>7233648</v>
      </c>
      <c r="T513" s="20">
        <v>234225623</v>
      </c>
      <c r="U513" s="20">
        <v>0</v>
      </c>
      <c r="V513" s="20">
        <v>234225623</v>
      </c>
      <c r="W513" s="20">
        <v>0</v>
      </c>
      <c r="X513" s="20">
        <v>234225623</v>
      </c>
      <c r="Y513" s="20">
        <v>234225623</v>
      </c>
      <c r="Z513" s="20">
        <v>234225623</v>
      </c>
      <c r="AA513" s="20">
        <v>234225623</v>
      </c>
    </row>
    <row r="514" spans="1:27" ht="78.75" x14ac:dyDescent="0.25">
      <c r="A514" s="17" t="s">
        <v>127</v>
      </c>
      <c r="B514" s="18" t="s">
        <v>128</v>
      </c>
      <c r="C514" s="19" t="s">
        <v>59</v>
      </c>
      <c r="D514" s="17" t="s">
        <v>51</v>
      </c>
      <c r="E514" s="17" t="s">
        <v>216</v>
      </c>
      <c r="F514" s="17" t="s">
        <v>217</v>
      </c>
      <c r="G514" s="17" t="s">
        <v>224</v>
      </c>
      <c r="H514" s="17" t="s">
        <v>225</v>
      </c>
      <c r="I514" s="17"/>
      <c r="J514" s="17"/>
      <c r="K514" s="17"/>
      <c r="L514" s="17"/>
      <c r="M514" s="17" t="s">
        <v>60</v>
      </c>
      <c r="N514" s="17" t="s">
        <v>212</v>
      </c>
      <c r="O514" s="17" t="s">
        <v>28</v>
      </c>
      <c r="P514" s="18" t="s">
        <v>61</v>
      </c>
      <c r="Q514" s="20">
        <v>0</v>
      </c>
      <c r="R514" s="20">
        <v>22217030</v>
      </c>
      <c r="S514" s="20">
        <v>0</v>
      </c>
      <c r="T514" s="20">
        <v>22217030</v>
      </c>
      <c r="U514" s="20">
        <v>0</v>
      </c>
      <c r="V514" s="20">
        <v>22217030</v>
      </c>
      <c r="W514" s="20">
        <v>0</v>
      </c>
      <c r="X514" s="20">
        <v>22217030</v>
      </c>
      <c r="Y514" s="20">
        <v>22217030</v>
      </c>
      <c r="Z514" s="20">
        <v>22217030</v>
      </c>
      <c r="AA514" s="20">
        <v>22217030</v>
      </c>
    </row>
    <row r="515" spans="1:27" ht="90" x14ac:dyDescent="0.25">
      <c r="A515" s="17" t="s">
        <v>127</v>
      </c>
      <c r="B515" s="18" t="s">
        <v>128</v>
      </c>
      <c r="C515" s="19" t="s">
        <v>62</v>
      </c>
      <c r="D515" s="17" t="s">
        <v>51</v>
      </c>
      <c r="E515" s="17" t="s">
        <v>216</v>
      </c>
      <c r="F515" s="17" t="s">
        <v>217</v>
      </c>
      <c r="G515" s="17" t="s">
        <v>226</v>
      </c>
      <c r="H515" s="17" t="s">
        <v>227</v>
      </c>
      <c r="I515" s="17"/>
      <c r="J515" s="17"/>
      <c r="K515" s="17"/>
      <c r="L515" s="17"/>
      <c r="M515" s="17" t="s">
        <v>60</v>
      </c>
      <c r="N515" s="17" t="s">
        <v>212</v>
      </c>
      <c r="O515" s="17" t="s">
        <v>28</v>
      </c>
      <c r="P515" s="18" t="s">
        <v>63</v>
      </c>
      <c r="Q515" s="20">
        <v>0</v>
      </c>
      <c r="R515" s="20">
        <v>9656174578</v>
      </c>
      <c r="S515" s="20">
        <v>1119152494</v>
      </c>
      <c r="T515" s="20">
        <v>8537022084</v>
      </c>
      <c r="U515" s="20">
        <v>0</v>
      </c>
      <c r="V515" s="20">
        <v>8514765884</v>
      </c>
      <c r="W515" s="20">
        <v>22256200</v>
      </c>
      <c r="X515" s="20">
        <v>8514765884</v>
      </c>
      <c r="Y515" s="20">
        <v>8447923888</v>
      </c>
      <c r="Z515" s="20">
        <v>8447923888</v>
      </c>
      <c r="AA515" s="20">
        <v>8447923888</v>
      </c>
    </row>
    <row r="516" spans="1:27" ht="90" x14ac:dyDescent="0.25">
      <c r="A516" s="17" t="s">
        <v>127</v>
      </c>
      <c r="B516" s="18" t="s">
        <v>128</v>
      </c>
      <c r="C516" s="19" t="s">
        <v>62</v>
      </c>
      <c r="D516" s="17" t="s">
        <v>51</v>
      </c>
      <c r="E516" s="17" t="s">
        <v>216</v>
      </c>
      <c r="F516" s="17" t="s">
        <v>217</v>
      </c>
      <c r="G516" s="17" t="s">
        <v>226</v>
      </c>
      <c r="H516" s="17" t="s">
        <v>227</v>
      </c>
      <c r="I516" s="17"/>
      <c r="J516" s="17"/>
      <c r="K516" s="17"/>
      <c r="L516" s="17"/>
      <c r="M516" s="17" t="s">
        <v>27</v>
      </c>
      <c r="N516" s="17" t="s">
        <v>228</v>
      </c>
      <c r="O516" s="17" t="s">
        <v>28</v>
      </c>
      <c r="P516" s="18" t="s">
        <v>63</v>
      </c>
      <c r="Q516" s="20">
        <v>0</v>
      </c>
      <c r="R516" s="20">
        <v>6000000</v>
      </c>
      <c r="S516" s="20">
        <v>6000000</v>
      </c>
      <c r="T516" s="20">
        <v>0</v>
      </c>
      <c r="U516" s="20">
        <v>0</v>
      </c>
      <c r="V516" s="20">
        <v>0</v>
      </c>
      <c r="W516" s="20">
        <v>0</v>
      </c>
      <c r="X516" s="20">
        <v>0</v>
      </c>
      <c r="Y516" s="20">
        <v>0</v>
      </c>
      <c r="Z516" s="20">
        <v>0</v>
      </c>
      <c r="AA516" s="20">
        <v>0</v>
      </c>
    </row>
    <row r="517" spans="1:27" ht="90" x14ac:dyDescent="0.25">
      <c r="A517" s="17" t="s">
        <v>127</v>
      </c>
      <c r="B517" s="18" t="s">
        <v>128</v>
      </c>
      <c r="C517" s="19" t="s">
        <v>62</v>
      </c>
      <c r="D517" s="17" t="s">
        <v>51</v>
      </c>
      <c r="E517" s="17" t="s">
        <v>216</v>
      </c>
      <c r="F517" s="17" t="s">
        <v>217</v>
      </c>
      <c r="G517" s="17" t="s">
        <v>226</v>
      </c>
      <c r="H517" s="17" t="s">
        <v>227</v>
      </c>
      <c r="I517" s="17"/>
      <c r="J517" s="17"/>
      <c r="K517" s="17"/>
      <c r="L517" s="17"/>
      <c r="M517" s="17" t="s">
        <v>27</v>
      </c>
      <c r="N517" s="17" t="s">
        <v>229</v>
      </c>
      <c r="O517" s="17" t="s">
        <v>28</v>
      </c>
      <c r="P517" s="18" t="s">
        <v>63</v>
      </c>
      <c r="Q517" s="20">
        <v>0</v>
      </c>
      <c r="R517" s="20">
        <v>13532383</v>
      </c>
      <c r="S517" s="20">
        <v>0</v>
      </c>
      <c r="T517" s="20">
        <v>13532383</v>
      </c>
      <c r="U517" s="20">
        <v>0</v>
      </c>
      <c r="V517" s="20">
        <v>5898000</v>
      </c>
      <c r="W517" s="20">
        <v>7634383</v>
      </c>
      <c r="X517" s="20">
        <v>5898000</v>
      </c>
      <c r="Y517" s="20">
        <v>5898000</v>
      </c>
      <c r="Z517" s="20">
        <v>0</v>
      </c>
      <c r="AA517" s="20">
        <v>0</v>
      </c>
    </row>
    <row r="518" spans="1:27" ht="56.25" x14ac:dyDescent="0.25">
      <c r="A518" s="17" t="s">
        <v>127</v>
      </c>
      <c r="B518" s="18" t="s">
        <v>128</v>
      </c>
      <c r="C518" s="19" t="s">
        <v>64</v>
      </c>
      <c r="D518" s="17" t="s">
        <v>51</v>
      </c>
      <c r="E518" s="17" t="s">
        <v>216</v>
      </c>
      <c r="F518" s="17" t="s">
        <v>217</v>
      </c>
      <c r="G518" s="17" t="s">
        <v>226</v>
      </c>
      <c r="H518" s="17" t="s">
        <v>230</v>
      </c>
      <c r="I518" s="17"/>
      <c r="J518" s="17"/>
      <c r="K518" s="17"/>
      <c r="L518" s="17"/>
      <c r="M518" s="17" t="s">
        <v>27</v>
      </c>
      <c r="N518" s="17" t="s">
        <v>205</v>
      </c>
      <c r="O518" s="17" t="s">
        <v>28</v>
      </c>
      <c r="P518" s="18" t="s">
        <v>65</v>
      </c>
      <c r="Q518" s="20">
        <v>557517098</v>
      </c>
      <c r="R518" s="20">
        <v>1387251607</v>
      </c>
      <c r="S518" s="20">
        <v>343296392</v>
      </c>
      <c r="T518" s="20">
        <v>1601472313</v>
      </c>
      <c r="U518" s="20">
        <v>0</v>
      </c>
      <c r="V518" s="20">
        <v>1600922833</v>
      </c>
      <c r="W518" s="20">
        <v>549480</v>
      </c>
      <c r="X518" s="20">
        <v>1600922833</v>
      </c>
      <c r="Y518" s="20">
        <v>1600922833</v>
      </c>
      <c r="Z518" s="20">
        <v>1530163424</v>
      </c>
      <c r="AA518" s="20">
        <v>1530163424</v>
      </c>
    </row>
    <row r="519" spans="1:27" ht="45" x14ac:dyDescent="0.25">
      <c r="A519" s="17" t="s">
        <v>127</v>
      </c>
      <c r="B519" s="18" t="s">
        <v>128</v>
      </c>
      <c r="C519" s="19" t="s">
        <v>66</v>
      </c>
      <c r="D519" s="17" t="s">
        <v>51</v>
      </c>
      <c r="E519" s="17" t="s">
        <v>216</v>
      </c>
      <c r="F519" s="17" t="s">
        <v>217</v>
      </c>
      <c r="G519" s="17" t="s">
        <v>212</v>
      </c>
      <c r="H519" s="17" t="s">
        <v>231</v>
      </c>
      <c r="I519" s="17"/>
      <c r="J519" s="17"/>
      <c r="K519" s="17"/>
      <c r="L519" s="17"/>
      <c r="M519" s="17" t="s">
        <v>60</v>
      </c>
      <c r="N519" s="17" t="s">
        <v>232</v>
      </c>
      <c r="O519" s="17" t="s">
        <v>28</v>
      </c>
      <c r="P519" s="18" t="s">
        <v>67</v>
      </c>
      <c r="Q519" s="20">
        <v>0</v>
      </c>
      <c r="R519" s="20">
        <v>1001289483</v>
      </c>
      <c r="S519" s="20">
        <v>381856164</v>
      </c>
      <c r="T519" s="20">
        <v>619433319</v>
      </c>
      <c r="U519" s="20">
        <v>0</v>
      </c>
      <c r="V519" s="20">
        <v>602640910</v>
      </c>
      <c r="W519" s="20">
        <v>16792409</v>
      </c>
      <c r="X519" s="20">
        <v>602640910</v>
      </c>
      <c r="Y519" s="20">
        <v>540517757</v>
      </c>
      <c r="Z519" s="20">
        <v>540517757</v>
      </c>
      <c r="AA519" s="20">
        <v>540517757</v>
      </c>
    </row>
    <row r="520" spans="1:27" ht="45" x14ac:dyDescent="0.25">
      <c r="A520" s="17" t="s">
        <v>127</v>
      </c>
      <c r="B520" s="18" t="s">
        <v>128</v>
      </c>
      <c r="C520" s="19" t="s">
        <v>66</v>
      </c>
      <c r="D520" s="17" t="s">
        <v>51</v>
      </c>
      <c r="E520" s="17" t="s">
        <v>216</v>
      </c>
      <c r="F520" s="17" t="s">
        <v>217</v>
      </c>
      <c r="G520" s="17" t="s">
        <v>212</v>
      </c>
      <c r="H520" s="17" t="s">
        <v>231</v>
      </c>
      <c r="I520" s="17"/>
      <c r="J520" s="17"/>
      <c r="K520" s="17"/>
      <c r="L520" s="17"/>
      <c r="M520" s="17" t="s">
        <v>27</v>
      </c>
      <c r="N520" s="17" t="s">
        <v>229</v>
      </c>
      <c r="O520" s="17" t="s">
        <v>28</v>
      </c>
      <c r="P520" s="18" t="s">
        <v>67</v>
      </c>
      <c r="Q520" s="20">
        <v>6910124</v>
      </c>
      <c r="R520" s="20">
        <v>470576992</v>
      </c>
      <c r="S520" s="20">
        <v>41466255</v>
      </c>
      <c r="T520" s="20">
        <v>436020861</v>
      </c>
      <c r="U520" s="20">
        <v>0</v>
      </c>
      <c r="V520" s="20">
        <v>422978613.80000001</v>
      </c>
      <c r="W520" s="20">
        <v>13042247.199999999</v>
      </c>
      <c r="X520" s="20">
        <v>422978613.80000001</v>
      </c>
      <c r="Y520" s="20">
        <v>419859129.80000001</v>
      </c>
      <c r="Z520" s="20">
        <v>419859129.80000001</v>
      </c>
      <c r="AA520" s="20">
        <v>419859129.80000001</v>
      </c>
    </row>
    <row r="521" spans="1:27" ht="45" x14ac:dyDescent="0.25">
      <c r="A521" s="17" t="s">
        <v>127</v>
      </c>
      <c r="B521" s="18" t="s">
        <v>128</v>
      </c>
      <c r="C521" s="19" t="s">
        <v>66</v>
      </c>
      <c r="D521" s="17" t="s">
        <v>51</v>
      </c>
      <c r="E521" s="17" t="s">
        <v>216</v>
      </c>
      <c r="F521" s="17" t="s">
        <v>217</v>
      </c>
      <c r="G521" s="17" t="s">
        <v>212</v>
      </c>
      <c r="H521" s="17" t="s">
        <v>231</v>
      </c>
      <c r="I521" s="17"/>
      <c r="J521" s="17"/>
      <c r="K521" s="17"/>
      <c r="L521" s="17"/>
      <c r="M521" s="17" t="s">
        <v>27</v>
      </c>
      <c r="N521" s="17" t="s">
        <v>205</v>
      </c>
      <c r="O521" s="17" t="s">
        <v>28</v>
      </c>
      <c r="P521" s="18" t="s">
        <v>67</v>
      </c>
      <c r="Q521" s="20">
        <v>751175148</v>
      </c>
      <c r="R521" s="20">
        <v>25240690</v>
      </c>
      <c r="S521" s="20">
        <v>57461859</v>
      </c>
      <c r="T521" s="20">
        <v>718953979</v>
      </c>
      <c r="U521" s="20">
        <v>0</v>
      </c>
      <c r="V521" s="20">
        <v>716450053</v>
      </c>
      <c r="W521" s="20">
        <v>2503926</v>
      </c>
      <c r="X521" s="20">
        <v>716450053</v>
      </c>
      <c r="Y521" s="20">
        <v>716450053</v>
      </c>
      <c r="Z521" s="20">
        <v>714347002</v>
      </c>
      <c r="AA521" s="20">
        <v>714347002</v>
      </c>
    </row>
    <row r="522" spans="1:27" ht="56.25" x14ac:dyDescent="0.25">
      <c r="A522" s="17" t="s">
        <v>127</v>
      </c>
      <c r="B522" s="18" t="s">
        <v>128</v>
      </c>
      <c r="C522" s="19" t="s">
        <v>68</v>
      </c>
      <c r="D522" s="17" t="s">
        <v>51</v>
      </c>
      <c r="E522" s="17" t="s">
        <v>233</v>
      </c>
      <c r="F522" s="17" t="s">
        <v>217</v>
      </c>
      <c r="G522" s="17" t="s">
        <v>218</v>
      </c>
      <c r="H522" s="17" t="s">
        <v>230</v>
      </c>
      <c r="I522" s="17"/>
      <c r="J522" s="17"/>
      <c r="K522" s="17"/>
      <c r="L522" s="17"/>
      <c r="M522" s="17" t="s">
        <v>27</v>
      </c>
      <c r="N522" s="17" t="s">
        <v>205</v>
      </c>
      <c r="O522" s="17" t="s">
        <v>28</v>
      </c>
      <c r="P522" s="18" t="s">
        <v>65</v>
      </c>
      <c r="Q522" s="20">
        <v>66500082</v>
      </c>
      <c r="R522" s="20">
        <v>44574000</v>
      </c>
      <c r="S522" s="20">
        <v>13890383</v>
      </c>
      <c r="T522" s="20">
        <v>97183699</v>
      </c>
      <c r="U522" s="20">
        <v>0</v>
      </c>
      <c r="V522" s="20">
        <v>97183699</v>
      </c>
      <c r="W522" s="20">
        <v>0</v>
      </c>
      <c r="X522" s="20">
        <v>97183699</v>
      </c>
      <c r="Y522" s="20">
        <v>97183699</v>
      </c>
      <c r="Z522" s="20">
        <v>97183699</v>
      </c>
      <c r="AA522" s="20">
        <v>97183699</v>
      </c>
    </row>
    <row r="523" spans="1:27" ht="45" x14ac:dyDescent="0.25">
      <c r="A523" s="17" t="s">
        <v>127</v>
      </c>
      <c r="B523" s="18" t="s">
        <v>128</v>
      </c>
      <c r="C523" s="19" t="s">
        <v>69</v>
      </c>
      <c r="D523" s="17" t="s">
        <v>51</v>
      </c>
      <c r="E523" s="17" t="s">
        <v>233</v>
      </c>
      <c r="F523" s="17" t="s">
        <v>217</v>
      </c>
      <c r="G523" s="17" t="s">
        <v>220</v>
      </c>
      <c r="H523" s="17" t="s">
        <v>70</v>
      </c>
      <c r="I523" s="17"/>
      <c r="J523" s="17"/>
      <c r="K523" s="17"/>
      <c r="L523" s="17"/>
      <c r="M523" s="17" t="s">
        <v>27</v>
      </c>
      <c r="N523" s="17" t="s">
        <v>205</v>
      </c>
      <c r="O523" s="17" t="s">
        <v>28</v>
      </c>
      <c r="P523" s="18" t="s">
        <v>71</v>
      </c>
      <c r="Q523" s="20">
        <v>837703080</v>
      </c>
      <c r="R523" s="20">
        <v>285310332</v>
      </c>
      <c r="S523" s="20">
        <v>133999806</v>
      </c>
      <c r="T523" s="20">
        <v>989013606</v>
      </c>
      <c r="U523" s="20">
        <v>0</v>
      </c>
      <c r="V523" s="20">
        <v>968876957</v>
      </c>
      <c r="W523" s="20">
        <v>20136649</v>
      </c>
      <c r="X523" s="20">
        <v>968876957</v>
      </c>
      <c r="Y523" s="20">
        <v>968876957</v>
      </c>
      <c r="Z523" s="20">
        <v>950776957</v>
      </c>
      <c r="AA523" s="20">
        <v>950776957</v>
      </c>
    </row>
    <row r="524" spans="1:27" ht="45" x14ac:dyDescent="0.25">
      <c r="A524" s="17" t="s">
        <v>127</v>
      </c>
      <c r="B524" s="18" t="s">
        <v>128</v>
      </c>
      <c r="C524" s="19" t="s">
        <v>262</v>
      </c>
      <c r="D524" s="17" t="s">
        <v>51</v>
      </c>
      <c r="E524" s="17" t="s">
        <v>233</v>
      </c>
      <c r="F524" s="17" t="s">
        <v>217</v>
      </c>
      <c r="G524" s="17" t="s">
        <v>221</v>
      </c>
      <c r="H524" s="17" t="s">
        <v>70</v>
      </c>
      <c r="I524" s="17"/>
      <c r="J524" s="17"/>
      <c r="K524" s="17"/>
      <c r="L524" s="17"/>
      <c r="M524" s="17" t="s">
        <v>27</v>
      </c>
      <c r="N524" s="17" t="s">
        <v>205</v>
      </c>
      <c r="O524" s="17" t="s">
        <v>28</v>
      </c>
      <c r="P524" s="18" t="s">
        <v>71</v>
      </c>
      <c r="Q524" s="20">
        <v>0</v>
      </c>
      <c r="R524" s="20">
        <v>4750000</v>
      </c>
      <c r="S524" s="20">
        <v>0</v>
      </c>
      <c r="T524" s="20">
        <v>4750000</v>
      </c>
      <c r="U524" s="20">
        <v>0</v>
      </c>
      <c r="V524" s="20">
        <v>4750000</v>
      </c>
      <c r="W524" s="20">
        <v>0</v>
      </c>
      <c r="X524" s="20">
        <v>4750000</v>
      </c>
      <c r="Y524" s="20">
        <v>4750000</v>
      </c>
      <c r="Z524" s="20">
        <v>0</v>
      </c>
      <c r="AA524" s="20">
        <v>0</v>
      </c>
    </row>
    <row r="525" spans="1:27" ht="22.5" x14ac:dyDescent="0.25">
      <c r="A525" s="17" t="s">
        <v>129</v>
      </c>
      <c r="B525" s="18" t="s">
        <v>130</v>
      </c>
      <c r="C525" s="19" t="s">
        <v>34</v>
      </c>
      <c r="D525" s="17" t="s">
        <v>26</v>
      </c>
      <c r="E525" s="17" t="s">
        <v>206</v>
      </c>
      <c r="F525" s="17"/>
      <c r="G525" s="17"/>
      <c r="H525" s="17"/>
      <c r="I525" s="17"/>
      <c r="J525" s="17"/>
      <c r="K525" s="17"/>
      <c r="L525" s="17"/>
      <c r="M525" s="17" t="s">
        <v>27</v>
      </c>
      <c r="N525" s="17" t="s">
        <v>205</v>
      </c>
      <c r="O525" s="17" t="s">
        <v>28</v>
      </c>
      <c r="P525" s="18" t="s">
        <v>35</v>
      </c>
      <c r="Q525" s="20">
        <v>6690035</v>
      </c>
      <c r="R525" s="20">
        <v>304656995</v>
      </c>
      <c r="S525" s="20">
        <v>76651990</v>
      </c>
      <c r="T525" s="20">
        <v>234695040</v>
      </c>
      <c r="U525" s="20">
        <v>0</v>
      </c>
      <c r="V525" s="20">
        <v>232209464</v>
      </c>
      <c r="W525" s="20">
        <v>2485576</v>
      </c>
      <c r="X525" s="20">
        <v>232209464</v>
      </c>
      <c r="Y525" s="20">
        <v>212588336</v>
      </c>
      <c r="Z525" s="20">
        <v>201265617</v>
      </c>
      <c r="AA525" s="20">
        <v>201265617</v>
      </c>
    </row>
    <row r="526" spans="1:27" ht="22.5" x14ac:dyDescent="0.25">
      <c r="A526" s="17" t="s">
        <v>129</v>
      </c>
      <c r="B526" s="18" t="s">
        <v>130</v>
      </c>
      <c r="C526" s="19" t="s">
        <v>44</v>
      </c>
      <c r="D526" s="17" t="s">
        <v>26</v>
      </c>
      <c r="E526" s="17" t="s">
        <v>215</v>
      </c>
      <c r="F526" s="17" t="s">
        <v>204</v>
      </c>
      <c r="G526" s="17"/>
      <c r="H526" s="17"/>
      <c r="I526" s="17"/>
      <c r="J526" s="17"/>
      <c r="K526" s="17"/>
      <c r="L526" s="17"/>
      <c r="M526" s="17" t="s">
        <v>27</v>
      </c>
      <c r="N526" s="17" t="s">
        <v>205</v>
      </c>
      <c r="O526" s="17" t="s">
        <v>28</v>
      </c>
      <c r="P526" s="18" t="s">
        <v>45</v>
      </c>
      <c r="Q526" s="20">
        <v>0</v>
      </c>
      <c r="R526" s="20">
        <v>11920200</v>
      </c>
      <c r="S526" s="20">
        <v>947680</v>
      </c>
      <c r="T526" s="20">
        <v>10972520</v>
      </c>
      <c r="U526" s="20">
        <v>0</v>
      </c>
      <c r="V526" s="20">
        <v>10972520</v>
      </c>
      <c r="W526" s="20">
        <v>0</v>
      </c>
      <c r="X526" s="20">
        <v>10972520</v>
      </c>
      <c r="Y526" s="20">
        <v>10972520</v>
      </c>
      <c r="Z526" s="20">
        <v>10972520</v>
      </c>
      <c r="AA526" s="20">
        <v>10972520</v>
      </c>
    </row>
    <row r="527" spans="1:27" ht="78.75" x14ac:dyDescent="0.25">
      <c r="A527" s="17" t="s">
        <v>129</v>
      </c>
      <c r="B527" s="18" t="s">
        <v>130</v>
      </c>
      <c r="C527" s="19" t="s">
        <v>50</v>
      </c>
      <c r="D527" s="17" t="s">
        <v>51</v>
      </c>
      <c r="E527" s="17" t="s">
        <v>216</v>
      </c>
      <c r="F527" s="17" t="s">
        <v>217</v>
      </c>
      <c r="G527" s="17" t="s">
        <v>218</v>
      </c>
      <c r="H527" s="17" t="s">
        <v>219</v>
      </c>
      <c r="I527" s="17"/>
      <c r="J527" s="17"/>
      <c r="K527" s="17"/>
      <c r="L527" s="17"/>
      <c r="M527" s="17" t="s">
        <v>27</v>
      </c>
      <c r="N527" s="17" t="s">
        <v>205</v>
      </c>
      <c r="O527" s="17" t="s">
        <v>28</v>
      </c>
      <c r="P527" s="18" t="s">
        <v>52</v>
      </c>
      <c r="Q527" s="20">
        <v>314373336</v>
      </c>
      <c r="R527" s="20">
        <v>0</v>
      </c>
      <c r="S527" s="20">
        <v>55331589</v>
      </c>
      <c r="T527" s="20">
        <v>259041747</v>
      </c>
      <c r="U527" s="20">
        <v>0</v>
      </c>
      <c r="V527" s="20">
        <v>259041747</v>
      </c>
      <c r="W527" s="20">
        <v>0</v>
      </c>
      <c r="X527" s="20">
        <v>259041747</v>
      </c>
      <c r="Y527" s="20">
        <v>259041747</v>
      </c>
      <c r="Z527" s="20">
        <v>259041747</v>
      </c>
      <c r="AA527" s="20">
        <v>259041747</v>
      </c>
    </row>
    <row r="528" spans="1:27" ht="78.75" x14ac:dyDescent="0.25">
      <c r="A528" s="17" t="s">
        <v>129</v>
      </c>
      <c r="B528" s="18" t="s">
        <v>130</v>
      </c>
      <c r="C528" s="19" t="s">
        <v>53</v>
      </c>
      <c r="D528" s="17" t="s">
        <v>51</v>
      </c>
      <c r="E528" s="17" t="s">
        <v>216</v>
      </c>
      <c r="F528" s="17" t="s">
        <v>217</v>
      </c>
      <c r="G528" s="17" t="s">
        <v>220</v>
      </c>
      <c r="H528" s="17" t="s">
        <v>219</v>
      </c>
      <c r="I528" s="17"/>
      <c r="J528" s="17"/>
      <c r="K528" s="17"/>
      <c r="L528" s="17"/>
      <c r="M528" s="17" t="s">
        <v>27</v>
      </c>
      <c r="N528" s="17" t="s">
        <v>205</v>
      </c>
      <c r="O528" s="17" t="s">
        <v>28</v>
      </c>
      <c r="P528" s="18" t="s">
        <v>52</v>
      </c>
      <c r="Q528" s="20">
        <v>381643248</v>
      </c>
      <c r="R528" s="20">
        <v>0</v>
      </c>
      <c r="S528" s="20">
        <v>58395940</v>
      </c>
      <c r="T528" s="20">
        <v>323247308</v>
      </c>
      <c r="U528" s="20">
        <v>0</v>
      </c>
      <c r="V528" s="20">
        <v>304997584</v>
      </c>
      <c r="W528" s="20">
        <v>18249724</v>
      </c>
      <c r="X528" s="20">
        <v>304997584</v>
      </c>
      <c r="Y528" s="20">
        <v>304997584</v>
      </c>
      <c r="Z528" s="20">
        <v>304997584</v>
      </c>
      <c r="AA528" s="20">
        <v>304997584</v>
      </c>
    </row>
    <row r="529" spans="1:27" ht="56.25" x14ac:dyDescent="0.25">
      <c r="A529" s="17" t="s">
        <v>129</v>
      </c>
      <c r="B529" s="18" t="s">
        <v>130</v>
      </c>
      <c r="C529" s="19" t="s">
        <v>54</v>
      </c>
      <c r="D529" s="17" t="s">
        <v>51</v>
      </c>
      <c r="E529" s="17" t="s">
        <v>216</v>
      </c>
      <c r="F529" s="17" t="s">
        <v>217</v>
      </c>
      <c r="G529" s="17" t="s">
        <v>221</v>
      </c>
      <c r="H529" s="17" t="s">
        <v>222</v>
      </c>
      <c r="I529" s="17"/>
      <c r="J529" s="17"/>
      <c r="K529" s="17"/>
      <c r="L529" s="17"/>
      <c r="M529" s="17" t="s">
        <v>27</v>
      </c>
      <c r="N529" s="17" t="s">
        <v>205</v>
      </c>
      <c r="O529" s="17" t="s">
        <v>28</v>
      </c>
      <c r="P529" s="18" t="s">
        <v>55</v>
      </c>
      <c r="Q529" s="20">
        <v>68550000</v>
      </c>
      <c r="R529" s="20">
        <v>5003500</v>
      </c>
      <c r="S529" s="20">
        <v>5876424</v>
      </c>
      <c r="T529" s="20">
        <v>67677076</v>
      </c>
      <c r="U529" s="20">
        <v>0</v>
      </c>
      <c r="V529" s="20">
        <v>67677076</v>
      </c>
      <c r="W529" s="20">
        <v>0</v>
      </c>
      <c r="X529" s="20">
        <v>67677076</v>
      </c>
      <c r="Y529" s="20">
        <v>67677076</v>
      </c>
      <c r="Z529" s="20">
        <v>67677076</v>
      </c>
      <c r="AA529" s="20">
        <v>67677076</v>
      </c>
    </row>
    <row r="530" spans="1:27" ht="56.25" x14ac:dyDescent="0.25">
      <c r="A530" s="17" t="s">
        <v>129</v>
      </c>
      <c r="B530" s="18" t="s">
        <v>130</v>
      </c>
      <c r="C530" s="19" t="s">
        <v>56</v>
      </c>
      <c r="D530" s="17" t="s">
        <v>51</v>
      </c>
      <c r="E530" s="17" t="s">
        <v>216</v>
      </c>
      <c r="F530" s="17" t="s">
        <v>217</v>
      </c>
      <c r="G530" s="17" t="s">
        <v>223</v>
      </c>
      <c r="H530" s="17" t="s">
        <v>57</v>
      </c>
      <c r="I530" s="17"/>
      <c r="J530" s="17"/>
      <c r="K530" s="17"/>
      <c r="L530" s="17"/>
      <c r="M530" s="17" t="s">
        <v>27</v>
      </c>
      <c r="N530" s="17" t="s">
        <v>205</v>
      </c>
      <c r="O530" s="17" t="s">
        <v>28</v>
      </c>
      <c r="P530" s="18" t="s">
        <v>58</v>
      </c>
      <c r="Q530" s="20">
        <v>82052482</v>
      </c>
      <c r="R530" s="20">
        <v>2772025802</v>
      </c>
      <c r="S530" s="20">
        <v>2718996228</v>
      </c>
      <c r="T530" s="20">
        <v>135082056</v>
      </c>
      <c r="U530" s="20">
        <v>0</v>
      </c>
      <c r="V530" s="20">
        <v>135082056</v>
      </c>
      <c r="W530" s="20">
        <v>0</v>
      </c>
      <c r="X530" s="20">
        <v>135082056</v>
      </c>
      <c r="Y530" s="20">
        <v>135082056</v>
      </c>
      <c r="Z530" s="20">
        <v>135082056</v>
      </c>
      <c r="AA530" s="20">
        <v>135082056</v>
      </c>
    </row>
    <row r="531" spans="1:27" ht="90" x14ac:dyDescent="0.25">
      <c r="A531" s="17" t="s">
        <v>129</v>
      </c>
      <c r="B531" s="18" t="s">
        <v>130</v>
      </c>
      <c r="C531" s="19" t="s">
        <v>62</v>
      </c>
      <c r="D531" s="17" t="s">
        <v>51</v>
      </c>
      <c r="E531" s="17" t="s">
        <v>216</v>
      </c>
      <c r="F531" s="17" t="s">
        <v>217</v>
      </c>
      <c r="G531" s="17" t="s">
        <v>226</v>
      </c>
      <c r="H531" s="17" t="s">
        <v>227</v>
      </c>
      <c r="I531" s="17"/>
      <c r="J531" s="17"/>
      <c r="K531" s="17"/>
      <c r="L531" s="17"/>
      <c r="M531" s="17" t="s">
        <v>60</v>
      </c>
      <c r="N531" s="17" t="s">
        <v>212</v>
      </c>
      <c r="O531" s="17" t="s">
        <v>28</v>
      </c>
      <c r="P531" s="18" t="s">
        <v>63</v>
      </c>
      <c r="Q531" s="20">
        <v>0</v>
      </c>
      <c r="R531" s="20">
        <v>22330002557</v>
      </c>
      <c r="S531" s="20">
        <v>4109923305</v>
      </c>
      <c r="T531" s="20">
        <v>18220079252</v>
      </c>
      <c r="U531" s="20">
        <v>0</v>
      </c>
      <c r="V531" s="20">
        <v>18170002707</v>
      </c>
      <c r="W531" s="20">
        <v>50076545</v>
      </c>
      <c r="X531" s="20">
        <v>18170002707</v>
      </c>
      <c r="Y531" s="20">
        <v>18160591449</v>
      </c>
      <c r="Z531" s="20">
        <v>18160591449</v>
      </c>
      <c r="AA531" s="20">
        <v>18160591449</v>
      </c>
    </row>
    <row r="532" spans="1:27" ht="90" x14ac:dyDescent="0.25">
      <c r="A532" s="17" t="s">
        <v>129</v>
      </c>
      <c r="B532" s="18" t="s">
        <v>130</v>
      </c>
      <c r="C532" s="19" t="s">
        <v>62</v>
      </c>
      <c r="D532" s="17" t="s">
        <v>51</v>
      </c>
      <c r="E532" s="17" t="s">
        <v>216</v>
      </c>
      <c r="F532" s="17" t="s">
        <v>217</v>
      </c>
      <c r="G532" s="17" t="s">
        <v>226</v>
      </c>
      <c r="H532" s="17" t="s">
        <v>227</v>
      </c>
      <c r="I532" s="17"/>
      <c r="J532" s="17"/>
      <c r="K532" s="17"/>
      <c r="L532" s="17"/>
      <c r="M532" s="17" t="s">
        <v>27</v>
      </c>
      <c r="N532" s="17" t="s">
        <v>228</v>
      </c>
      <c r="O532" s="17" t="s">
        <v>28</v>
      </c>
      <c r="P532" s="18" t="s">
        <v>63</v>
      </c>
      <c r="Q532" s="20">
        <v>0</v>
      </c>
      <c r="R532" s="20">
        <v>6000000</v>
      </c>
      <c r="S532" s="20">
        <v>6000000</v>
      </c>
      <c r="T532" s="20">
        <v>0</v>
      </c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0</v>
      </c>
    </row>
    <row r="533" spans="1:27" ht="56.25" x14ac:dyDescent="0.25">
      <c r="A533" s="17" t="s">
        <v>129</v>
      </c>
      <c r="B533" s="18" t="s">
        <v>130</v>
      </c>
      <c r="C533" s="19" t="s">
        <v>64</v>
      </c>
      <c r="D533" s="17" t="s">
        <v>51</v>
      </c>
      <c r="E533" s="17" t="s">
        <v>216</v>
      </c>
      <c r="F533" s="17" t="s">
        <v>217</v>
      </c>
      <c r="G533" s="17" t="s">
        <v>226</v>
      </c>
      <c r="H533" s="17" t="s">
        <v>230</v>
      </c>
      <c r="I533" s="17"/>
      <c r="J533" s="17"/>
      <c r="K533" s="17"/>
      <c r="L533" s="17"/>
      <c r="M533" s="17" t="s">
        <v>27</v>
      </c>
      <c r="N533" s="17" t="s">
        <v>205</v>
      </c>
      <c r="O533" s="17" t="s">
        <v>28</v>
      </c>
      <c r="P533" s="18" t="s">
        <v>65</v>
      </c>
      <c r="Q533" s="20">
        <v>745841098</v>
      </c>
      <c r="R533" s="20">
        <v>2079912808</v>
      </c>
      <c r="S533" s="20">
        <v>926836667</v>
      </c>
      <c r="T533" s="20">
        <v>1898917239</v>
      </c>
      <c r="U533" s="20">
        <v>0</v>
      </c>
      <c r="V533" s="20">
        <v>1861553088</v>
      </c>
      <c r="W533" s="20">
        <v>37364151</v>
      </c>
      <c r="X533" s="20">
        <v>1861553088</v>
      </c>
      <c r="Y533" s="20">
        <v>1437688562</v>
      </c>
      <c r="Z533" s="20">
        <v>1384523173</v>
      </c>
      <c r="AA533" s="20">
        <v>1384523173</v>
      </c>
    </row>
    <row r="534" spans="1:27" ht="45" x14ac:dyDescent="0.25">
      <c r="A534" s="17" t="s">
        <v>129</v>
      </c>
      <c r="B534" s="18" t="s">
        <v>130</v>
      </c>
      <c r="C534" s="19" t="s">
        <v>66</v>
      </c>
      <c r="D534" s="17" t="s">
        <v>51</v>
      </c>
      <c r="E534" s="17" t="s">
        <v>216</v>
      </c>
      <c r="F534" s="17" t="s">
        <v>217</v>
      </c>
      <c r="G534" s="17" t="s">
        <v>212</v>
      </c>
      <c r="H534" s="17" t="s">
        <v>231</v>
      </c>
      <c r="I534" s="17"/>
      <c r="J534" s="17"/>
      <c r="K534" s="17"/>
      <c r="L534" s="17"/>
      <c r="M534" s="17" t="s">
        <v>60</v>
      </c>
      <c r="N534" s="17" t="s">
        <v>232</v>
      </c>
      <c r="O534" s="17" t="s">
        <v>28</v>
      </c>
      <c r="P534" s="18" t="s">
        <v>67</v>
      </c>
      <c r="Q534" s="20">
        <v>0</v>
      </c>
      <c r="R534" s="20">
        <v>1394599536</v>
      </c>
      <c r="S534" s="20">
        <v>127423685</v>
      </c>
      <c r="T534" s="20">
        <v>1267175851</v>
      </c>
      <c r="U534" s="20">
        <v>0</v>
      </c>
      <c r="V534" s="20">
        <v>1264607378</v>
      </c>
      <c r="W534" s="20">
        <v>2568473</v>
      </c>
      <c r="X534" s="20">
        <v>1264607378</v>
      </c>
      <c r="Y534" s="20">
        <v>1089401746</v>
      </c>
      <c r="Z534" s="20">
        <v>1089401746</v>
      </c>
      <c r="AA534" s="20">
        <v>1089401746</v>
      </c>
    </row>
    <row r="535" spans="1:27" ht="45" x14ac:dyDescent="0.25">
      <c r="A535" s="17" t="s">
        <v>129</v>
      </c>
      <c r="B535" s="18" t="s">
        <v>130</v>
      </c>
      <c r="C535" s="19" t="s">
        <v>66</v>
      </c>
      <c r="D535" s="17" t="s">
        <v>51</v>
      </c>
      <c r="E535" s="17" t="s">
        <v>216</v>
      </c>
      <c r="F535" s="17" t="s">
        <v>217</v>
      </c>
      <c r="G535" s="17" t="s">
        <v>212</v>
      </c>
      <c r="H535" s="17" t="s">
        <v>231</v>
      </c>
      <c r="I535" s="17"/>
      <c r="J535" s="17"/>
      <c r="K535" s="17"/>
      <c r="L535" s="17"/>
      <c r="M535" s="17" t="s">
        <v>27</v>
      </c>
      <c r="N535" s="17" t="s">
        <v>229</v>
      </c>
      <c r="O535" s="17" t="s">
        <v>28</v>
      </c>
      <c r="P535" s="18" t="s">
        <v>67</v>
      </c>
      <c r="Q535" s="20">
        <v>359665</v>
      </c>
      <c r="R535" s="20">
        <v>548392434</v>
      </c>
      <c r="S535" s="20">
        <v>106605954</v>
      </c>
      <c r="T535" s="20">
        <v>442146145</v>
      </c>
      <c r="U535" s="20">
        <v>0</v>
      </c>
      <c r="V535" s="20">
        <v>436884836.58999997</v>
      </c>
      <c r="W535" s="20">
        <v>5261308.41</v>
      </c>
      <c r="X535" s="20">
        <v>436884836.58999997</v>
      </c>
      <c r="Y535" s="20">
        <v>413970928.83999997</v>
      </c>
      <c r="Z535" s="20">
        <v>394648293.83999997</v>
      </c>
      <c r="AA535" s="20">
        <v>394648293.83999997</v>
      </c>
    </row>
    <row r="536" spans="1:27" ht="45" x14ac:dyDescent="0.25">
      <c r="A536" s="17" t="s">
        <v>129</v>
      </c>
      <c r="B536" s="18" t="s">
        <v>130</v>
      </c>
      <c r="C536" s="19" t="s">
        <v>66</v>
      </c>
      <c r="D536" s="17" t="s">
        <v>51</v>
      </c>
      <c r="E536" s="17" t="s">
        <v>216</v>
      </c>
      <c r="F536" s="17" t="s">
        <v>217</v>
      </c>
      <c r="G536" s="17" t="s">
        <v>212</v>
      </c>
      <c r="H536" s="17" t="s">
        <v>231</v>
      </c>
      <c r="I536" s="17"/>
      <c r="J536" s="17"/>
      <c r="K536" s="17"/>
      <c r="L536" s="17"/>
      <c r="M536" s="17" t="s">
        <v>27</v>
      </c>
      <c r="N536" s="17" t="s">
        <v>205</v>
      </c>
      <c r="O536" s="17" t="s">
        <v>28</v>
      </c>
      <c r="P536" s="18" t="s">
        <v>67</v>
      </c>
      <c r="Q536" s="20">
        <v>1420288214</v>
      </c>
      <c r="R536" s="20">
        <v>1263401529</v>
      </c>
      <c r="S536" s="20">
        <v>62022578</v>
      </c>
      <c r="T536" s="20">
        <v>2621667165</v>
      </c>
      <c r="U536" s="20">
        <v>0</v>
      </c>
      <c r="V536" s="20">
        <v>2585742202.9299998</v>
      </c>
      <c r="W536" s="20">
        <v>35924962.07</v>
      </c>
      <c r="X536" s="20">
        <v>2585742202.9299998</v>
      </c>
      <c r="Y536" s="20">
        <v>2557793926.9299998</v>
      </c>
      <c r="Z536" s="20">
        <v>2511012663.9299998</v>
      </c>
      <c r="AA536" s="20">
        <v>2511012663.9299998</v>
      </c>
    </row>
    <row r="537" spans="1:27" ht="56.25" x14ac:dyDescent="0.25">
      <c r="A537" s="17" t="s">
        <v>129</v>
      </c>
      <c r="B537" s="18" t="s">
        <v>130</v>
      </c>
      <c r="C537" s="19" t="s">
        <v>68</v>
      </c>
      <c r="D537" s="17" t="s">
        <v>51</v>
      </c>
      <c r="E537" s="17" t="s">
        <v>233</v>
      </c>
      <c r="F537" s="17" t="s">
        <v>217</v>
      </c>
      <c r="G537" s="17" t="s">
        <v>218</v>
      </c>
      <c r="H537" s="17" t="s">
        <v>230</v>
      </c>
      <c r="I537" s="17"/>
      <c r="J537" s="17"/>
      <c r="K537" s="17"/>
      <c r="L537" s="17"/>
      <c r="M537" s="17" t="s">
        <v>27</v>
      </c>
      <c r="N537" s="17" t="s">
        <v>205</v>
      </c>
      <c r="O537" s="17" t="s">
        <v>28</v>
      </c>
      <c r="P537" s="18" t="s">
        <v>65</v>
      </c>
      <c r="Q537" s="20">
        <v>65074714</v>
      </c>
      <c r="R537" s="20">
        <v>1833</v>
      </c>
      <c r="S537" s="20">
        <v>6954937</v>
      </c>
      <c r="T537" s="20">
        <v>58121610</v>
      </c>
      <c r="U537" s="20">
        <v>0</v>
      </c>
      <c r="V537" s="20">
        <v>58121610</v>
      </c>
      <c r="W537" s="20">
        <v>0</v>
      </c>
      <c r="X537" s="20">
        <v>58121610</v>
      </c>
      <c r="Y537" s="20">
        <v>58121610</v>
      </c>
      <c r="Z537" s="20">
        <v>58121610</v>
      </c>
      <c r="AA537" s="20">
        <v>58121610</v>
      </c>
    </row>
    <row r="538" spans="1:27" ht="45" x14ac:dyDescent="0.25">
      <c r="A538" s="17" t="s">
        <v>129</v>
      </c>
      <c r="B538" s="18" t="s">
        <v>130</v>
      </c>
      <c r="C538" s="19" t="s">
        <v>69</v>
      </c>
      <c r="D538" s="17" t="s">
        <v>51</v>
      </c>
      <c r="E538" s="17" t="s">
        <v>233</v>
      </c>
      <c r="F538" s="17" t="s">
        <v>217</v>
      </c>
      <c r="G538" s="17" t="s">
        <v>220</v>
      </c>
      <c r="H538" s="17" t="s">
        <v>70</v>
      </c>
      <c r="I538" s="17"/>
      <c r="J538" s="17"/>
      <c r="K538" s="17"/>
      <c r="L538" s="17"/>
      <c r="M538" s="17" t="s">
        <v>27</v>
      </c>
      <c r="N538" s="17" t="s">
        <v>205</v>
      </c>
      <c r="O538" s="17" t="s">
        <v>28</v>
      </c>
      <c r="P538" s="18" t="s">
        <v>71</v>
      </c>
      <c r="Q538" s="20">
        <v>1235960668</v>
      </c>
      <c r="R538" s="20">
        <v>395589084</v>
      </c>
      <c r="S538" s="20">
        <v>156248378</v>
      </c>
      <c r="T538" s="20">
        <v>1475301374</v>
      </c>
      <c r="U538" s="20">
        <v>0</v>
      </c>
      <c r="V538" s="20">
        <v>1461627501</v>
      </c>
      <c r="W538" s="20">
        <v>13673873</v>
      </c>
      <c r="X538" s="20">
        <v>1461627501</v>
      </c>
      <c r="Y538" s="20">
        <v>1461627501</v>
      </c>
      <c r="Z538" s="20">
        <v>1459891397</v>
      </c>
      <c r="AA538" s="20">
        <v>1459891397</v>
      </c>
    </row>
    <row r="539" spans="1:27" ht="45" x14ac:dyDescent="0.25">
      <c r="A539" s="17" t="s">
        <v>129</v>
      </c>
      <c r="B539" s="18" t="s">
        <v>130</v>
      </c>
      <c r="C539" s="19" t="s">
        <v>262</v>
      </c>
      <c r="D539" s="17" t="s">
        <v>51</v>
      </c>
      <c r="E539" s="17" t="s">
        <v>233</v>
      </c>
      <c r="F539" s="17" t="s">
        <v>217</v>
      </c>
      <c r="G539" s="17" t="s">
        <v>221</v>
      </c>
      <c r="H539" s="17" t="s">
        <v>70</v>
      </c>
      <c r="I539" s="17"/>
      <c r="J539" s="17"/>
      <c r="K539" s="17"/>
      <c r="L539" s="17"/>
      <c r="M539" s="17" t="s">
        <v>27</v>
      </c>
      <c r="N539" s="17" t="s">
        <v>205</v>
      </c>
      <c r="O539" s="17" t="s">
        <v>28</v>
      </c>
      <c r="P539" s="18" t="s">
        <v>71</v>
      </c>
      <c r="Q539" s="20">
        <v>0</v>
      </c>
      <c r="R539" s="20">
        <v>17102024</v>
      </c>
      <c r="S539" s="20">
        <v>0</v>
      </c>
      <c r="T539" s="20">
        <v>17102024</v>
      </c>
      <c r="U539" s="20">
        <v>0</v>
      </c>
      <c r="V539" s="20">
        <v>16100425</v>
      </c>
      <c r="W539" s="20">
        <v>1001599</v>
      </c>
      <c r="X539" s="20">
        <v>16100425</v>
      </c>
      <c r="Y539" s="20">
        <v>3600425</v>
      </c>
      <c r="Z539" s="20">
        <v>0</v>
      </c>
      <c r="AA539" s="20">
        <v>0</v>
      </c>
    </row>
    <row r="540" spans="1:27" ht="22.5" x14ac:dyDescent="0.25">
      <c r="A540" s="17" t="s">
        <v>131</v>
      </c>
      <c r="B540" s="18" t="s">
        <v>132</v>
      </c>
      <c r="C540" s="19" t="s">
        <v>34</v>
      </c>
      <c r="D540" s="17" t="s">
        <v>26</v>
      </c>
      <c r="E540" s="17" t="s">
        <v>206</v>
      </c>
      <c r="F540" s="17"/>
      <c r="G540" s="17"/>
      <c r="H540" s="17"/>
      <c r="I540" s="17"/>
      <c r="J540" s="17"/>
      <c r="K540" s="17"/>
      <c r="L540" s="17"/>
      <c r="M540" s="17" t="s">
        <v>27</v>
      </c>
      <c r="N540" s="17" t="s">
        <v>205</v>
      </c>
      <c r="O540" s="17" t="s">
        <v>28</v>
      </c>
      <c r="P540" s="18" t="s">
        <v>35</v>
      </c>
      <c r="Q540" s="20">
        <v>77989035</v>
      </c>
      <c r="R540" s="20">
        <v>73542575</v>
      </c>
      <c r="S540" s="20">
        <v>30418600</v>
      </c>
      <c r="T540" s="20">
        <v>121113010</v>
      </c>
      <c r="U540" s="20">
        <v>0</v>
      </c>
      <c r="V540" s="20">
        <v>121090628</v>
      </c>
      <c r="W540" s="20">
        <v>22382</v>
      </c>
      <c r="X540" s="20">
        <v>121090628</v>
      </c>
      <c r="Y540" s="20">
        <v>120247255</v>
      </c>
      <c r="Z540" s="20">
        <v>107001688</v>
      </c>
      <c r="AA540" s="20">
        <v>107001688</v>
      </c>
    </row>
    <row r="541" spans="1:27" ht="22.5" x14ac:dyDescent="0.25">
      <c r="A541" s="17" t="s">
        <v>131</v>
      </c>
      <c r="B541" s="18" t="s">
        <v>132</v>
      </c>
      <c r="C541" s="19" t="s">
        <v>44</v>
      </c>
      <c r="D541" s="17" t="s">
        <v>26</v>
      </c>
      <c r="E541" s="17" t="s">
        <v>215</v>
      </c>
      <c r="F541" s="17" t="s">
        <v>204</v>
      </c>
      <c r="G541" s="17"/>
      <c r="H541" s="17"/>
      <c r="I541" s="17"/>
      <c r="J541" s="17"/>
      <c r="K541" s="17"/>
      <c r="L541" s="17"/>
      <c r="M541" s="17" t="s">
        <v>27</v>
      </c>
      <c r="N541" s="17" t="s">
        <v>205</v>
      </c>
      <c r="O541" s="17" t="s">
        <v>28</v>
      </c>
      <c r="P541" s="18" t="s">
        <v>45</v>
      </c>
      <c r="Q541" s="20">
        <v>0</v>
      </c>
      <c r="R541" s="20">
        <v>2288883</v>
      </c>
      <c r="S541" s="20">
        <v>271138</v>
      </c>
      <c r="T541" s="20">
        <v>2017745</v>
      </c>
      <c r="U541" s="20">
        <v>0</v>
      </c>
      <c r="V541" s="20">
        <v>2017745</v>
      </c>
      <c r="W541" s="20">
        <v>0</v>
      </c>
      <c r="X541" s="20">
        <v>2017745</v>
      </c>
      <c r="Y541" s="20">
        <v>2017745</v>
      </c>
      <c r="Z541" s="20">
        <v>2017745</v>
      </c>
      <c r="AA541" s="20">
        <v>2017745</v>
      </c>
    </row>
    <row r="542" spans="1:27" ht="78.75" x14ac:dyDescent="0.25">
      <c r="A542" s="17" t="s">
        <v>131</v>
      </c>
      <c r="B542" s="18" t="s">
        <v>132</v>
      </c>
      <c r="C542" s="19" t="s">
        <v>50</v>
      </c>
      <c r="D542" s="17" t="s">
        <v>51</v>
      </c>
      <c r="E542" s="17" t="s">
        <v>216</v>
      </c>
      <c r="F542" s="17" t="s">
        <v>217</v>
      </c>
      <c r="G542" s="17" t="s">
        <v>218</v>
      </c>
      <c r="H542" s="17" t="s">
        <v>219</v>
      </c>
      <c r="I542" s="17"/>
      <c r="J542" s="17"/>
      <c r="K542" s="17"/>
      <c r="L542" s="17"/>
      <c r="M542" s="17" t="s">
        <v>27</v>
      </c>
      <c r="N542" s="17" t="s">
        <v>205</v>
      </c>
      <c r="O542" s="17" t="s">
        <v>28</v>
      </c>
      <c r="P542" s="18" t="s">
        <v>52</v>
      </c>
      <c r="Q542" s="20">
        <v>100595664</v>
      </c>
      <c r="R542" s="20">
        <v>0</v>
      </c>
      <c r="S542" s="20">
        <v>21255795</v>
      </c>
      <c r="T542" s="20">
        <v>79339869</v>
      </c>
      <c r="U542" s="20">
        <v>0</v>
      </c>
      <c r="V542" s="20">
        <v>79339869</v>
      </c>
      <c r="W542" s="20">
        <v>0</v>
      </c>
      <c r="X542" s="20">
        <v>79339869</v>
      </c>
      <c r="Y542" s="20">
        <v>79339869</v>
      </c>
      <c r="Z542" s="20">
        <v>79339869</v>
      </c>
      <c r="AA542" s="20">
        <v>79339869</v>
      </c>
    </row>
    <row r="543" spans="1:27" ht="56.25" x14ac:dyDescent="0.25">
      <c r="A543" s="17" t="s">
        <v>131</v>
      </c>
      <c r="B543" s="18" t="s">
        <v>132</v>
      </c>
      <c r="C543" s="19" t="s">
        <v>54</v>
      </c>
      <c r="D543" s="17" t="s">
        <v>51</v>
      </c>
      <c r="E543" s="17" t="s">
        <v>216</v>
      </c>
      <c r="F543" s="17" t="s">
        <v>217</v>
      </c>
      <c r="G543" s="17" t="s">
        <v>221</v>
      </c>
      <c r="H543" s="17" t="s">
        <v>222</v>
      </c>
      <c r="I543" s="17"/>
      <c r="J543" s="17"/>
      <c r="K543" s="17"/>
      <c r="L543" s="17"/>
      <c r="M543" s="17" t="s">
        <v>27</v>
      </c>
      <c r="N543" s="17" t="s">
        <v>205</v>
      </c>
      <c r="O543" s="17" t="s">
        <v>28</v>
      </c>
      <c r="P543" s="18" t="s">
        <v>55</v>
      </c>
      <c r="Q543" s="20">
        <v>68550000</v>
      </c>
      <c r="R543" s="20">
        <v>7962000</v>
      </c>
      <c r="S543" s="20">
        <v>4605019</v>
      </c>
      <c r="T543" s="20">
        <v>71906981</v>
      </c>
      <c r="U543" s="20">
        <v>0</v>
      </c>
      <c r="V543" s="20">
        <v>71906981</v>
      </c>
      <c r="W543" s="20">
        <v>0</v>
      </c>
      <c r="X543" s="20">
        <v>71906981</v>
      </c>
      <c r="Y543" s="20">
        <v>71906981</v>
      </c>
      <c r="Z543" s="20">
        <v>71906981</v>
      </c>
      <c r="AA543" s="20">
        <v>71906981</v>
      </c>
    </row>
    <row r="544" spans="1:27" ht="56.25" x14ac:dyDescent="0.25">
      <c r="A544" s="17" t="s">
        <v>131</v>
      </c>
      <c r="B544" s="18" t="s">
        <v>132</v>
      </c>
      <c r="C544" s="19" t="s">
        <v>56</v>
      </c>
      <c r="D544" s="17" t="s">
        <v>51</v>
      </c>
      <c r="E544" s="17" t="s">
        <v>216</v>
      </c>
      <c r="F544" s="17" t="s">
        <v>217</v>
      </c>
      <c r="G544" s="17" t="s">
        <v>223</v>
      </c>
      <c r="H544" s="17" t="s">
        <v>57</v>
      </c>
      <c r="I544" s="17"/>
      <c r="J544" s="17"/>
      <c r="K544" s="17"/>
      <c r="L544" s="17"/>
      <c r="M544" s="17" t="s">
        <v>27</v>
      </c>
      <c r="N544" s="17" t="s">
        <v>205</v>
      </c>
      <c r="O544" s="17" t="s">
        <v>28</v>
      </c>
      <c r="P544" s="18" t="s">
        <v>58</v>
      </c>
      <c r="Q544" s="20">
        <v>56786719</v>
      </c>
      <c r="R544" s="20">
        <v>1881919221</v>
      </c>
      <c r="S544" s="20">
        <v>155407980</v>
      </c>
      <c r="T544" s="20">
        <v>1783297960</v>
      </c>
      <c r="U544" s="20">
        <v>0</v>
      </c>
      <c r="V544" s="20">
        <v>1783297960</v>
      </c>
      <c r="W544" s="20">
        <v>0</v>
      </c>
      <c r="X544" s="20">
        <v>1783297960</v>
      </c>
      <c r="Y544" s="20">
        <v>864588272</v>
      </c>
      <c r="Z544" s="20">
        <v>864588272</v>
      </c>
      <c r="AA544" s="20">
        <v>864588272</v>
      </c>
    </row>
    <row r="545" spans="1:27" ht="90" x14ac:dyDescent="0.25">
      <c r="A545" s="17" t="s">
        <v>131</v>
      </c>
      <c r="B545" s="18" t="s">
        <v>132</v>
      </c>
      <c r="C545" s="19" t="s">
        <v>74</v>
      </c>
      <c r="D545" s="17" t="s">
        <v>51</v>
      </c>
      <c r="E545" s="17" t="s">
        <v>216</v>
      </c>
      <c r="F545" s="17" t="s">
        <v>217</v>
      </c>
      <c r="G545" s="17" t="s">
        <v>234</v>
      </c>
      <c r="H545" s="17" t="s">
        <v>227</v>
      </c>
      <c r="I545" s="17"/>
      <c r="J545" s="17"/>
      <c r="K545" s="17"/>
      <c r="L545" s="17"/>
      <c r="M545" s="17" t="s">
        <v>60</v>
      </c>
      <c r="N545" s="17" t="s">
        <v>212</v>
      </c>
      <c r="O545" s="17" t="s">
        <v>28</v>
      </c>
      <c r="P545" s="18" t="s">
        <v>63</v>
      </c>
      <c r="Q545" s="20">
        <v>0</v>
      </c>
      <c r="R545" s="20">
        <v>140406371</v>
      </c>
      <c r="S545" s="20">
        <v>0</v>
      </c>
      <c r="T545" s="20">
        <v>140406371</v>
      </c>
      <c r="U545" s="20">
        <v>0</v>
      </c>
      <c r="V545" s="20">
        <v>140406371</v>
      </c>
      <c r="W545" s="20">
        <v>0</v>
      </c>
      <c r="X545" s="20">
        <v>140406371</v>
      </c>
      <c r="Y545" s="20">
        <v>140406371</v>
      </c>
      <c r="Z545" s="20">
        <v>140406371</v>
      </c>
      <c r="AA545" s="20">
        <v>140406371</v>
      </c>
    </row>
    <row r="546" spans="1:27" ht="90" x14ac:dyDescent="0.25">
      <c r="A546" s="17" t="s">
        <v>131</v>
      </c>
      <c r="B546" s="18" t="s">
        <v>132</v>
      </c>
      <c r="C546" s="19" t="s">
        <v>62</v>
      </c>
      <c r="D546" s="17" t="s">
        <v>51</v>
      </c>
      <c r="E546" s="17" t="s">
        <v>216</v>
      </c>
      <c r="F546" s="17" t="s">
        <v>217</v>
      </c>
      <c r="G546" s="17" t="s">
        <v>226</v>
      </c>
      <c r="H546" s="17" t="s">
        <v>227</v>
      </c>
      <c r="I546" s="17"/>
      <c r="J546" s="17"/>
      <c r="K546" s="17"/>
      <c r="L546" s="17"/>
      <c r="M546" s="17" t="s">
        <v>60</v>
      </c>
      <c r="N546" s="17" t="s">
        <v>212</v>
      </c>
      <c r="O546" s="17" t="s">
        <v>28</v>
      </c>
      <c r="P546" s="18" t="s">
        <v>63</v>
      </c>
      <c r="Q546" s="20">
        <v>0</v>
      </c>
      <c r="R546" s="20">
        <v>16362593018</v>
      </c>
      <c r="S546" s="20">
        <v>718217923</v>
      </c>
      <c r="T546" s="20">
        <v>15644375095</v>
      </c>
      <c r="U546" s="20">
        <v>0</v>
      </c>
      <c r="V546" s="20">
        <v>15637447096</v>
      </c>
      <c r="W546" s="20">
        <v>6927999</v>
      </c>
      <c r="X546" s="20">
        <v>15637447096</v>
      </c>
      <c r="Y546" s="20">
        <v>15633348196</v>
      </c>
      <c r="Z546" s="20">
        <v>15633348196</v>
      </c>
      <c r="AA546" s="20">
        <v>15633348196</v>
      </c>
    </row>
    <row r="547" spans="1:27" ht="90" x14ac:dyDescent="0.25">
      <c r="A547" s="17" t="s">
        <v>131</v>
      </c>
      <c r="B547" s="18" t="s">
        <v>132</v>
      </c>
      <c r="C547" s="19" t="s">
        <v>62</v>
      </c>
      <c r="D547" s="17" t="s">
        <v>51</v>
      </c>
      <c r="E547" s="17" t="s">
        <v>216</v>
      </c>
      <c r="F547" s="17" t="s">
        <v>217</v>
      </c>
      <c r="G547" s="17" t="s">
        <v>226</v>
      </c>
      <c r="H547" s="17" t="s">
        <v>227</v>
      </c>
      <c r="I547" s="17"/>
      <c r="J547" s="17"/>
      <c r="K547" s="17"/>
      <c r="L547" s="17"/>
      <c r="M547" s="17" t="s">
        <v>27</v>
      </c>
      <c r="N547" s="17" t="s">
        <v>228</v>
      </c>
      <c r="O547" s="17" t="s">
        <v>28</v>
      </c>
      <c r="P547" s="18" t="s">
        <v>63</v>
      </c>
      <c r="Q547" s="20">
        <v>0</v>
      </c>
      <c r="R547" s="20">
        <v>6000000</v>
      </c>
      <c r="S547" s="20">
        <v>6000000</v>
      </c>
      <c r="T547" s="20">
        <v>0</v>
      </c>
      <c r="U547" s="20">
        <v>0</v>
      </c>
      <c r="V547" s="20">
        <v>0</v>
      </c>
      <c r="W547" s="20">
        <v>0</v>
      </c>
      <c r="X547" s="20">
        <v>0</v>
      </c>
      <c r="Y547" s="20">
        <v>0</v>
      </c>
      <c r="Z547" s="20">
        <v>0</v>
      </c>
      <c r="AA547" s="20">
        <v>0</v>
      </c>
    </row>
    <row r="548" spans="1:27" ht="56.25" x14ac:dyDescent="0.25">
      <c r="A548" s="17" t="s">
        <v>131</v>
      </c>
      <c r="B548" s="18" t="s">
        <v>132</v>
      </c>
      <c r="C548" s="19" t="s">
        <v>64</v>
      </c>
      <c r="D548" s="17" t="s">
        <v>51</v>
      </c>
      <c r="E548" s="17" t="s">
        <v>216</v>
      </c>
      <c r="F548" s="17" t="s">
        <v>217</v>
      </c>
      <c r="G548" s="17" t="s">
        <v>226</v>
      </c>
      <c r="H548" s="17" t="s">
        <v>230</v>
      </c>
      <c r="I548" s="17"/>
      <c r="J548" s="17"/>
      <c r="K548" s="17"/>
      <c r="L548" s="17"/>
      <c r="M548" s="17" t="s">
        <v>27</v>
      </c>
      <c r="N548" s="17" t="s">
        <v>205</v>
      </c>
      <c r="O548" s="17" t="s">
        <v>28</v>
      </c>
      <c r="P548" s="18" t="s">
        <v>65</v>
      </c>
      <c r="Q548" s="20">
        <v>604283265</v>
      </c>
      <c r="R548" s="20">
        <v>1681101682</v>
      </c>
      <c r="S548" s="20">
        <v>373410942</v>
      </c>
      <c r="T548" s="20">
        <v>1911974005</v>
      </c>
      <c r="U548" s="20">
        <v>0</v>
      </c>
      <c r="V548" s="20">
        <v>1911974005</v>
      </c>
      <c r="W548" s="20">
        <v>0</v>
      </c>
      <c r="X548" s="20">
        <v>1911974005</v>
      </c>
      <c r="Y548" s="20">
        <v>1911974005</v>
      </c>
      <c r="Z548" s="20">
        <v>1891974005</v>
      </c>
      <c r="AA548" s="20">
        <v>1891974005</v>
      </c>
    </row>
    <row r="549" spans="1:27" ht="45" x14ac:dyDescent="0.25">
      <c r="A549" s="17" t="s">
        <v>131</v>
      </c>
      <c r="B549" s="18" t="s">
        <v>132</v>
      </c>
      <c r="C549" s="19" t="s">
        <v>66</v>
      </c>
      <c r="D549" s="17" t="s">
        <v>51</v>
      </c>
      <c r="E549" s="17" t="s">
        <v>216</v>
      </c>
      <c r="F549" s="17" t="s">
        <v>217</v>
      </c>
      <c r="G549" s="17" t="s">
        <v>212</v>
      </c>
      <c r="H549" s="17" t="s">
        <v>231</v>
      </c>
      <c r="I549" s="17"/>
      <c r="J549" s="17"/>
      <c r="K549" s="17"/>
      <c r="L549" s="17"/>
      <c r="M549" s="17" t="s">
        <v>27</v>
      </c>
      <c r="N549" s="17" t="s">
        <v>229</v>
      </c>
      <c r="O549" s="17" t="s">
        <v>28</v>
      </c>
      <c r="P549" s="18" t="s">
        <v>67</v>
      </c>
      <c r="Q549" s="20">
        <v>1001599</v>
      </c>
      <c r="R549" s="20">
        <v>389936290</v>
      </c>
      <c r="S549" s="20">
        <v>49524948</v>
      </c>
      <c r="T549" s="20">
        <v>341412941</v>
      </c>
      <c r="U549" s="20">
        <v>0</v>
      </c>
      <c r="V549" s="20">
        <v>317663688</v>
      </c>
      <c r="W549" s="20">
        <v>23749253</v>
      </c>
      <c r="X549" s="20">
        <v>317663688</v>
      </c>
      <c r="Y549" s="20">
        <v>302411720</v>
      </c>
      <c r="Z549" s="20">
        <v>302411720</v>
      </c>
      <c r="AA549" s="20">
        <v>302411720</v>
      </c>
    </row>
    <row r="550" spans="1:27" ht="45" x14ac:dyDescent="0.25">
      <c r="A550" s="17" t="s">
        <v>131</v>
      </c>
      <c r="B550" s="18" t="s">
        <v>132</v>
      </c>
      <c r="C550" s="19" t="s">
        <v>66</v>
      </c>
      <c r="D550" s="17" t="s">
        <v>51</v>
      </c>
      <c r="E550" s="17" t="s">
        <v>216</v>
      </c>
      <c r="F550" s="17" t="s">
        <v>217</v>
      </c>
      <c r="G550" s="17" t="s">
        <v>212</v>
      </c>
      <c r="H550" s="17" t="s">
        <v>231</v>
      </c>
      <c r="I550" s="17"/>
      <c r="J550" s="17"/>
      <c r="K550" s="17"/>
      <c r="L550" s="17"/>
      <c r="M550" s="17" t="s">
        <v>27</v>
      </c>
      <c r="N550" s="17" t="s">
        <v>205</v>
      </c>
      <c r="O550" s="17" t="s">
        <v>28</v>
      </c>
      <c r="P550" s="18" t="s">
        <v>67</v>
      </c>
      <c r="Q550" s="20">
        <v>509122972</v>
      </c>
      <c r="R550" s="20">
        <v>91900000</v>
      </c>
      <c r="S550" s="20">
        <v>18569927</v>
      </c>
      <c r="T550" s="20">
        <v>582453045</v>
      </c>
      <c r="U550" s="20">
        <v>0</v>
      </c>
      <c r="V550" s="20">
        <v>561814071</v>
      </c>
      <c r="W550" s="20">
        <v>20638974</v>
      </c>
      <c r="X550" s="20">
        <v>561814071</v>
      </c>
      <c r="Y550" s="20">
        <v>558418446</v>
      </c>
      <c r="Z550" s="20">
        <v>558418446</v>
      </c>
      <c r="AA550" s="20">
        <v>558418446</v>
      </c>
    </row>
    <row r="551" spans="1:27" ht="56.25" x14ac:dyDescent="0.25">
      <c r="A551" s="17" t="s">
        <v>131</v>
      </c>
      <c r="B551" s="18" t="s">
        <v>132</v>
      </c>
      <c r="C551" s="19" t="s">
        <v>68</v>
      </c>
      <c r="D551" s="17" t="s">
        <v>51</v>
      </c>
      <c r="E551" s="17" t="s">
        <v>233</v>
      </c>
      <c r="F551" s="17" t="s">
        <v>217</v>
      </c>
      <c r="G551" s="17" t="s">
        <v>218</v>
      </c>
      <c r="H551" s="17" t="s">
        <v>230</v>
      </c>
      <c r="I551" s="17"/>
      <c r="J551" s="17"/>
      <c r="K551" s="17"/>
      <c r="L551" s="17"/>
      <c r="M551" s="17" t="s">
        <v>27</v>
      </c>
      <c r="N551" s="17" t="s">
        <v>205</v>
      </c>
      <c r="O551" s="17" t="s">
        <v>28</v>
      </c>
      <c r="P551" s="18" t="s">
        <v>65</v>
      </c>
      <c r="Q551" s="20">
        <v>63582284</v>
      </c>
      <c r="R551" s="20">
        <v>0</v>
      </c>
      <c r="S551" s="20">
        <v>2483976</v>
      </c>
      <c r="T551" s="20">
        <v>61098308</v>
      </c>
      <c r="U551" s="20">
        <v>0</v>
      </c>
      <c r="V551" s="20">
        <v>61098308</v>
      </c>
      <c r="W551" s="20">
        <v>0</v>
      </c>
      <c r="X551" s="20">
        <v>61098308</v>
      </c>
      <c r="Y551" s="20">
        <v>61098308</v>
      </c>
      <c r="Z551" s="20">
        <v>61098308</v>
      </c>
      <c r="AA551" s="20">
        <v>61098308</v>
      </c>
    </row>
    <row r="552" spans="1:27" ht="45" x14ac:dyDescent="0.25">
      <c r="A552" s="17" t="s">
        <v>131</v>
      </c>
      <c r="B552" s="18" t="s">
        <v>132</v>
      </c>
      <c r="C552" s="19" t="s">
        <v>69</v>
      </c>
      <c r="D552" s="17" t="s">
        <v>51</v>
      </c>
      <c r="E552" s="17" t="s">
        <v>233</v>
      </c>
      <c r="F552" s="17" t="s">
        <v>217</v>
      </c>
      <c r="G552" s="17" t="s">
        <v>220</v>
      </c>
      <c r="H552" s="17" t="s">
        <v>70</v>
      </c>
      <c r="I552" s="17"/>
      <c r="J552" s="17"/>
      <c r="K552" s="17"/>
      <c r="L552" s="17"/>
      <c r="M552" s="17" t="s">
        <v>27</v>
      </c>
      <c r="N552" s="17" t="s">
        <v>205</v>
      </c>
      <c r="O552" s="17" t="s">
        <v>28</v>
      </c>
      <c r="P552" s="18" t="s">
        <v>71</v>
      </c>
      <c r="Q552" s="20">
        <v>816192147</v>
      </c>
      <c r="R552" s="20">
        <v>248299808</v>
      </c>
      <c r="S552" s="20">
        <v>93818214</v>
      </c>
      <c r="T552" s="20">
        <v>970673741</v>
      </c>
      <c r="U552" s="20">
        <v>0</v>
      </c>
      <c r="V552" s="20">
        <v>946672879.02999997</v>
      </c>
      <c r="W552" s="20">
        <v>24000861.969999999</v>
      </c>
      <c r="X552" s="20">
        <v>946672879.02999997</v>
      </c>
      <c r="Y552" s="20">
        <v>929449212.02999997</v>
      </c>
      <c r="Z552" s="20">
        <v>872814212.02999997</v>
      </c>
      <c r="AA552" s="20">
        <v>872814212.02999997</v>
      </c>
    </row>
    <row r="553" spans="1:27" ht="45" x14ac:dyDescent="0.25">
      <c r="A553" s="17" t="s">
        <v>131</v>
      </c>
      <c r="B553" s="18" t="s">
        <v>132</v>
      </c>
      <c r="C553" s="19" t="s">
        <v>262</v>
      </c>
      <c r="D553" s="17" t="s">
        <v>51</v>
      </c>
      <c r="E553" s="17" t="s">
        <v>233</v>
      </c>
      <c r="F553" s="17" t="s">
        <v>217</v>
      </c>
      <c r="G553" s="17" t="s">
        <v>221</v>
      </c>
      <c r="H553" s="17" t="s">
        <v>70</v>
      </c>
      <c r="I553" s="17"/>
      <c r="J553" s="17"/>
      <c r="K553" s="17"/>
      <c r="L553" s="17"/>
      <c r="M553" s="17" t="s">
        <v>27</v>
      </c>
      <c r="N553" s="17" t="s">
        <v>205</v>
      </c>
      <c r="O553" s="17" t="s">
        <v>28</v>
      </c>
      <c r="P553" s="18" t="s">
        <v>71</v>
      </c>
      <c r="Q553" s="20">
        <v>0</v>
      </c>
      <c r="R553" s="20">
        <v>1203408</v>
      </c>
      <c r="S553" s="20">
        <v>0</v>
      </c>
      <c r="T553" s="20">
        <v>1203408</v>
      </c>
      <c r="U553" s="20">
        <v>0</v>
      </c>
      <c r="V553" s="20">
        <v>1203408</v>
      </c>
      <c r="W553" s="20">
        <v>0</v>
      </c>
      <c r="X553" s="20">
        <v>1203408</v>
      </c>
      <c r="Y553" s="20">
        <v>0</v>
      </c>
      <c r="Z553" s="20">
        <v>0</v>
      </c>
      <c r="AA553" s="20">
        <v>0</v>
      </c>
    </row>
    <row r="554" spans="1:27" ht="22.5" x14ac:dyDescent="0.25">
      <c r="A554" s="17" t="s">
        <v>133</v>
      </c>
      <c r="B554" s="18" t="s">
        <v>134</v>
      </c>
      <c r="C554" s="19" t="s">
        <v>34</v>
      </c>
      <c r="D554" s="17" t="s">
        <v>26</v>
      </c>
      <c r="E554" s="17" t="s">
        <v>206</v>
      </c>
      <c r="F554" s="17"/>
      <c r="G554" s="17"/>
      <c r="H554" s="17"/>
      <c r="I554" s="17"/>
      <c r="J554" s="17"/>
      <c r="K554" s="17"/>
      <c r="L554" s="17"/>
      <c r="M554" s="17" t="s">
        <v>27</v>
      </c>
      <c r="N554" s="17" t="s">
        <v>205</v>
      </c>
      <c r="O554" s="17" t="s">
        <v>28</v>
      </c>
      <c r="P554" s="18" t="s">
        <v>35</v>
      </c>
      <c r="Q554" s="20">
        <v>6690035</v>
      </c>
      <c r="R554" s="20">
        <v>15636792</v>
      </c>
      <c r="S554" s="20">
        <v>2770087</v>
      </c>
      <c r="T554" s="20">
        <v>19556740</v>
      </c>
      <c r="U554" s="20">
        <v>0</v>
      </c>
      <c r="V554" s="20">
        <v>14063163</v>
      </c>
      <c r="W554" s="20">
        <v>5493577</v>
      </c>
      <c r="X554" s="20">
        <v>14063163</v>
      </c>
      <c r="Y554" s="20">
        <v>4666458</v>
      </c>
      <c r="Z554" s="20">
        <v>1196458</v>
      </c>
      <c r="AA554" s="20">
        <v>1196458</v>
      </c>
    </row>
    <row r="555" spans="1:27" ht="22.5" x14ac:dyDescent="0.25">
      <c r="A555" s="17" t="s">
        <v>133</v>
      </c>
      <c r="B555" s="18" t="s">
        <v>134</v>
      </c>
      <c r="C555" s="19" t="s">
        <v>44</v>
      </c>
      <c r="D555" s="17" t="s">
        <v>26</v>
      </c>
      <c r="E555" s="17" t="s">
        <v>215</v>
      </c>
      <c r="F555" s="17" t="s">
        <v>204</v>
      </c>
      <c r="G555" s="17"/>
      <c r="H555" s="17"/>
      <c r="I555" s="17"/>
      <c r="J555" s="17"/>
      <c r="K555" s="17"/>
      <c r="L555" s="17"/>
      <c r="M555" s="17" t="s">
        <v>27</v>
      </c>
      <c r="N555" s="17" t="s">
        <v>205</v>
      </c>
      <c r="O555" s="17" t="s">
        <v>28</v>
      </c>
      <c r="P555" s="18" t="s">
        <v>45</v>
      </c>
      <c r="Q555" s="20">
        <v>0</v>
      </c>
      <c r="R555" s="20">
        <v>3377280</v>
      </c>
      <c r="S555" s="20">
        <v>0</v>
      </c>
      <c r="T555" s="20">
        <v>3377280</v>
      </c>
      <c r="U555" s="20">
        <v>0</v>
      </c>
      <c r="V555" s="20">
        <v>3377280</v>
      </c>
      <c r="W555" s="20">
        <v>0</v>
      </c>
      <c r="X555" s="20">
        <v>3377280</v>
      </c>
      <c r="Y555" s="20">
        <v>3377280</v>
      </c>
      <c r="Z555" s="20">
        <v>3377280</v>
      </c>
      <c r="AA555" s="20">
        <v>3377280</v>
      </c>
    </row>
    <row r="556" spans="1:27" ht="78.75" x14ac:dyDescent="0.25">
      <c r="A556" s="17" t="s">
        <v>133</v>
      </c>
      <c r="B556" s="18" t="s">
        <v>134</v>
      </c>
      <c r="C556" s="19" t="s">
        <v>50</v>
      </c>
      <c r="D556" s="17" t="s">
        <v>51</v>
      </c>
      <c r="E556" s="17" t="s">
        <v>216</v>
      </c>
      <c r="F556" s="17" t="s">
        <v>217</v>
      </c>
      <c r="G556" s="17" t="s">
        <v>218</v>
      </c>
      <c r="H556" s="17" t="s">
        <v>219</v>
      </c>
      <c r="I556" s="17"/>
      <c r="J556" s="17"/>
      <c r="K556" s="17"/>
      <c r="L556" s="17"/>
      <c r="M556" s="17" t="s">
        <v>27</v>
      </c>
      <c r="N556" s="17" t="s">
        <v>205</v>
      </c>
      <c r="O556" s="17" t="s">
        <v>28</v>
      </c>
      <c r="P556" s="18" t="s">
        <v>52</v>
      </c>
      <c r="Q556" s="20">
        <v>369404469</v>
      </c>
      <c r="R556" s="20">
        <v>0</v>
      </c>
      <c r="S556" s="20">
        <v>108705692</v>
      </c>
      <c r="T556" s="20">
        <v>260698777</v>
      </c>
      <c r="U556" s="20">
        <v>0</v>
      </c>
      <c r="V556" s="20">
        <v>260698776.22</v>
      </c>
      <c r="W556" s="20">
        <v>0.78</v>
      </c>
      <c r="X556" s="20">
        <v>260698776.22</v>
      </c>
      <c r="Y556" s="20">
        <v>260698776.22</v>
      </c>
      <c r="Z556" s="20">
        <v>260698776.22</v>
      </c>
      <c r="AA556" s="20">
        <v>260698776.22</v>
      </c>
    </row>
    <row r="557" spans="1:27" ht="78.75" x14ac:dyDescent="0.25">
      <c r="A557" s="17" t="s">
        <v>133</v>
      </c>
      <c r="B557" s="18" t="s">
        <v>134</v>
      </c>
      <c r="C557" s="19" t="s">
        <v>53</v>
      </c>
      <c r="D557" s="17" t="s">
        <v>51</v>
      </c>
      <c r="E557" s="17" t="s">
        <v>216</v>
      </c>
      <c r="F557" s="17" t="s">
        <v>217</v>
      </c>
      <c r="G557" s="17" t="s">
        <v>220</v>
      </c>
      <c r="H557" s="17" t="s">
        <v>219</v>
      </c>
      <c r="I557" s="17"/>
      <c r="J557" s="17"/>
      <c r="K557" s="17"/>
      <c r="L557" s="17"/>
      <c r="M557" s="17" t="s">
        <v>27</v>
      </c>
      <c r="N557" s="17" t="s">
        <v>205</v>
      </c>
      <c r="O557" s="17" t="s">
        <v>28</v>
      </c>
      <c r="P557" s="18" t="s">
        <v>52</v>
      </c>
      <c r="Q557" s="20">
        <v>77466192</v>
      </c>
      <c r="R557" s="20">
        <v>0</v>
      </c>
      <c r="S557" s="20">
        <v>0</v>
      </c>
      <c r="T557" s="20">
        <v>77466192</v>
      </c>
      <c r="U557" s="20">
        <v>0</v>
      </c>
      <c r="V557" s="20">
        <v>76646704.200000003</v>
      </c>
      <c r="W557" s="20">
        <v>819487.8</v>
      </c>
      <c r="X557" s="20">
        <v>76646704.200000003</v>
      </c>
      <c r="Y557" s="20">
        <v>65646245.200000003</v>
      </c>
      <c r="Z557" s="20">
        <v>65646245.200000003</v>
      </c>
      <c r="AA557" s="20">
        <v>65646245.200000003</v>
      </c>
    </row>
    <row r="558" spans="1:27" ht="56.25" x14ac:dyDescent="0.25">
      <c r="A558" s="17" t="s">
        <v>133</v>
      </c>
      <c r="B558" s="18" t="s">
        <v>134</v>
      </c>
      <c r="C558" s="19" t="s">
        <v>54</v>
      </c>
      <c r="D558" s="17" t="s">
        <v>51</v>
      </c>
      <c r="E558" s="17" t="s">
        <v>216</v>
      </c>
      <c r="F558" s="17" t="s">
        <v>217</v>
      </c>
      <c r="G558" s="17" t="s">
        <v>221</v>
      </c>
      <c r="H558" s="17" t="s">
        <v>222</v>
      </c>
      <c r="I558" s="17"/>
      <c r="J558" s="17"/>
      <c r="K558" s="17"/>
      <c r="L558" s="17"/>
      <c r="M558" s="17" t="s">
        <v>27</v>
      </c>
      <c r="N558" s="17" t="s">
        <v>205</v>
      </c>
      <c r="O558" s="17" t="s">
        <v>28</v>
      </c>
      <c r="P558" s="18" t="s">
        <v>55</v>
      </c>
      <c r="Q558" s="20">
        <v>123300000</v>
      </c>
      <c r="R558" s="20">
        <v>9000000</v>
      </c>
      <c r="S558" s="20">
        <v>19450000</v>
      </c>
      <c r="T558" s="20">
        <v>112850000</v>
      </c>
      <c r="U558" s="20">
        <v>0</v>
      </c>
      <c r="V558" s="20">
        <v>110708500</v>
      </c>
      <c r="W558" s="20">
        <v>2141500</v>
      </c>
      <c r="X558" s="20">
        <v>110708500</v>
      </c>
      <c r="Y558" s="20">
        <v>110708500</v>
      </c>
      <c r="Z558" s="20">
        <v>110624370</v>
      </c>
      <c r="AA558" s="20">
        <v>110624370</v>
      </c>
    </row>
    <row r="559" spans="1:27" ht="56.25" x14ac:dyDescent="0.25">
      <c r="A559" s="17" t="s">
        <v>133</v>
      </c>
      <c r="B559" s="18" t="s">
        <v>134</v>
      </c>
      <c r="C559" s="19" t="s">
        <v>56</v>
      </c>
      <c r="D559" s="17" t="s">
        <v>51</v>
      </c>
      <c r="E559" s="17" t="s">
        <v>216</v>
      </c>
      <c r="F559" s="17" t="s">
        <v>217</v>
      </c>
      <c r="G559" s="17" t="s">
        <v>223</v>
      </c>
      <c r="H559" s="17" t="s">
        <v>57</v>
      </c>
      <c r="I559" s="17"/>
      <c r="J559" s="17"/>
      <c r="K559" s="17"/>
      <c r="L559" s="17"/>
      <c r="M559" s="17" t="s">
        <v>27</v>
      </c>
      <c r="N559" s="17" t="s">
        <v>205</v>
      </c>
      <c r="O559" s="17" t="s">
        <v>28</v>
      </c>
      <c r="P559" s="18" t="s">
        <v>58</v>
      </c>
      <c r="Q559" s="20">
        <v>88208622</v>
      </c>
      <c r="R559" s="20">
        <v>982223930</v>
      </c>
      <c r="S559" s="20">
        <v>973087224</v>
      </c>
      <c r="T559" s="20">
        <v>97345328</v>
      </c>
      <c r="U559" s="20">
        <v>0</v>
      </c>
      <c r="V559" s="20">
        <v>97272064</v>
      </c>
      <c r="W559" s="20">
        <v>73264</v>
      </c>
      <c r="X559" s="20">
        <v>97272064</v>
      </c>
      <c r="Y559" s="20">
        <v>97272064</v>
      </c>
      <c r="Z559" s="20">
        <v>97272064</v>
      </c>
      <c r="AA559" s="20">
        <v>97272064</v>
      </c>
    </row>
    <row r="560" spans="1:27" ht="90" x14ac:dyDescent="0.25">
      <c r="A560" s="17" t="s">
        <v>133</v>
      </c>
      <c r="B560" s="18" t="s">
        <v>134</v>
      </c>
      <c r="C560" s="19" t="s">
        <v>74</v>
      </c>
      <c r="D560" s="17" t="s">
        <v>51</v>
      </c>
      <c r="E560" s="17" t="s">
        <v>216</v>
      </c>
      <c r="F560" s="17" t="s">
        <v>217</v>
      </c>
      <c r="G560" s="17" t="s">
        <v>234</v>
      </c>
      <c r="H560" s="17" t="s">
        <v>227</v>
      </c>
      <c r="I560" s="17"/>
      <c r="J560" s="17"/>
      <c r="K560" s="17"/>
      <c r="L560" s="17"/>
      <c r="M560" s="17" t="s">
        <v>60</v>
      </c>
      <c r="N560" s="17" t="s">
        <v>212</v>
      </c>
      <c r="O560" s="17" t="s">
        <v>28</v>
      </c>
      <c r="P560" s="18" t="s">
        <v>63</v>
      </c>
      <c r="Q560" s="20">
        <v>205968334</v>
      </c>
      <c r="R560" s="20">
        <v>96337817</v>
      </c>
      <c r="S560" s="20">
        <v>4248186</v>
      </c>
      <c r="T560" s="20">
        <v>298057965</v>
      </c>
      <c r="U560" s="20">
        <v>0</v>
      </c>
      <c r="V560" s="20">
        <v>298057965</v>
      </c>
      <c r="W560" s="20">
        <v>0</v>
      </c>
      <c r="X560" s="20">
        <v>298057965</v>
      </c>
      <c r="Y560" s="20">
        <v>298057965</v>
      </c>
      <c r="Z560" s="20">
        <v>298057965</v>
      </c>
      <c r="AA560" s="20">
        <v>298057965</v>
      </c>
    </row>
    <row r="561" spans="1:27" ht="90" x14ac:dyDescent="0.25">
      <c r="A561" s="17" t="s">
        <v>133</v>
      </c>
      <c r="B561" s="18" t="s">
        <v>134</v>
      </c>
      <c r="C561" s="19" t="s">
        <v>62</v>
      </c>
      <c r="D561" s="17" t="s">
        <v>51</v>
      </c>
      <c r="E561" s="17" t="s">
        <v>216</v>
      </c>
      <c r="F561" s="17" t="s">
        <v>217</v>
      </c>
      <c r="G561" s="17" t="s">
        <v>226</v>
      </c>
      <c r="H561" s="17" t="s">
        <v>227</v>
      </c>
      <c r="I561" s="17"/>
      <c r="J561" s="17"/>
      <c r="K561" s="17"/>
      <c r="L561" s="17"/>
      <c r="M561" s="17" t="s">
        <v>60</v>
      </c>
      <c r="N561" s="17" t="s">
        <v>212</v>
      </c>
      <c r="O561" s="17" t="s">
        <v>28</v>
      </c>
      <c r="P561" s="18" t="s">
        <v>63</v>
      </c>
      <c r="Q561" s="20">
        <v>0</v>
      </c>
      <c r="R561" s="20">
        <v>18856705336</v>
      </c>
      <c r="S561" s="20">
        <v>2181098576</v>
      </c>
      <c r="T561" s="20">
        <v>16675606760</v>
      </c>
      <c r="U561" s="20">
        <v>0</v>
      </c>
      <c r="V561" s="20">
        <v>16631683390</v>
      </c>
      <c r="W561" s="20">
        <v>43923370</v>
      </c>
      <c r="X561" s="20">
        <v>16631683390</v>
      </c>
      <c r="Y561" s="20">
        <v>16612757147.74</v>
      </c>
      <c r="Z561" s="20">
        <v>16612757147.74</v>
      </c>
      <c r="AA561" s="20">
        <v>16612757147.74</v>
      </c>
    </row>
    <row r="562" spans="1:27" ht="90" x14ac:dyDescent="0.25">
      <c r="A562" s="17" t="s">
        <v>133</v>
      </c>
      <c r="B562" s="18" t="s">
        <v>134</v>
      </c>
      <c r="C562" s="19" t="s">
        <v>62</v>
      </c>
      <c r="D562" s="17" t="s">
        <v>51</v>
      </c>
      <c r="E562" s="17" t="s">
        <v>216</v>
      </c>
      <c r="F562" s="17" t="s">
        <v>217</v>
      </c>
      <c r="G562" s="17" t="s">
        <v>226</v>
      </c>
      <c r="H562" s="17" t="s">
        <v>227</v>
      </c>
      <c r="I562" s="17"/>
      <c r="J562" s="17"/>
      <c r="K562" s="17"/>
      <c r="L562" s="17"/>
      <c r="M562" s="17" t="s">
        <v>27</v>
      </c>
      <c r="N562" s="17" t="s">
        <v>228</v>
      </c>
      <c r="O562" s="17" t="s">
        <v>28</v>
      </c>
      <c r="P562" s="18" t="s">
        <v>63</v>
      </c>
      <c r="Q562" s="20">
        <v>0</v>
      </c>
      <c r="R562" s="20">
        <v>6000000</v>
      </c>
      <c r="S562" s="20">
        <v>6000000</v>
      </c>
      <c r="T562" s="20">
        <v>0</v>
      </c>
      <c r="U562" s="20">
        <v>0</v>
      </c>
      <c r="V562" s="20">
        <v>0</v>
      </c>
      <c r="W562" s="20">
        <v>0</v>
      </c>
      <c r="X562" s="20">
        <v>0</v>
      </c>
      <c r="Y562" s="20">
        <v>0</v>
      </c>
      <c r="Z562" s="20">
        <v>0</v>
      </c>
      <c r="AA562" s="20">
        <v>0</v>
      </c>
    </row>
    <row r="563" spans="1:27" ht="90" x14ac:dyDescent="0.25">
      <c r="A563" s="17" t="s">
        <v>133</v>
      </c>
      <c r="B563" s="18" t="s">
        <v>134</v>
      </c>
      <c r="C563" s="19" t="s">
        <v>62</v>
      </c>
      <c r="D563" s="17" t="s">
        <v>51</v>
      </c>
      <c r="E563" s="17" t="s">
        <v>216</v>
      </c>
      <c r="F563" s="17" t="s">
        <v>217</v>
      </c>
      <c r="G563" s="17" t="s">
        <v>226</v>
      </c>
      <c r="H563" s="17" t="s">
        <v>227</v>
      </c>
      <c r="I563" s="17"/>
      <c r="J563" s="17"/>
      <c r="K563" s="17"/>
      <c r="L563" s="17"/>
      <c r="M563" s="17" t="s">
        <v>27</v>
      </c>
      <c r="N563" s="17" t="s">
        <v>229</v>
      </c>
      <c r="O563" s="17" t="s">
        <v>28</v>
      </c>
      <c r="P563" s="18" t="s">
        <v>63</v>
      </c>
      <c r="Q563" s="20">
        <v>0</v>
      </c>
      <c r="R563" s="20">
        <v>182000</v>
      </c>
      <c r="S563" s="20">
        <v>0</v>
      </c>
      <c r="T563" s="20">
        <v>182000</v>
      </c>
      <c r="U563" s="20">
        <v>0</v>
      </c>
      <c r="V563" s="20">
        <v>182000</v>
      </c>
      <c r="W563" s="20">
        <v>0</v>
      </c>
      <c r="X563" s="20">
        <v>182000</v>
      </c>
      <c r="Y563" s="20">
        <v>182000</v>
      </c>
      <c r="Z563" s="20">
        <v>182000</v>
      </c>
      <c r="AA563" s="20">
        <v>182000</v>
      </c>
    </row>
    <row r="564" spans="1:27" ht="56.25" x14ac:dyDescent="0.25">
      <c r="A564" s="17" t="s">
        <v>133</v>
      </c>
      <c r="B564" s="18" t="s">
        <v>134</v>
      </c>
      <c r="C564" s="19" t="s">
        <v>64</v>
      </c>
      <c r="D564" s="17" t="s">
        <v>51</v>
      </c>
      <c r="E564" s="17" t="s">
        <v>216</v>
      </c>
      <c r="F564" s="17" t="s">
        <v>217</v>
      </c>
      <c r="G564" s="17" t="s">
        <v>226</v>
      </c>
      <c r="H564" s="17" t="s">
        <v>230</v>
      </c>
      <c r="I564" s="17"/>
      <c r="J564" s="17"/>
      <c r="K564" s="17"/>
      <c r="L564" s="17"/>
      <c r="M564" s="17" t="s">
        <v>27</v>
      </c>
      <c r="N564" s="17" t="s">
        <v>205</v>
      </c>
      <c r="O564" s="17" t="s">
        <v>28</v>
      </c>
      <c r="P564" s="18" t="s">
        <v>65</v>
      </c>
      <c r="Q564" s="20">
        <v>659772265</v>
      </c>
      <c r="R564" s="20">
        <v>1542513625</v>
      </c>
      <c r="S564" s="20">
        <v>388254634</v>
      </c>
      <c r="T564" s="20">
        <v>1814031256</v>
      </c>
      <c r="U564" s="20">
        <v>0</v>
      </c>
      <c r="V564" s="20">
        <v>1812055301</v>
      </c>
      <c r="W564" s="20">
        <v>1975955</v>
      </c>
      <c r="X564" s="20">
        <v>1812055301</v>
      </c>
      <c r="Y564" s="20">
        <v>1248705911</v>
      </c>
      <c r="Z564" s="20">
        <v>1248522661</v>
      </c>
      <c r="AA564" s="20">
        <v>1248522661</v>
      </c>
    </row>
    <row r="565" spans="1:27" ht="45" x14ac:dyDescent="0.25">
      <c r="A565" s="17" t="s">
        <v>133</v>
      </c>
      <c r="B565" s="18" t="s">
        <v>134</v>
      </c>
      <c r="C565" s="19" t="s">
        <v>66</v>
      </c>
      <c r="D565" s="17" t="s">
        <v>51</v>
      </c>
      <c r="E565" s="17" t="s">
        <v>216</v>
      </c>
      <c r="F565" s="17" t="s">
        <v>217</v>
      </c>
      <c r="G565" s="17" t="s">
        <v>212</v>
      </c>
      <c r="H565" s="17" t="s">
        <v>231</v>
      </c>
      <c r="I565" s="17"/>
      <c r="J565" s="17"/>
      <c r="K565" s="17"/>
      <c r="L565" s="17"/>
      <c r="M565" s="17" t="s">
        <v>60</v>
      </c>
      <c r="N565" s="17" t="s">
        <v>232</v>
      </c>
      <c r="O565" s="17" t="s">
        <v>28</v>
      </c>
      <c r="P565" s="18" t="s">
        <v>67</v>
      </c>
      <c r="Q565" s="20">
        <v>0</v>
      </c>
      <c r="R565" s="20">
        <v>299632216</v>
      </c>
      <c r="S565" s="20">
        <v>19237033</v>
      </c>
      <c r="T565" s="20">
        <v>280395183</v>
      </c>
      <c r="U565" s="20">
        <v>0</v>
      </c>
      <c r="V565" s="20">
        <v>275343259</v>
      </c>
      <c r="W565" s="20">
        <v>5051924</v>
      </c>
      <c r="X565" s="20">
        <v>275343259</v>
      </c>
      <c r="Y565" s="20">
        <v>227128016.40000001</v>
      </c>
      <c r="Z565" s="20">
        <v>227128016.40000001</v>
      </c>
      <c r="AA565" s="20">
        <v>227128016.40000001</v>
      </c>
    </row>
    <row r="566" spans="1:27" ht="45" x14ac:dyDescent="0.25">
      <c r="A566" s="17" t="s">
        <v>133</v>
      </c>
      <c r="B566" s="18" t="s">
        <v>134</v>
      </c>
      <c r="C566" s="19" t="s">
        <v>66</v>
      </c>
      <c r="D566" s="17" t="s">
        <v>51</v>
      </c>
      <c r="E566" s="17" t="s">
        <v>216</v>
      </c>
      <c r="F566" s="17" t="s">
        <v>217</v>
      </c>
      <c r="G566" s="17" t="s">
        <v>212</v>
      </c>
      <c r="H566" s="17" t="s">
        <v>231</v>
      </c>
      <c r="I566" s="17"/>
      <c r="J566" s="17"/>
      <c r="K566" s="17"/>
      <c r="L566" s="17"/>
      <c r="M566" s="17" t="s">
        <v>27</v>
      </c>
      <c r="N566" s="17" t="s">
        <v>229</v>
      </c>
      <c r="O566" s="17" t="s">
        <v>28</v>
      </c>
      <c r="P566" s="18" t="s">
        <v>67</v>
      </c>
      <c r="Q566" s="20">
        <v>3999858</v>
      </c>
      <c r="R566" s="20">
        <v>1158714252</v>
      </c>
      <c r="S566" s="20">
        <v>106962961</v>
      </c>
      <c r="T566" s="20">
        <v>1055751149</v>
      </c>
      <c r="U566" s="20">
        <v>0</v>
      </c>
      <c r="V566" s="20">
        <v>1038548946</v>
      </c>
      <c r="W566" s="20">
        <v>17202203</v>
      </c>
      <c r="X566" s="20">
        <v>1038548946</v>
      </c>
      <c r="Y566" s="20">
        <v>969586781</v>
      </c>
      <c r="Z566" s="20">
        <v>934321781</v>
      </c>
      <c r="AA566" s="20">
        <v>934321781</v>
      </c>
    </row>
    <row r="567" spans="1:27" ht="45" x14ac:dyDescent="0.25">
      <c r="A567" s="17" t="s">
        <v>133</v>
      </c>
      <c r="B567" s="18" t="s">
        <v>134</v>
      </c>
      <c r="C567" s="19" t="s">
        <v>66</v>
      </c>
      <c r="D567" s="17" t="s">
        <v>51</v>
      </c>
      <c r="E567" s="17" t="s">
        <v>216</v>
      </c>
      <c r="F567" s="17" t="s">
        <v>217</v>
      </c>
      <c r="G567" s="17" t="s">
        <v>212</v>
      </c>
      <c r="H567" s="17" t="s">
        <v>231</v>
      </c>
      <c r="I567" s="17"/>
      <c r="J567" s="17"/>
      <c r="K567" s="17"/>
      <c r="L567" s="17"/>
      <c r="M567" s="17" t="s">
        <v>27</v>
      </c>
      <c r="N567" s="17" t="s">
        <v>205</v>
      </c>
      <c r="O567" s="17" t="s">
        <v>28</v>
      </c>
      <c r="P567" s="18" t="s">
        <v>67</v>
      </c>
      <c r="Q567" s="20">
        <v>1408594164</v>
      </c>
      <c r="R567" s="20">
        <v>258488795</v>
      </c>
      <c r="S567" s="20">
        <v>92808435</v>
      </c>
      <c r="T567" s="20">
        <v>1574274524</v>
      </c>
      <c r="U567" s="20">
        <v>0</v>
      </c>
      <c r="V567" s="20">
        <v>1545838098</v>
      </c>
      <c r="W567" s="20">
        <v>28436426</v>
      </c>
      <c r="X567" s="20">
        <v>1545838098</v>
      </c>
      <c r="Y567" s="20">
        <v>1517643469</v>
      </c>
      <c r="Z567" s="20">
        <v>1514138383</v>
      </c>
      <c r="AA567" s="20">
        <v>1514138383</v>
      </c>
    </row>
    <row r="568" spans="1:27" ht="56.25" x14ac:dyDescent="0.25">
      <c r="A568" s="17" t="s">
        <v>133</v>
      </c>
      <c r="B568" s="18" t="s">
        <v>134</v>
      </c>
      <c r="C568" s="19" t="s">
        <v>68</v>
      </c>
      <c r="D568" s="17" t="s">
        <v>51</v>
      </c>
      <c r="E568" s="17" t="s">
        <v>233</v>
      </c>
      <c r="F568" s="17" t="s">
        <v>217</v>
      </c>
      <c r="G568" s="17" t="s">
        <v>218</v>
      </c>
      <c r="H568" s="17" t="s">
        <v>230</v>
      </c>
      <c r="I568" s="17"/>
      <c r="J568" s="17"/>
      <c r="K568" s="17"/>
      <c r="L568" s="17"/>
      <c r="M568" s="17" t="s">
        <v>27</v>
      </c>
      <c r="N568" s="17" t="s">
        <v>205</v>
      </c>
      <c r="O568" s="17" t="s">
        <v>28</v>
      </c>
      <c r="P568" s="18" t="s">
        <v>65</v>
      </c>
      <c r="Q568" s="20">
        <v>65270219</v>
      </c>
      <c r="R568" s="20">
        <v>0</v>
      </c>
      <c r="S568" s="20">
        <v>3115280</v>
      </c>
      <c r="T568" s="20">
        <v>62154939</v>
      </c>
      <c r="U568" s="20">
        <v>0</v>
      </c>
      <c r="V568" s="20">
        <v>62154939</v>
      </c>
      <c r="W568" s="20">
        <v>0</v>
      </c>
      <c r="X568" s="20">
        <v>62154939</v>
      </c>
      <c r="Y568" s="20">
        <v>62154939</v>
      </c>
      <c r="Z568" s="20">
        <v>62154939</v>
      </c>
      <c r="AA568" s="20">
        <v>62154939</v>
      </c>
    </row>
    <row r="569" spans="1:27" ht="45" x14ac:dyDescent="0.25">
      <c r="A569" s="17" t="s">
        <v>133</v>
      </c>
      <c r="B569" s="18" t="s">
        <v>134</v>
      </c>
      <c r="C569" s="19" t="s">
        <v>69</v>
      </c>
      <c r="D569" s="17" t="s">
        <v>51</v>
      </c>
      <c r="E569" s="17" t="s">
        <v>233</v>
      </c>
      <c r="F569" s="17" t="s">
        <v>217</v>
      </c>
      <c r="G569" s="17" t="s">
        <v>220</v>
      </c>
      <c r="H569" s="17" t="s">
        <v>70</v>
      </c>
      <c r="I569" s="17"/>
      <c r="J569" s="17"/>
      <c r="K569" s="17"/>
      <c r="L569" s="17"/>
      <c r="M569" s="17" t="s">
        <v>27</v>
      </c>
      <c r="N569" s="17" t="s">
        <v>205</v>
      </c>
      <c r="O569" s="17" t="s">
        <v>28</v>
      </c>
      <c r="P569" s="18" t="s">
        <v>71</v>
      </c>
      <c r="Q569" s="20">
        <v>766147102</v>
      </c>
      <c r="R569" s="20">
        <v>545186599</v>
      </c>
      <c r="S569" s="20">
        <v>129987111</v>
      </c>
      <c r="T569" s="20">
        <v>1181346590</v>
      </c>
      <c r="U569" s="20">
        <v>0</v>
      </c>
      <c r="V569" s="20">
        <v>1156428989.9200001</v>
      </c>
      <c r="W569" s="20">
        <v>24917600.079999998</v>
      </c>
      <c r="X569" s="20">
        <v>1156428989.9200001</v>
      </c>
      <c r="Y569" s="20">
        <v>1155708986.9200001</v>
      </c>
      <c r="Z569" s="20">
        <v>1083151466.22</v>
      </c>
      <c r="AA569" s="20">
        <v>1083151466.22</v>
      </c>
    </row>
    <row r="570" spans="1:27" ht="45" x14ac:dyDescent="0.25">
      <c r="A570" s="17" t="s">
        <v>133</v>
      </c>
      <c r="B570" s="18" t="s">
        <v>134</v>
      </c>
      <c r="C570" s="19" t="s">
        <v>262</v>
      </c>
      <c r="D570" s="17" t="s">
        <v>51</v>
      </c>
      <c r="E570" s="17" t="s">
        <v>233</v>
      </c>
      <c r="F570" s="17" t="s">
        <v>217</v>
      </c>
      <c r="G570" s="17" t="s">
        <v>221</v>
      </c>
      <c r="H570" s="17" t="s">
        <v>70</v>
      </c>
      <c r="I570" s="17"/>
      <c r="J570" s="17"/>
      <c r="K570" s="17"/>
      <c r="L570" s="17"/>
      <c r="M570" s="17" t="s">
        <v>27</v>
      </c>
      <c r="N570" s="17" t="s">
        <v>205</v>
      </c>
      <c r="O570" s="17" t="s">
        <v>28</v>
      </c>
      <c r="P570" s="18" t="s">
        <v>71</v>
      </c>
      <c r="Q570" s="20">
        <v>0</v>
      </c>
      <c r="R570" s="20">
        <v>482309</v>
      </c>
      <c r="S570" s="20">
        <v>0</v>
      </c>
      <c r="T570" s="20">
        <v>482309</v>
      </c>
      <c r="U570" s="20">
        <v>0</v>
      </c>
      <c r="V570" s="20">
        <v>482309</v>
      </c>
      <c r="W570" s="20">
        <v>0</v>
      </c>
      <c r="X570" s="20">
        <v>482309</v>
      </c>
      <c r="Y570" s="20">
        <v>0</v>
      </c>
      <c r="Z570" s="20">
        <v>0</v>
      </c>
      <c r="AA570" s="20">
        <v>0</v>
      </c>
    </row>
    <row r="571" spans="1:27" ht="22.5" x14ac:dyDescent="0.25">
      <c r="A571" s="17" t="s">
        <v>135</v>
      </c>
      <c r="B571" s="18" t="s">
        <v>136</v>
      </c>
      <c r="C571" s="19" t="s">
        <v>34</v>
      </c>
      <c r="D571" s="17" t="s">
        <v>26</v>
      </c>
      <c r="E571" s="17" t="s">
        <v>206</v>
      </c>
      <c r="F571" s="17"/>
      <c r="G571" s="17"/>
      <c r="H571" s="17"/>
      <c r="I571" s="17"/>
      <c r="J571" s="17"/>
      <c r="K571" s="17"/>
      <c r="L571" s="17"/>
      <c r="M571" s="17" t="s">
        <v>27</v>
      </c>
      <c r="N571" s="17" t="s">
        <v>205</v>
      </c>
      <c r="O571" s="17" t="s">
        <v>28</v>
      </c>
      <c r="P571" s="18" t="s">
        <v>35</v>
      </c>
      <c r="Q571" s="20">
        <v>6690035</v>
      </c>
      <c r="R571" s="20">
        <v>14034229</v>
      </c>
      <c r="S571" s="20">
        <v>2032994</v>
      </c>
      <c r="T571" s="20">
        <v>18691270</v>
      </c>
      <c r="U571" s="20">
        <v>0</v>
      </c>
      <c r="V571" s="20">
        <v>18691270</v>
      </c>
      <c r="W571" s="20">
        <v>0</v>
      </c>
      <c r="X571" s="20">
        <v>18691270</v>
      </c>
      <c r="Y571" s="20">
        <v>15091270</v>
      </c>
      <c r="Z571" s="20">
        <v>15091270</v>
      </c>
      <c r="AA571" s="20">
        <v>15091270</v>
      </c>
    </row>
    <row r="572" spans="1:27" ht="22.5" x14ac:dyDescent="0.25">
      <c r="A572" s="17" t="s">
        <v>135</v>
      </c>
      <c r="B572" s="18" t="s">
        <v>136</v>
      </c>
      <c r="C572" s="19" t="s">
        <v>44</v>
      </c>
      <c r="D572" s="17" t="s">
        <v>26</v>
      </c>
      <c r="E572" s="17" t="s">
        <v>215</v>
      </c>
      <c r="F572" s="17" t="s">
        <v>204</v>
      </c>
      <c r="G572" s="17"/>
      <c r="H572" s="17"/>
      <c r="I572" s="17"/>
      <c r="J572" s="17"/>
      <c r="K572" s="17"/>
      <c r="L572" s="17"/>
      <c r="M572" s="17" t="s">
        <v>27</v>
      </c>
      <c r="N572" s="17" t="s">
        <v>205</v>
      </c>
      <c r="O572" s="17" t="s">
        <v>28</v>
      </c>
      <c r="P572" s="18" t="s">
        <v>45</v>
      </c>
      <c r="Q572" s="20">
        <v>0</v>
      </c>
      <c r="R572" s="20">
        <v>619808</v>
      </c>
      <c r="S572" s="20">
        <v>40408</v>
      </c>
      <c r="T572" s="20">
        <v>579400</v>
      </c>
      <c r="U572" s="20">
        <v>0</v>
      </c>
      <c r="V572" s="20">
        <v>579400</v>
      </c>
      <c r="W572" s="20">
        <v>0</v>
      </c>
      <c r="X572" s="20">
        <v>579400</v>
      </c>
      <c r="Y572" s="20">
        <v>579400</v>
      </c>
      <c r="Z572" s="20">
        <v>579400</v>
      </c>
      <c r="AA572" s="20">
        <v>579400</v>
      </c>
    </row>
    <row r="573" spans="1:27" ht="78.75" x14ac:dyDescent="0.25">
      <c r="A573" s="17" t="s">
        <v>135</v>
      </c>
      <c r="B573" s="18" t="s">
        <v>136</v>
      </c>
      <c r="C573" s="19" t="s">
        <v>50</v>
      </c>
      <c r="D573" s="17" t="s">
        <v>51</v>
      </c>
      <c r="E573" s="17" t="s">
        <v>216</v>
      </c>
      <c r="F573" s="17" t="s">
        <v>217</v>
      </c>
      <c r="G573" s="17" t="s">
        <v>218</v>
      </c>
      <c r="H573" s="17" t="s">
        <v>219</v>
      </c>
      <c r="I573" s="17"/>
      <c r="J573" s="17"/>
      <c r="K573" s="17"/>
      <c r="L573" s="17"/>
      <c r="M573" s="17" t="s">
        <v>27</v>
      </c>
      <c r="N573" s="17" t="s">
        <v>205</v>
      </c>
      <c r="O573" s="17" t="s">
        <v>28</v>
      </c>
      <c r="P573" s="18" t="s">
        <v>52</v>
      </c>
      <c r="Q573" s="20">
        <v>163681461</v>
      </c>
      <c r="R573" s="20">
        <v>0</v>
      </c>
      <c r="S573" s="20">
        <v>67514573</v>
      </c>
      <c r="T573" s="20">
        <v>96166888</v>
      </c>
      <c r="U573" s="20">
        <v>0</v>
      </c>
      <c r="V573" s="20">
        <v>96166888</v>
      </c>
      <c r="W573" s="20">
        <v>0</v>
      </c>
      <c r="X573" s="20">
        <v>96166888</v>
      </c>
      <c r="Y573" s="20">
        <v>96166888</v>
      </c>
      <c r="Z573" s="20">
        <v>96166888</v>
      </c>
      <c r="AA573" s="20">
        <v>96166888</v>
      </c>
    </row>
    <row r="574" spans="1:27" ht="56.25" x14ac:dyDescent="0.25">
      <c r="A574" s="17" t="s">
        <v>135</v>
      </c>
      <c r="B574" s="18" t="s">
        <v>136</v>
      </c>
      <c r="C574" s="19" t="s">
        <v>54</v>
      </c>
      <c r="D574" s="17" t="s">
        <v>51</v>
      </c>
      <c r="E574" s="17" t="s">
        <v>216</v>
      </c>
      <c r="F574" s="17" t="s">
        <v>217</v>
      </c>
      <c r="G574" s="17" t="s">
        <v>221</v>
      </c>
      <c r="H574" s="17" t="s">
        <v>222</v>
      </c>
      <c r="I574" s="17"/>
      <c r="J574" s="17"/>
      <c r="K574" s="17"/>
      <c r="L574" s="17"/>
      <c r="M574" s="17" t="s">
        <v>27</v>
      </c>
      <c r="N574" s="17" t="s">
        <v>205</v>
      </c>
      <c r="O574" s="17" t="s">
        <v>28</v>
      </c>
      <c r="P574" s="18" t="s">
        <v>55</v>
      </c>
      <c r="Q574" s="20">
        <v>68550000</v>
      </c>
      <c r="R574" s="20">
        <v>9302522</v>
      </c>
      <c r="S574" s="20">
        <v>13130581</v>
      </c>
      <c r="T574" s="20">
        <v>64721941</v>
      </c>
      <c r="U574" s="20">
        <v>0</v>
      </c>
      <c r="V574" s="20">
        <v>64721941</v>
      </c>
      <c r="W574" s="20">
        <v>0</v>
      </c>
      <c r="X574" s="20">
        <v>64721941</v>
      </c>
      <c r="Y574" s="20">
        <v>64721941</v>
      </c>
      <c r="Z574" s="20">
        <v>64721941</v>
      </c>
      <c r="AA574" s="20">
        <v>64721941</v>
      </c>
    </row>
    <row r="575" spans="1:27" ht="56.25" x14ac:dyDescent="0.25">
      <c r="A575" s="17" t="s">
        <v>135</v>
      </c>
      <c r="B575" s="18" t="s">
        <v>136</v>
      </c>
      <c r="C575" s="19" t="s">
        <v>56</v>
      </c>
      <c r="D575" s="17" t="s">
        <v>51</v>
      </c>
      <c r="E575" s="17" t="s">
        <v>216</v>
      </c>
      <c r="F575" s="17" t="s">
        <v>217</v>
      </c>
      <c r="G575" s="17" t="s">
        <v>223</v>
      </c>
      <c r="H575" s="17" t="s">
        <v>57</v>
      </c>
      <c r="I575" s="17"/>
      <c r="J575" s="17"/>
      <c r="K575" s="17"/>
      <c r="L575" s="17"/>
      <c r="M575" s="17" t="s">
        <v>27</v>
      </c>
      <c r="N575" s="17" t="s">
        <v>205</v>
      </c>
      <c r="O575" s="17" t="s">
        <v>28</v>
      </c>
      <c r="P575" s="18" t="s">
        <v>58</v>
      </c>
      <c r="Q575" s="20">
        <v>334668246</v>
      </c>
      <c r="R575" s="20">
        <v>2379175368</v>
      </c>
      <c r="S575" s="20">
        <v>35705839</v>
      </c>
      <c r="T575" s="20">
        <v>2678137775</v>
      </c>
      <c r="U575" s="20">
        <v>0</v>
      </c>
      <c r="V575" s="20">
        <v>2678137775</v>
      </c>
      <c r="W575" s="20">
        <v>0</v>
      </c>
      <c r="X575" s="20">
        <v>2678137775</v>
      </c>
      <c r="Y575" s="20">
        <v>2518596327</v>
      </c>
      <c r="Z575" s="20">
        <v>2518596327</v>
      </c>
      <c r="AA575" s="20">
        <v>2518596327</v>
      </c>
    </row>
    <row r="576" spans="1:27" ht="90" x14ac:dyDescent="0.25">
      <c r="A576" s="17" t="s">
        <v>135</v>
      </c>
      <c r="B576" s="18" t="s">
        <v>136</v>
      </c>
      <c r="C576" s="19" t="s">
        <v>62</v>
      </c>
      <c r="D576" s="17" t="s">
        <v>51</v>
      </c>
      <c r="E576" s="17" t="s">
        <v>216</v>
      </c>
      <c r="F576" s="17" t="s">
        <v>217</v>
      </c>
      <c r="G576" s="17" t="s">
        <v>226</v>
      </c>
      <c r="H576" s="17" t="s">
        <v>227</v>
      </c>
      <c r="I576" s="17"/>
      <c r="J576" s="17"/>
      <c r="K576" s="17"/>
      <c r="L576" s="17"/>
      <c r="M576" s="17" t="s">
        <v>60</v>
      </c>
      <c r="N576" s="17" t="s">
        <v>212</v>
      </c>
      <c r="O576" s="17" t="s">
        <v>28</v>
      </c>
      <c r="P576" s="18" t="s">
        <v>63</v>
      </c>
      <c r="Q576" s="20">
        <v>0</v>
      </c>
      <c r="R576" s="20">
        <v>17408770660</v>
      </c>
      <c r="S576" s="20">
        <v>9151571819</v>
      </c>
      <c r="T576" s="20">
        <v>8257198841</v>
      </c>
      <c r="U576" s="20">
        <v>0</v>
      </c>
      <c r="V576" s="20">
        <v>8231997839</v>
      </c>
      <c r="W576" s="20">
        <v>25201002</v>
      </c>
      <c r="X576" s="20">
        <v>8231997839</v>
      </c>
      <c r="Y576" s="20">
        <v>8181997839</v>
      </c>
      <c r="Z576" s="20">
        <v>8181997839</v>
      </c>
      <c r="AA576" s="20">
        <v>8181997839</v>
      </c>
    </row>
    <row r="577" spans="1:27" ht="90" x14ac:dyDescent="0.25">
      <c r="A577" s="17" t="s">
        <v>135</v>
      </c>
      <c r="B577" s="18" t="s">
        <v>136</v>
      </c>
      <c r="C577" s="19" t="s">
        <v>62</v>
      </c>
      <c r="D577" s="17" t="s">
        <v>51</v>
      </c>
      <c r="E577" s="17" t="s">
        <v>216</v>
      </c>
      <c r="F577" s="17" t="s">
        <v>217</v>
      </c>
      <c r="G577" s="17" t="s">
        <v>226</v>
      </c>
      <c r="H577" s="17" t="s">
        <v>227</v>
      </c>
      <c r="I577" s="17"/>
      <c r="J577" s="17"/>
      <c r="K577" s="17"/>
      <c r="L577" s="17"/>
      <c r="M577" s="17" t="s">
        <v>27</v>
      </c>
      <c r="N577" s="17" t="s">
        <v>228</v>
      </c>
      <c r="O577" s="17" t="s">
        <v>28</v>
      </c>
      <c r="P577" s="18" t="s">
        <v>63</v>
      </c>
      <c r="Q577" s="20">
        <v>0</v>
      </c>
      <c r="R577" s="20">
        <v>20877728</v>
      </c>
      <c r="S577" s="20">
        <v>6000000</v>
      </c>
      <c r="T577" s="20">
        <v>14877728</v>
      </c>
      <c r="U577" s="20">
        <v>0</v>
      </c>
      <c r="V577" s="20">
        <v>14877728</v>
      </c>
      <c r="W577" s="20">
        <v>0</v>
      </c>
      <c r="X577" s="20">
        <v>14877728</v>
      </c>
      <c r="Y577" s="20">
        <v>14877728</v>
      </c>
      <c r="Z577" s="20">
        <v>14877728</v>
      </c>
      <c r="AA577" s="20">
        <v>14877728</v>
      </c>
    </row>
    <row r="578" spans="1:27" ht="56.25" x14ac:dyDescent="0.25">
      <c r="A578" s="17" t="s">
        <v>135</v>
      </c>
      <c r="B578" s="18" t="s">
        <v>136</v>
      </c>
      <c r="C578" s="19" t="s">
        <v>64</v>
      </c>
      <c r="D578" s="17" t="s">
        <v>51</v>
      </c>
      <c r="E578" s="17" t="s">
        <v>216</v>
      </c>
      <c r="F578" s="17" t="s">
        <v>217</v>
      </c>
      <c r="G578" s="17" t="s">
        <v>226</v>
      </c>
      <c r="H578" s="17" t="s">
        <v>230</v>
      </c>
      <c r="I578" s="17"/>
      <c r="J578" s="17"/>
      <c r="K578" s="17"/>
      <c r="L578" s="17"/>
      <c r="M578" s="17" t="s">
        <v>27</v>
      </c>
      <c r="N578" s="17" t="s">
        <v>205</v>
      </c>
      <c r="O578" s="17" t="s">
        <v>28</v>
      </c>
      <c r="P578" s="18" t="s">
        <v>65</v>
      </c>
      <c r="Q578" s="20">
        <v>683035465</v>
      </c>
      <c r="R578" s="20">
        <v>1893567726</v>
      </c>
      <c r="S578" s="20">
        <v>216426404</v>
      </c>
      <c r="T578" s="20">
        <v>2360176787</v>
      </c>
      <c r="U578" s="20">
        <v>0</v>
      </c>
      <c r="V578" s="20">
        <v>2348628774</v>
      </c>
      <c r="W578" s="20">
        <v>11548013</v>
      </c>
      <c r="X578" s="20">
        <v>2348628774</v>
      </c>
      <c r="Y578" s="20">
        <v>2348628774</v>
      </c>
      <c r="Z578" s="20">
        <v>2348628774</v>
      </c>
      <c r="AA578" s="20">
        <v>2348628774</v>
      </c>
    </row>
    <row r="579" spans="1:27" ht="45" x14ac:dyDescent="0.25">
      <c r="A579" s="17" t="s">
        <v>135</v>
      </c>
      <c r="B579" s="18" t="s">
        <v>136</v>
      </c>
      <c r="C579" s="19" t="s">
        <v>66</v>
      </c>
      <c r="D579" s="17" t="s">
        <v>51</v>
      </c>
      <c r="E579" s="17" t="s">
        <v>216</v>
      </c>
      <c r="F579" s="17" t="s">
        <v>217</v>
      </c>
      <c r="G579" s="17" t="s">
        <v>212</v>
      </c>
      <c r="H579" s="17" t="s">
        <v>231</v>
      </c>
      <c r="I579" s="17"/>
      <c r="J579" s="17"/>
      <c r="K579" s="17"/>
      <c r="L579" s="17"/>
      <c r="M579" s="17" t="s">
        <v>60</v>
      </c>
      <c r="N579" s="17" t="s">
        <v>232</v>
      </c>
      <c r="O579" s="17" t="s">
        <v>28</v>
      </c>
      <c r="P579" s="18" t="s">
        <v>67</v>
      </c>
      <c r="Q579" s="20">
        <v>0</v>
      </c>
      <c r="R579" s="20">
        <v>17144163</v>
      </c>
      <c r="S579" s="20">
        <v>4689500</v>
      </c>
      <c r="T579" s="20">
        <v>12454663</v>
      </c>
      <c r="U579" s="20">
        <v>0</v>
      </c>
      <c r="V579" s="20">
        <v>12454663</v>
      </c>
      <c r="W579" s="20">
        <v>0</v>
      </c>
      <c r="X579" s="20">
        <v>12454663</v>
      </c>
      <c r="Y579" s="20">
        <v>454663</v>
      </c>
      <c r="Z579" s="20">
        <v>454663</v>
      </c>
      <c r="AA579" s="20">
        <v>454663</v>
      </c>
    </row>
    <row r="580" spans="1:27" ht="45" x14ac:dyDescent="0.25">
      <c r="A580" s="17" t="s">
        <v>135</v>
      </c>
      <c r="B580" s="18" t="s">
        <v>136</v>
      </c>
      <c r="C580" s="19" t="s">
        <v>66</v>
      </c>
      <c r="D580" s="17" t="s">
        <v>51</v>
      </c>
      <c r="E580" s="17" t="s">
        <v>216</v>
      </c>
      <c r="F580" s="17" t="s">
        <v>217</v>
      </c>
      <c r="G580" s="17" t="s">
        <v>212</v>
      </c>
      <c r="H580" s="17" t="s">
        <v>231</v>
      </c>
      <c r="I580" s="17"/>
      <c r="J580" s="17"/>
      <c r="K580" s="17"/>
      <c r="L580" s="17"/>
      <c r="M580" s="17" t="s">
        <v>27</v>
      </c>
      <c r="N580" s="17" t="s">
        <v>229</v>
      </c>
      <c r="O580" s="17" t="s">
        <v>28</v>
      </c>
      <c r="P580" s="18" t="s">
        <v>67</v>
      </c>
      <c r="Q580" s="20">
        <v>1593453</v>
      </c>
      <c r="R580" s="20">
        <v>678816465</v>
      </c>
      <c r="S580" s="20">
        <v>37285215</v>
      </c>
      <c r="T580" s="20">
        <v>643124703</v>
      </c>
      <c r="U580" s="20">
        <v>0</v>
      </c>
      <c r="V580" s="20">
        <v>609242717</v>
      </c>
      <c r="W580" s="20">
        <v>33881986</v>
      </c>
      <c r="X580" s="20">
        <v>609242717</v>
      </c>
      <c r="Y580" s="20">
        <v>560719180</v>
      </c>
      <c r="Z580" s="20">
        <v>560719180</v>
      </c>
      <c r="AA580" s="20">
        <v>560719180</v>
      </c>
    </row>
    <row r="581" spans="1:27" ht="45" x14ac:dyDescent="0.25">
      <c r="A581" s="17" t="s">
        <v>135</v>
      </c>
      <c r="B581" s="18" t="s">
        <v>136</v>
      </c>
      <c r="C581" s="19" t="s">
        <v>66</v>
      </c>
      <c r="D581" s="17" t="s">
        <v>51</v>
      </c>
      <c r="E581" s="17" t="s">
        <v>216</v>
      </c>
      <c r="F581" s="17" t="s">
        <v>217</v>
      </c>
      <c r="G581" s="17" t="s">
        <v>212</v>
      </c>
      <c r="H581" s="17" t="s">
        <v>231</v>
      </c>
      <c r="I581" s="17"/>
      <c r="J581" s="17"/>
      <c r="K581" s="17"/>
      <c r="L581" s="17"/>
      <c r="M581" s="17" t="s">
        <v>27</v>
      </c>
      <c r="N581" s="17" t="s">
        <v>205</v>
      </c>
      <c r="O581" s="17" t="s">
        <v>28</v>
      </c>
      <c r="P581" s="18" t="s">
        <v>67</v>
      </c>
      <c r="Q581" s="20">
        <v>686144593</v>
      </c>
      <c r="R581" s="20">
        <v>534726978</v>
      </c>
      <c r="S581" s="20">
        <v>52808128</v>
      </c>
      <c r="T581" s="20">
        <v>1168063443</v>
      </c>
      <c r="U581" s="20">
        <v>0</v>
      </c>
      <c r="V581" s="20">
        <v>1122263392</v>
      </c>
      <c r="W581" s="20">
        <v>45800051</v>
      </c>
      <c r="X581" s="20">
        <v>1122263392</v>
      </c>
      <c r="Y581" s="20">
        <v>1110736490</v>
      </c>
      <c r="Z581" s="20">
        <v>1110736490</v>
      </c>
      <c r="AA581" s="20">
        <v>1110736490</v>
      </c>
    </row>
    <row r="582" spans="1:27" ht="56.25" x14ac:dyDescent="0.25">
      <c r="A582" s="17" t="s">
        <v>135</v>
      </c>
      <c r="B582" s="18" t="s">
        <v>136</v>
      </c>
      <c r="C582" s="19" t="s">
        <v>68</v>
      </c>
      <c r="D582" s="17" t="s">
        <v>51</v>
      </c>
      <c r="E582" s="17" t="s">
        <v>233</v>
      </c>
      <c r="F582" s="17" t="s">
        <v>217</v>
      </c>
      <c r="G582" s="17" t="s">
        <v>218</v>
      </c>
      <c r="H582" s="17" t="s">
        <v>230</v>
      </c>
      <c r="I582" s="17"/>
      <c r="J582" s="17"/>
      <c r="K582" s="17"/>
      <c r="L582" s="17"/>
      <c r="M582" s="17" t="s">
        <v>27</v>
      </c>
      <c r="N582" s="17" t="s">
        <v>205</v>
      </c>
      <c r="O582" s="17" t="s">
        <v>28</v>
      </c>
      <c r="P582" s="18" t="s">
        <v>65</v>
      </c>
      <c r="Q582" s="20">
        <v>64301788</v>
      </c>
      <c r="R582" s="20">
        <v>631500</v>
      </c>
      <c r="S582" s="20">
        <v>2446835</v>
      </c>
      <c r="T582" s="20">
        <v>62486453</v>
      </c>
      <c r="U582" s="20">
        <v>0</v>
      </c>
      <c r="V582" s="20">
        <v>62486453</v>
      </c>
      <c r="W582" s="20">
        <v>0</v>
      </c>
      <c r="X582" s="20">
        <v>62486453</v>
      </c>
      <c r="Y582" s="20">
        <v>62486453</v>
      </c>
      <c r="Z582" s="20">
        <v>62486453</v>
      </c>
      <c r="AA582" s="20">
        <v>62486453</v>
      </c>
    </row>
    <row r="583" spans="1:27" ht="45" x14ac:dyDescent="0.25">
      <c r="A583" s="17" t="s">
        <v>135</v>
      </c>
      <c r="B583" s="18" t="s">
        <v>136</v>
      </c>
      <c r="C583" s="19" t="s">
        <v>69</v>
      </c>
      <c r="D583" s="17" t="s">
        <v>51</v>
      </c>
      <c r="E583" s="17" t="s">
        <v>233</v>
      </c>
      <c r="F583" s="17" t="s">
        <v>217</v>
      </c>
      <c r="G583" s="17" t="s">
        <v>220</v>
      </c>
      <c r="H583" s="17" t="s">
        <v>70</v>
      </c>
      <c r="I583" s="17"/>
      <c r="J583" s="17"/>
      <c r="K583" s="17"/>
      <c r="L583" s="17"/>
      <c r="M583" s="17" t="s">
        <v>27</v>
      </c>
      <c r="N583" s="17" t="s">
        <v>205</v>
      </c>
      <c r="O583" s="17" t="s">
        <v>28</v>
      </c>
      <c r="P583" s="18" t="s">
        <v>71</v>
      </c>
      <c r="Q583" s="20">
        <v>869448209</v>
      </c>
      <c r="R583" s="20">
        <v>325224925</v>
      </c>
      <c r="S583" s="20">
        <v>83845583</v>
      </c>
      <c r="T583" s="20">
        <v>1110827551</v>
      </c>
      <c r="U583" s="20">
        <v>0</v>
      </c>
      <c r="V583" s="20">
        <v>1092498504</v>
      </c>
      <c r="W583" s="20">
        <v>18329047</v>
      </c>
      <c r="X583" s="20">
        <v>1092498504</v>
      </c>
      <c r="Y583" s="20">
        <v>836178346</v>
      </c>
      <c r="Z583" s="20">
        <v>836178346</v>
      </c>
      <c r="AA583" s="20">
        <v>836178346</v>
      </c>
    </row>
    <row r="584" spans="1:27" ht="45" x14ac:dyDescent="0.25">
      <c r="A584" s="17" t="s">
        <v>135</v>
      </c>
      <c r="B584" s="18" t="s">
        <v>136</v>
      </c>
      <c r="C584" s="19" t="s">
        <v>262</v>
      </c>
      <c r="D584" s="17" t="s">
        <v>51</v>
      </c>
      <c r="E584" s="17" t="s">
        <v>233</v>
      </c>
      <c r="F584" s="17" t="s">
        <v>217</v>
      </c>
      <c r="G584" s="17" t="s">
        <v>221</v>
      </c>
      <c r="H584" s="17" t="s">
        <v>70</v>
      </c>
      <c r="I584" s="17"/>
      <c r="J584" s="17"/>
      <c r="K584" s="17"/>
      <c r="L584" s="17"/>
      <c r="M584" s="17" t="s">
        <v>27</v>
      </c>
      <c r="N584" s="17" t="s">
        <v>205</v>
      </c>
      <c r="O584" s="17" t="s">
        <v>28</v>
      </c>
      <c r="P584" s="18" t="s">
        <v>71</v>
      </c>
      <c r="Q584" s="20">
        <v>0</v>
      </c>
      <c r="R584" s="20">
        <v>2609333</v>
      </c>
      <c r="S584" s="20">
        <v>0</v>
      </c>
      <c r="T584" s="20">
        <v>2609333</v>
      </c>
      <c r="U584" s="20">
        <v>0</v>
      </c>
      <c r="V584" s="20">
        <v>2609333</v>
      </c>
      <c r="W584" s="20">
        <v>0</v>
      </c>
      <c r="X584" s="20">
        <v>2609333</v>
      </c>
      <c r="Y584" s="20">
        <v>0</v>
      </c>
      <c r="Z584" s="20">
        <v>0</v>
      </c>
      <c r="AA584" s="20">
        <v>0</v>
      </c>
    </row>
    <row r="585" spans="1:27" ht="22.5" x14ac:dyDescent="0.25">
      <c r="A585" s="17" t="s">
        <v>137</v>
      </c>
      <c r="B585" s="18" t="s">
        <v>138</v>
      </c>
      <c r="C585" s="19" t="s">
        <v>34</v>
      </c>
      <c r="D585" s="17" t="s">
        <v>26</v>
      </c>
      <c r="E585" s="17" t="s">
        <v>206</v>
      </c>
      <c r="F585" s="17"/>
      <c r="G585" s="17"/>
      <c r="H585" s="17"/>
      <c r="I585" s="17"/>
      <c r="J585" s="17"/>
      <c r="K585" s="17"/>
      <c r="L585" s="17"/>
      <c r="M585" s="17" t="s">
        <v>27</v>
      </c>
      <c r="N585" s="17" t="s">
        <v>205</v>
      </c>
      <c r="O585" s="17" t="s">
        <v>28</v>
      </c>
      <c r="P585" s="18" t="s">
        <v>35</v>
      </c>
      <c r="Q585" s="20">
        <v>6690035</v>
      </c>
      <c r="R585" s="20">
        <v>38491444</v>
      </c>
      <c r="S585" s="20">
        <v>1167695</v>
      </c>
      <c r="T585" s="20">
        <v>44013784</v>
      </c>
      <c r="U585" s="20">
        <v>0</v>
      </c>
      <c r="V585" s="20">
        <v>44013758.670000002</v>
      </c>
      <c r="W585" s="20">
        <v>25.33</v>
      </c>
      <c r="X585" s="20">
        <v>44013758.670000002</v>
      </c>
      <c r="Y585" s="20">
        <v>41276758.670000002</v>
      </c>
      <c r="Z585" s="20">
        <v>26883301.670000002</v>
      </c>
      <c r="AA585" s="20">
        <v>26883301.670000002</v>
      </c>
    </row>
    <row r="586" spans="1:27" ht="22.5" x14ac:dyDescent="0.25">
      <c r="A586" s="17" t="s">
        <v>137</v>
      </c>
      <c r="B586" s="18" t="s">
        <v>138</v>
      </c>
      <c r="C586" s="19" t="s">
        <v>44</v>
      </c>
      <c r="D586" s="17" t="s">
        <v>26</v>
      </c>
      <c r="E586" s="17" t="s">
        <v>215</v>
      </c>
      <c r="F586" s="17" t="s">
        <v>204</v>
      </c>
      <c r="G586" s="17"/>
      <c r="H586" s="17"/>
      <c r="I586" s="17"/>
      <c r="J586" s="17"/>
      <c r="K586" s="17"/>
      <c r="L586" s="17"/>
      <c r="M586" s="17" t="s">
        <v>27</v>
      </c>
      <c r="N586" s="17" t="s">
        <v>205</v>
      </c>
      <c r="O586" s="17" t="s">
        <v>28</v>
      </c>
      <c r="P586" s="18" t="s">
        <v>45</v>
      </c>
      <c r="Q586" s="20">
        <v>0</v>
      </c>
      <c r="R586" s="20">
        <v>7301992</v>
      </c>
      <c r="S586" s="20">
        <v>391856</v>
      </c>
      <c r="T586" s="20">
        <v>6910136</v>
      </c>
      <c r="U586" s="20">
        <v>0</v>
      </c>
      <c r="V586" s="20">
        <v>6910136</v>
      </c>
      <c r="W586" s="20">
        <v>0</v>
      </c>
      <c r="X586" s="20">
        <v>6910136</v>
      </c>
      <c r="Y586" s="20">
        <v>6910136</v>
      </c>
      <c r="Z586" s="20">
        <v>6910136</v>
      </c>
      <c r="AA586" s="20">
        <v>6910136</v>
      </c>
    </row>
    <row r="587" spans="1:27" ht="56.25" x14ac:dyDescent="0.25">
      <c r="A587" s="17" t="s">
        <v>137</v>
      </c>
      <c r="B587" s="18" t="s">
        <v>138</v>
      </c>
      <c r="C587" s="19" t="s">
        <v>54</v>
      </c>
      <c r="D587" s="17" t="s">
        <v>51</v>
      </c>
      <c r="E587" s="17" t="s">
        <v>216</v>
      </c>
      <c r="F587" s="17" t="s">
        <v>217</v>
      </c>
      <c r="G587" s="17" t="s">
        <v>221</v>
      </c>
      <c r="H587" s="17" t="s">
        <v>222</v>
      </c>
      <c r="I587" s="17"/>
      <c r="J587" s="17"/>
      <c r="K587" s="17"/>
      <c r="L587" s="17"/>
      <c r="M587" s="17" t="s">
        <v>27</v>
      </c>
      <c r="N587" s="17" t="s">
        <v>205</v>
      </c>
      <c r="O587" s="17" t="s">
        <v>28</v>
      </c>
      <c r="P587" s="18" t="s">
        <v>55</v>
      </c>
      <c r="Q587" s="20">
        <v>172050000</v>
      </c>
      <c r="R587" s="20">
        <v>24815091</v>
      </c>
      <c r="S587" s="20">
        <v>27862719</v>
      </c>
      <c r="T587" s="20">
        <v>169002372</v>
      </c>
      <c r="U587" s="20">
        <v>0</v>
      </c>
      <c r="V587" s="20">
        <v>166302372</v>
      </c>
      <c r="W587" s="20">
        <v>2700000</v>
      </c>
      <c r="X587" s="20">
        <v>166302372</v>
      </c>
      <c r="Y587" s="20">
        <v>166302372</v>
      </c>
      <c r="Z587" s="20">
        <v>162577372</v>
      </c>
      <c r="AA587" s="20">
        <v>162577372</v>
      </c>
    </row>
    <row r="588" spans="1:27" ht="56.25" x14ac:dyDescent="0.25">
      <c r="A588" s="17" t="s">
        <v>137</v>
      </c>
      <c r="B588" s="18" t="s">
        <v>138</v>
      </c>
      <c r="C588" s="19" t="s">
        <v>56</v>
      </c>
      <c r="D588" s="17" t="s">
        <v>51</v>
      </c>
      <c r="E588" s="17" t="s">
        <v>216</v>
      </c>
      <c r="F588" s="17" t="s">
        <v>217</v>
      </c>
      <c r="G588" s="17" t="s">
        <v>223</v>
      </c>
      <c r="H588" s="17" t="s">
        <v>57</v>
      </c>
      <c r="I588" s="17"/>
      <c r="J588" s="17"/>
      <c r="K588" s="17"/>
      <c r="L588" s="17"/>
      <c r="M588" s="17" t="s">
        <v>27</v>
      </c>
      <c r="N588" s="17" t="s">
        <v>205</v>
      </c>
      <c r="O588" s="17" t="s">
        <v>28</v>
      </c>
      <c r="P588" s="18" t="s">
        <v>58</v>
      </c>
      <c r="Q588" s="20">
        <v>453512149</v>
      </c>
      <c r="R588" s="20">
        <v>6637232090</v>
      </c>
      <c r="S588" s="20">
        <v>3564816222</v>
      </c>
      <c r="T588" s="20">
        <v>3525928017</v>
      </c>
      <c r="U588" s="20">
        <v>0</v>
      </c>
      <c r="V588" s="20">
        <v>3525928017</v>
      </c>
      <c r="W588" s="20">
        <v>0</v>
      </c>
      <c r="X588" s="20">
        <v>3525928017</v>
      </c>
      <c r="Y588" s="20">
        <v>2267128395</v>
      </c>
      <c r="Z588" s="20">
        <v>2259037395</v>
      </c>
      <c r="AA588" s="20">
        <v>2259037395</v>
      </c>
    </row>
    <row r="589" spans="1:27" ht="90" x14ac:dyDescent="0.25">
      <c r="A589" s="17" t="s">
        <v>137</v>
      </c>
      <c r="B589" s="18" t="s">
        <v>138</v>
      </c>
      <c r="C589" s="19" t="s">
        <v>74</v>
      </c>
      <c r="D589" s="17" t="s">
        <v>51</v>
      </c>
      <c r="E589" s="17" t="s">
        <v>216</v>
      </c>
      <c r="F589" s="17" t="s">
        <v>217</v>
      </c>
      <c r="G589" s="17" t="s">
        <v>234</v>
      </c>
      <c r="H589" s="17" t="s">
        <v>227</v>
      </c>
      <c r="I589" s="17"/>
      <c r="J589" s="17"/>
      <c r="K589" s="17"/>
      <c r="L589" s="17"/>
      <c r="M589" s="17" t="s">
        <v>60</v>
      </c>
      <c r="N589" s="17" t="s">
        <v>212</v>
      </c>
      <c r="O589" s="17" t="s">
        <v>28</v>
      </c>
      <c r="P589" s="18" t="s">
        <v>63</v>
      </c>
      <c r="Q589" s="20">
        <v>200091735</v>
      </c>
      <c r="R589" s="20">
        <v>69852889</v>
      </c>
      <c r="S589" s="20">
        <v>96966307</v>
      </c>
      <c r="T589" s="20">
        <v>172978317</v>
      </c>
      <c r="U589" s="20">
        <v>0</v>
      </c>
      <c r="V589" s="20">
        <v>164049468</v>
      </c>
      <c r="W589" s="20">
        <v>8928849</v>
      </c>
      <c r="X589" s="20">
        <v>164049468</v>
      </c>
      <c r="Y589" s="20">
        <v>164049468</v>
      </c>
      <c r="Z589" s="20">
        <v>164049468</v>
      </c>
      <c r="AA589" s="20">
        <v>164049468</v>
      </c>
    </row>
    <row r="590" spans="1:27" ht="90" x14ac:dyDescent="0.25">
      <c r="A590" s="17" t="s">
        <v>137</v>
      </c>
      <c r="B590" s="18" t="s">
        <v>138</v>
      </c>
      <c r="C590" s="19" t="s">
        <v>62</v>
      </c>
      <c r="D590" s="17" t="s">
        <v>51</v>
      </c>
      <c r="E590" s="17" t="s">
        <v>216</v>
      </c>
      <c r="F590" s="17" t="s">
        <v>217</v>
      </c>
      <c r="G590" s="17" t="s">
        <v>226</v>
      </c>
      <c r="H590" s="17" t="s">
        <v>227</v>
      </c>
      <c r="I590" s="17"/>
      <c r="J590" s="17"/>
      <c r="K590" s="17"/>
      <c r="L590" s="17"/>
      <c r="M590" s="17" t="s">
        <v>60</v>
      </c>
      <c r="N590" s="17" t="s">
        <v>212</v>
      </c>
      <c r="O590" s="17" t="s">
        <v>28</v>
      </c>
      <c r="P590" s="18" t="s">
        <v>63</v>
      </c>
      <c r="Q590" s="20">
        <v>0</v>
      </c>
      <c r="R590" s="20">
        <v>12782465019</v>
      </c>
      <c r="S590" s="20">
        <v>2371782384</v>
      </c>
      <c r="T590" s="20">
        <v>10410682635</v>
      </c>
      <c r="U590" s="20">
        <v>0</v>
      </c>
      <c r="V590" s="20">
        <v>10409034195</v>
      </c>
      <c r="W590" s="20">
        <v>1648440</v>
      </c>
      <c r="X590" s="20">
        <v>10409034195</v>
      </c>
      <c r="Y590" s="20">
        <v>9967369358</v>
      </c>
      <c r="Z590" s="20">
        <v>9967369358</v>
      </c>
      <c r="AA590" s="20">
        <v>9967369358</v>
      </c>
    </row>
    <row r="591" spans="1:27" ht="90" x14ac:dyDescent="0.25">
      <c r="A591" s="17" t="s">
        <v>137</v>
      </c>
      <c r="B591" s="18" t="s">
        <v>138</v>
      </c>
      <c r="C591" s="19" t="s">
        <v>62</v>
      </c>
      <c r="D591" s="17" t="s">
        <v>51</v>
      </c>
      <c r="E591" s="17" t="s">
        <v>216</v>
      </c>
      <c r="F591" s="17" t="s">
        <v>217</v>
      </c>
      <c r="G591" s="17" t="s">
        <v>226</v>
      </c>
      <c r="H591" s="17" t="s">
        <v>227</v>
      </c>
      <c r="I591" s="17"/>
      <c r="J591" s="17"/>
      <c r="K591" s="17"/>
      <c r="L591" s="17"/>
      <c r="M591" s="17" t="s">
        <v>27</v>
      </c>
      <c r="N591" s="17" t="s">
        <v>228</v>
      </c>
      <c r="O591" s="17" t="s">
        <v>28</v>
      </c>
      <c r="P591" s="18" t="s">
        <v>63</v>
      </c>
      <c r="Q591" s="20">
        <v>0</v>
      </c>
      <c r="R591" s="20">
        <v>6000000</v>
      </c>
      <c r="S591" s="20">
        <v>6000000</v>
      </c>
      <c r="T591" s="20">
        <v>0</v>
      </c>
      <c r="U591" s="20">
        <v>0</v>
      </c>
      <c r="V591" s="20">
        <v>0</v>
      </c>
      <c r="W591" s="20">
        <v>0</v>
      </c>
      <c r="X591" s="20">
        <v>0</v>
      </c>
      <c r="Y591" s="20">
        <v>0</v>
      </c>
      <c r="Z591" s="20">
        <v>0</v>
      </c>
      <c r="AA591" s="20">
        <v>0</v>
      </c>
    </row>
    <row r="592" spans="1:27" ht="90" x14ac:dyDescent="0.25">
      <c r="A592" s="17" t="s">
        <v>137</v>
      </c>
      <c r="B592" s="18" t="s">
        <v>138</v>
      </c>
      <c r="C592" s="19" t="s">
        <v>62</v>
      </c>
      <c r="D592" s="17" t="s">
        <v>51</v>
      </c>
      <c r="E592" s="17" t="s">
        <v>216</v>
      </c>
      <c r="F592" s="17" t="s">
        <v>217</v>
      </c>
      <c r="G592" s="17" t="s">
        <v>226</v>
      </c>
      <c r="H592" s="17" t="s">
        <v>227</v>
      </c>
      <c r="I592" s="17"/>
      <c r="J592" s="17"/>
      <c r="K592" s="17"/>
      <c r="L592" s="17"/>
      <c r="M592" s="17" t="s">
        <v>27</v>
      </c>
      <c r="N592" s="17" t="s">
        <v>229</v>
      </c>
      <c r="O592" s="17" t="s">
        <v>28</v>
      </c>
      <c r="P592" s="18" t="s">
        <v>63</v>
      </c>
      <c r="Q592" s="20">
        <v>0</v>
      </c>
      <c r="R592" s="20">
        <v>285575</v>
      </c>
      <c r="S592" s="20">
        <v>0</v>
      </c>
      <c r="T592" s="20">
        <v>285575</v>
      </c>
      <c r="U592" s="20">
        <v>0</v>
      </c>
      <c r="V592" s="20">
        <v>285575</v>
      </c>
      <c r="W592" s="20">
        <v>0</v>
      </c>
      <c r="X592" s="20">
        <v>285575</v>
      </c>
      <c r="Y592" s="20">
        <v>0</v>
      </c>
      <c r="Z592" s="20">
        <v>0</v>
      </c>
      <c r="AA592" s="20">
        <v>0</v>
      </c>
    </row>
    <row r="593" spans="1:27" ht="56.25" x14ac:dyDescent="0.25">
      <c r="A593" s="17" t="s">
        <v>137</v>
      </c>
      <c r="B593" s="18" t="s">
        <v>138</v>
      </c>
      <c r="C593" s="19" t="s">
        <v>64</v>
      </c>
      <c r="D593" s="17" t="s">
        <v>51</v>
      </c>
      <c r="E593" s="17" t="s">
        <v>216</v>
      </c>
      <c r="F593" s="17" t="s">
        <v>217</v>
      </c>
      <c r="G593" s="17" t="s">
        <v>226</v>
      </c>
      <c r="H593" s="17" t="s">
        <v>230</v>
      </c>
      <c r="I593" s="17"/>
      <c r="J593" s="17"/>
      <c r="K593" s="17"/>
      <c r="L593" s="17"/>
      <c r="M593" s="17" t="s">
        <v>27</v>
      </c>
      <c r="N593" s="17" t="s">
        <v>205</v>
      </c>
      <c r="O593" s="17" t="s">
        <v>28</v>
      </c>
      <c r="P593" s="18" t="s">
        <v>65</v>
      </c>
      <c r="Q593" s="20">
        <v>708955265</v>
      </c>
      <c r="R593" s="20">
        <v>1671791357</v>
      </c>
      <c r="S593" s="20">
        <v>566797007</v>
      </c>
      <c r="T593" s="20">
        <v>1813949615</v>
      </c>
      <c r="U593" s="20">
        <v>0</v>
      </c>
      <c r="V593" s="20">
        <v>1802679291</v>
      </c>
      <c r="W593" s="20">
        <v>11270324</v>
      </c>
      <c r="X593" s="20">
        <v>1802679291</v>
      </c>
      <c r="Y593" s="20">
        <v>1705523445</v>
      </c>
      <c r="Z593" s="20">
        <v>1675539071</v>
      </c>
      <c r="AA593" s="20">
        <v>1675539071</v>
      </c>
    </row>
    <row r="594" spans="1:27" ht="45" x14ac:dyDescent="0.25">
      <c r="A594" s="17" t="s">
        <v>137</v>
      </c>
      <c r="B594" s="18" t="s">
        <v>138</v>
      </c>
      <c r="C594" s="19" t="s">
        <v>66</v>
      </c>
      <c r="D594" s="17" t="s">
        <v>51</v>
      </c>
      <c r="E594" s="17" t="s">
        <v>216</v>
      </c>
      <c r="F594" s="17" t="s">
        <v>217</v>
      </c>
      <c r="G594" s="17" t="s">
        <v>212</v>
      </c>
      <c r="H594" s="17" t="s">
        <v>231</v>
      </c>
      <c r="I594" s="17"/>
      <c r="J594" s="17"/>
      <c r="K594" s="17"/>
      <c r="L594" s="17"/>
      <c r="M594" s="17" t="s">
        <v>60</v>
      </c>
      <c r="N594" s="17" t="s">
        <v>232</v>
      </c>
      <c r="O594" s="17" t="s">
        <v>28</v>
      </c>
      <c r="P594" s="18" t="s">
        <v>67</v>
      </c>
      <c r="Q594" s="20">
        <v>0</v>
      </c>
      <c r="R594" s="20">
        <v>34279756</v>
      </c>
      <c r="S594" s="20">
        <v>34279756</v>
      </c>
      <c r="T594" s="20">
        <v>0</v>
      </c>
      <c r="U594" s="20">
        <v>0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0</v>
      </c>
    </row>
    <row r="595" spans="1:27" ht="45" x14ac:dyDescent="0.25">
      <c r="A595" s="17" t="s">
        <v>137</v>
      </c>
      <c r="B595" s="18" t="s">
        <v>138</v>
      </c>
      <c r="C595" s="19" t="s">
        <v>66</v>
      </c>
      <c r="D595" s="17" t="s">
        <v>51</v>
      </c>
      <c r="E595" s="17" t="s">
        <v>216</v>
      </c>
      <c r="F595" s="17" t="s">
        <v>217</v>
      </c>
      <c r="G595" s="17" t="s">
        <v>212</v>
      </c>
      <c r="H595" s="17" t="s">
        <v>231</v>
      </c>
      <c r="I595" s="17"/>
      <c r="J595" s="17"/>
      <c r="K595" s="17"/>
      <c r="L595" s="17"/>
      <c r="M595" s="17" t="s">
        <v>27</v>
      </c>
      <c r="N595" s="17" t="s">
        <v>229</v>
      </c>
      <c r="O595" s="17" t="s">
        <v>28</v>
      </c>
      <c r="P595" s="18" t="s">
        <v>67</v>
      </c>
      <c r="Q595" s="20">
        <v>271497540</v>
      </c>
      <c r="R595" s="20">
        <v>801255997</v>
      </c>
      <c r="S595" s="20">
        <v>283032807</v>
      </c>
      <c r="T595" s="20">
        <v>789720730</v>
      </c>
      <c r="U595" s="20">
        <v>0</v>
      </c>
      <c r="V595" s="20">
        <v>789720730</v>
      </c>
      <c r="W595" s="20">
        <v>0</v>
      </c>
      <c r="X595" s="20">
        <v>789720730</v>
      </c>
      <c r="Y595" s="20">
        <v>788754598</v>
      </c>
      <c r="Z595" s="20">
        <v>766888537</v>
      </c>
      <c r="AA595" s="20">
        <v>766888537</v>
      </c>
    </row>
    <row r="596" spans="1:27" ht="45" x14ac:dyDescent="0.25">
      <c r="A596" s="17" t="s">
        <v>137</v>
      </c>
      <c r="B596" s="18" t="s">
        <v>138</v>
      </c>
      <c r="C596" s="19" t="s">
        <v>66</v>
      </c>
      <c r="D596" s="17" t="s">
        <v>51</v>
      </c>
      <c r="E596" s="17" t="s">
        <v>216</v>
      </c>
      <c r="F596" s="17" t="s">
        <v>217</v>
      </c>
      <c r="G596" s="17" t="s">
        <v>212</v>
      </c>
      <c r="H596" s="17" t="s">
        <v>231</v>
      </c>
      <c r="I596" s="17"/>
      <c r="J596" s="17"/>
      <c r="K596" s="17"/>
      <c r="L596" s="17"/>
      <c r="M596" s="17" t="s">
        <v>27</v>
      </c>
      <c r="N596" s="17" t="s">
        <v>205</v>
      </c>
      <c r="O596" s="17" t="s">
        <v>28</v>
      </c>
      <c r="P596" s="18" t="s">
        <v>67</v>
      </c>
      <c r="Q596" s="20">
        <v>970999245</v>
      </c>
      <c r="R596" s="20">
        <v>1004673470</v>
      </c>
      <c r="S596" s="20">
        <v>415789058</v>
      </c>
      <c r="T596" s="20">
        <v>1559883657</v>
      </c>
      <c r="U596" s="20">
        <v>0</v>
      </c>
      <c r="V596" s="20">
        <v>1524240541</v>
      </c>
      <c r="W596" s="20">
        <v>35643116</v>
      </c>
      <c r="X596" s="20">
        <v>1524240541</v>
      </c>
      <c r="Y596" s="20">
        <v>1479744170</v>
      </c>
      <c r="Z596" s="20">
        <v>1393489384</v>
      </c>
      <c r="AA596" s="20">
        <v>1393489384</v>
      </c>
    </row>
    <row r="597" spans="1:27" ht="56.25" x14ac:dyDescent="0.25">
      <c r="A597" s="17" t="s">
        <v>137</v>
      </c>
      <c r="B597" s="18" t="s">
        <v>138</v>
      </c>
      <c r="C597" s="19" t="s">
        <v>68</v>
      </c>
      <c r="D597" s="17" t="s">
        <v>51</v>
      </c>
      <c r="E597" s="17" t="s">
        <v>233</v>
      </c>
      <c r="F597" s="17" t="s">
        <v>217</v>
      </c>
      <c r="G597" s="17" t="s">
        <v>218</v>
      </c>
      <c r="H597" s="17" t="s">
        <v>230</v>
      </c>
      <c r="I597" s="17"/>
      <c r="J597" s="17"/>
      <c r="K597" s="17"/>
      <c r="L597" s="17"/>
      <c r="M597" s="17" t="s">
        <v>27</v>
      </c>
      <c r="N597" s="17" t="s">
        <v>205</v>
      </c>
      <c r="O597" s="17" t="s">
        <v>28</v>
      </c>
      <c r="P597" s="18" t="s">
        <v>65</v>
      </c>
      <c r="Q597" s="20">
        <v>70898943</v>
      </c>
      <c r="R597" s="20">
        <v>5064690</v>
      </c>
      <c r="S597" s="20">
        <v>7640156</v>
      </c>
      <c r="T597" s="20">
        <v>68323477</v>
      </c>
      <c r="U597" s="20">
        <v>0</v>
      </c>
      <c r="V597" s="20">
        <v>68323477</v>
      </c>
      <c r="W597" s="20">
        <v>0</v>
      </c>
      <c r="X597" s="20">
        <v>68323477</v>
      </c>
      <c r="Y597" s="20">
        <v>68323477</v>
      </c>
      <c r="Z597" s="20">
        <v>64364362</v>
      </c>
      <c r="AA597" s="20">
        <v>64364362</v>
      </c>
    </row>
    <row r="598" spans="1:27" ht="45" x14ac:dyDescent="0.25">
      <c r="A598" s="17" t="s">
        <v>137</v>
      </c>
      <c r="B598" s="18" t="s">
        <v>138</v>
      </c>
      <c r="C598" s="19" t="s">
        <v>69</v>
      </c>
      <c r="D598" s="17" t="s">
        <v>51</v>
      </c>
      <c r="E598" s="17" t="s">
        <v>233</v>
      </c>
      <c r="F598" s="17" t="s">
        <v>217</v>
      </c>
      <c r="G598" s="17" t="s">
        <v>220</v>
      </c>
      <c r="H598" s="17" t="s">
        <v>70</v>
      </c>
      <c r="I598" s="17"/>
      <c r="J598" s="17"/>
      <c r="K598" s="17"/>
      <c r="L598" s="17"/>
      <c r="M598" s="17" t="s">
        <v>27</v>
      </c>
      <c r="N598" s="17" t="s">
        <v>205</v>
      </c>
      <c r="O598" s="17" t="s">
        <v>28</v>
      </c>
      <c r="P598" s="18" t="s">
        <v>71</v>
      </c>
      <c r="Q598" s="20">
        <v>1018193186</v>
      </c>
      <c r="R598" s="20">
        <v>269603066</v>
      </c>
      <c r="S598" s="20">
        <v>139379428</v>
      </c>
      <c r="T598" s="20">
        <v>1148416824</v>
      </c>
      <c r="U598" s="20">
        <v>0</v>
      </c>
      <c r="V598" s="20">
        <v>1130792972.8399999</v>
      </c>
      <c r="W598" s="20">
        <v>17623851.16</v>
      </c>
      <c r="X598" s="20">
        <v>1130792972.8399999</v>
      </c>
      <c r="Y598" s="20">
        <v>878471700.39999998</v>
      </c>
      <c r="Z598" s="20">
        <v>744247226.95000005</v>
      </c>
      <c r="AA598" s="20">
        <v>744247226.95000005</v>
      </c>
    </row>
    <row r="599" spans="1:27" ht="45" x14ac:dyDescent="0.25">
      <c r="A599" s="17" t="s">
        <v>137</v>
      </c>
      <c r="B599" s="18" t="s">
        <v>138</v>
      </c>
      <c r="C599" s="19" t="s">
        <v>262</v>
      </c>
      <c r="D599" s="17" t="s">
        <v>51</v>
      </c>
      <c r="E599" s="17" t="s">
        <v>233</v>
      </c>
      <c r="F599" s="17" t="s">
        <v>217</v>
      </c>
      <c r="G599" s="17" t="s">
        <v>221</v>
      </c>
      <c r="H599" s="17" t="s">
        <v>70</v>
      </c>
      <c r="I599" s="17"/>
      <c r="J599" s="17"/>
      <c r="K599" s="17"/>
      <c r="L599" s="17"/>
      <c r="M599" s="17" t="s">
        <v>27</v>
      </c>
      <c r="N599" s="17" t="s">
        <v>205</v>
      </c>
      <c r="O599" s="17" t="s">
        <v>28</v>
      </c>
      <c r="P599" s="18" t="s">
        <v>71</v>
      </c>
      <c r="Q599" s="20">
        <v>0</v>
      </c>
      <c r="R599" s="20">
        <v>5050091</v>
      </c>
      <c r="S599" s="20">
        <v>0</v>
      </c>
      <c r="T599" s="20">
        <v>5050091</v>
      </c>
      <c r="U599" s="20">
        <v>0</v>
      </c>
      <c r="V599" s="20">
        <v>5050091</v>
      </c>
      <c r="W599" s="20">
        <v>0</v>
      </c>
      <c r="X599" s="20">
        <v>5050091</v>
      </c>
      <c r="Y599" s="20">
        <v>0</v>
      </c>
      <c r="Z599" s="20">
        <v>0</v>
      </c>
      <c r="AA599" s="20">
        <v>0</v>
      </c>
    </row>
    <row r="600" spans="1:27" ht="56.25" x14ac:dyDescent="0.25">
      <c r="A600" s="17" t="s">
        <v>139</v>
      </c>
      <c r="B600" s="18" t="s">
        <v>140</v>
      </c>
      <c r="C600" s="19" t="s">
        <v>64</v>
      </c>
      <c r="D600" s="17" t="s">
        <v>51</v>
      </c>
      <c r="E600" s="17" t="s">
        <v>216</v>
      </c>
      <c r="F600" s="17" t="s">
        <v>217</v>
      </c>
      <c r="G600" s="17" t="s">
        <v>226</v>
      </c>
      <c r="H600" s="17" t="s">
        <v>230</v>
      </c>
      <c r="I600" s="17"/>
      <c r="J600" s="17"/>
      <c r="K600" s="17"/>
      <c r="L600" s="17"/>
      <c r="M600" s="17" t="s">
        <v>60</v>
      </c>
      <c r="N600" s="17" t="s">
        <v>235</v>
      </c>
      <c r="O600" s="17" t="s">
        <v>28</v>
      </c>
      <c r="P600" s="18" t="s">
        <v>65</v>
      </c>
      <c r="Q600" s="20">
        <v>5211645021</v>
      </c>
      <c r="R600" s="20">
        <v>373394370</v>
      </c>
      <c r="S600" s="20">
        <v>1481404854</v>
      </c>
      <c r="T600" s="20">
        <v>4103634537</v>
      </c>
      <c r="U600" s="20">
        <v>0</v>
      </c>
      <c r="V600" s="20">
        <v>4098031539</v>
      </c>
      <c r="W600" s="20">
        <v>5602998</v>
      </c>
      <c r="X600" s="20">
        <v>4098031539</v>
      </c>
      <c r="Y600" s="20">
        <v>1490332366</v>
      </c>
      <c r="Z600" s="20">
        <v>1453412924</v>
      </c>
      <c r="AA600" s="20">
        <v>1453412924</v>
      </c>
    </row>
    <row r="601" spans="1:27" ht="56.25" x14ac:dyDescent="0.25">
      <c r="A601" s="17" t="s">
        <v>164</v>
      </c>
      <c r="B601" s="18" t="s">
        <v>165</v>
      </c>
      <c r="C601" s="19" t="s">
        <v>64</v>
      </c>
      <c r="D601" s="17" t="s">
        <v>51</v>
      </c>
      <c r="E601" s="17" t="s">
        <v>216</v>
      </c>
      <c r="F601" s="17" t="s">
        <v>217</v>
      </c>
      <c r="G601" s="17" t="s">
        <v>226</v>
      </c>
      <c r="H601" s="17" t="s">
        <v>230</v>
      </c>
      <c r="I601" s="17"/>
      <c r="J601" s="17"/>
      <c r="K601" s="17"/>
      <c r="L601" s="17"/>
      <c r="M601" s="17" t="s">
        <v>60</v>
      </c>
      <c r="N601" s="17" t="s">
        <v>235</v>
      </c>
      <c r="O601" s="17" t="s">
        <v>28</v>
      </c>
      <c r="P601" s="18" t="s">
        <v>65</v>
      </c>
      <c r="Q601" s="20">
        <v>0</v>
      </c>
      <c r="R601" s="20">
        <v>982991250</v>
      </c>
      <c r="S601" s="20">
        <v>0</v>
      </c>
      <c r="T601" s="20">
        <v>982991250</v>
      </c>
      <c r="U601" s="20">
        <v>0</v>
      </c>
      <c r="V601" s="20">
        <v>982991250</v>
      </c>
      <c r="W601" s="20">
        <v>0</v>
      </c>
      <c r="X601" s="20">
        <v>982991250</v>
      </c>
      <c r="Y601" s="20">
        <v>815404852</v>
      </c>
      <c r="Z601" s="20">
        <v>815404852</v>
      </c>
      <c r="AA601" s="20">
        <v>815404852</v>
      </c>
    </row>
    <row r="602" spans="1:27" ht="56.25" x14ac:dyDescent="0.25">
      <c r="A602" s="17" t="s">
        <v>166</v>
      </c>
      <c r="B602" s="18" t="s">
        <v>167</v>
      </c>
      <c r="C602" s="19" t="s">
        <v>64</v>
      </c>
      <c r="D602" s="17" t="s">
        <v>51</v>
      </c>
      <c r="E602" s="17" t="s">
        <v>216</v>
      </c>
      <c r="F602" s="17" t="s">
        <v>217</v>
      </c>
      <c r="G602" s="17" t="s">
        <v>226</v>
      </c>
      <c r="H602" s="17" t="s">
        <v>230</v>
      </c>
      <c r="I602" s="17"/>
      <c r="J602" s="17"/>
      <c r="K602" s="17"/>
      <c r="L602" s="17"/>
      <c r="M602" s="17" t="s">
        <v>60</v>
      </c>
      <c r="N602" s="17" t="s">
        <v>235</v>
      </c>
      <c r="O602" s="17" t="s">
        <v>28</v>
      </c>
      <c r="P602" s="18" t="s">
        <v>65</v>
      </c>
      <c r="Q602" s="20">
        <v>0</v>
      </c>
      <c r="R602" s="20">
        <v>3868504145</v>
      </c>
      <c r="S602" s="20">
        <v>0</v>
      </c>
      <c r="T602" s="20">
        <v>3868504145</v>
      </c>
      <c r="U602" s="20">
        <v>0</v>
      </c>
      <c r="V602" s="20">
        <v>3868504145</v>
      </c>
      <c r="W602" s="20">
        <v>0</v>
      </c>
      <c r="X602" s="20">
        <v>3868504145</v>
      </c>
      <c r="Y602" s="20">
        <v>3868504145</v>
      </c>
      <c r="Z602" s="20">
        <v>3868504145</v>
      </c>
      <c r="AA602" s="20">
        <v>3868504145</v>
      </c>
    </row>
    <row r="603" spans="1:27" ht="56.25" x14ac:dyDescent="0.25">
      <c r="A603" s="17" t="s">
        <v>168</v>
      </c>
      <c r="B603" s="18" t="s">
        <v>169</v>
      </c>
      <c r="C603" s="19" t="s">
        <v>64</v>
      </c>
      <c r="D603" s="17" t="s">
        <v>51</v>
      </c>
      <c r="E603" s="17" t="s">
        <v>216</v>
      </c>
      <c r="F603" s="17" t="s">
        <v>217</v>
      </c>
      <c r="G603" s="17" t="s">
        <v>226</v>
      </c>
      <c r="H603" s="17" t="s">
        <v>230</v>
      </c>
      <c r="I603" s="17"/>
      <c r="J603" s="17"/>
      <c r="K603" s="17"/>
      <c r="L603" s="17"/>
      <c r="M603" s="17" t="s">
        <v>60</v>
      </c>
      <c r="N603" s="17" t="s">
        <v>235</v>
      </c>
      <c r="O603" s="17" t="s">
        <v>28</v>
      </c>
      <c r="P603" s="18" t="s">
        <v>65</v>
      </c>
      <c r="Q603" s="20">
        <v>0</v>
      </c>
      <c r="R603" s="20">
        <v>1633208000</v>
      </c>
      <c r="S603" s="20">
        <v>1633208000</v>
      </c>
      <c r="T603" s="20">
        <v>0</v>
      </c>
      <c r="U603" s="20">
        <v>0</v>
      </c>
      <c r="V603" s="20">
        <v>0</v>
      </c>
      <c r="W603" s="20">
        <v>0</v>
      </c>
      <c r="X603" s="20">
        <v>0</v>
      </c>
      <c r="Y603" s="20">
        <v>0</v>
      </c>
      <c r="Z603" s="20">
        <v>0</v>
      </c>
      <c r="AA603" s="20">
        <v>0</v>
      </c>
    </row>
    <row r="604" spans="1:27" ht="56.25" x14ac:dyDescent="0.25">
      <c r="A604" s="17" t="s">
        <v>170</v>
      </c>
      <c r="B604" s="18" t="s">
        <v>171</v>
      </c>
      <c r="C604" s="19" t="s">
        <v>64</v>
      </c>
      <c r="D604" s="17" t="s">
        <v>51</v>
      </c>
      <c r="E604" s="17" t="s">
        <v>216</v>
      </c>
      <c r="F604" s="17" t="s">
        <v>217</v>
      </c>
      <c r="G604" s="17" t="s">
        <v>226</v>
      </c>
      <c r="H604" s="17" t="s">
        <v>230</v>
      </c>
      <c r="I604" s="17"/>
      <c r="J604" s="17"/>
      <c r="K604" s="17"/>
      <c r="L604" s="17"/>
      <c r="M604" s="17" t="s">
        <v>60</v>
      </c>
      <c r="N604" s="17" t="s">
        <v>235</v>
      </c>
      <c r="O604" s="17" t="s">
        <v>28</v>
      </c>
      <c r="P604" s="18" t="s">
        <v>65</v>
      </c>
      <c r="Q604" s="20">
        <v>0</v>
      </c>
      <c r="R604" s="20">
        <v>2387538000</v>
      </c>
      <c r="S604" s="20">
        <v>0</v>
      </c>
      <c r="T604" s="20">
        <v>2387538000</v>
      </c>
      <c r="U604" s="20">
        <v>0</v>
      </c>
      <c r="V604" s="20">
        <v>2387538000</v>
      </c>
      <c r="W604" s="20">
        <v>0</v>
      </c>
      <c r="X604" s="20">
        <v>2387538000</v>
      </c>
      <c r="Y604" s="20">
        <v>2317645046</v>
      </c>
      <c r="Z604" s="20">
        <v>2317645046</v>
      </c>
      <c r="AA604" s="20">
        <v>2317645046</v>
      </c>
    </row>
    <row r="605" spans="1:27" ht="56.25" x14ac:dyDescent="0.25">
      <c r="A605" s="17" t="s">
        <v>172</v>
      </c>
      <c r="B605" s="18" t="s">
        <v>173</v>
      </c>
      <c r="C605" s="19" t="s">
        <v>64</v>
      </c>
      <c r="D605" s="17" t="s">
        <v>51</v>
      </c>
      <c r="E605" s="17" t="s">
        <v>216</v>
      </c>
      <c r="F605" s="17" t="s">
        <v>217</v>
      </c>
      <c r="G605" s="17" t="s">
        <v>226</v>
      </c>
      <c r="H605" s="17" t="s">
        <v>230</v>
      </c>
      <c r="I605" s="17"/>
      <c r="J605" s="17"/>
      <c r="K605" s="17"/>
      <c r="L605" s="17"/>
      <c r="M605" s="17" t="s">
        <v>60</v>
      </c>
      <c r="N605" s="17" t="s">
        <v>235</v>
      </c>
      <c r="O605" s="17" t="s">
        <v>28</v>
      </c>
      <c r="P605" s="18" t="s">
        <v>65</v>
      </c>
      <c r="Q605" s="20">
        <v>0</v>
      </c>
      <c r="R605" s="20">
        <v>3347487000</v>
      </c>
      <c r="S605" s="20">
        <v>0</v>
      </c>
      <c r="T605" s="20">
        <v>3347487000</v>
      </c>
      <c r="U605" s="20">
        <v>0</v>
      </c>
      <c r="V605" s="20">
        <v>3347487000</v>
      </c>
      <c r="W605" s="20">
        <v>0</v>
      </c>
      <c r="X605" s="20">
        <v>3347487000</v>
      </c>
      <c r="Y605" s="20">
        <v>3288013383</v>
      </c>
      <c r="Z605" s="20">
        <v>2501113183</v>
      </c>
      <c r="AA605" s="20">
        <v>2501113183</v>
      </c>
    </row>
    <row r="606" spans="1:27" ht="56.25" x14ac:dyDescent="0.25">
      <c r="A606" s="17" t="s">
        <v>174</v>
      </c>
      <c r="B606" s="18" t="s">
        <v>175</v>
      </c>
      <c r="C606" s="19" t="s">
        <v>64</v>
      </c>
      <c r="D606" s="17" t="s">
        <v>51</v>
      </c>
      <c r="E606" s="17" t="s">
        <v>216</v>
      </c>
      <c r="F606" s="17" t="s">
        <v>217</v>
      </c>
      <c r="G606" s="17" t="s">
        <v>226</v>
      </c>
      <c r="H606" s="17" t="s">
        <v>230</v>
      </c>
      <c r="I606" s="17"/>
      <c r="J606" s="17"/>
      <c r="K606" s="17"/>
      <c r="L606" s="17"/>
      <c r="M606" s="17" t="s">
        <v>60</v>
      </c>
      <c r="N606" s="17" t="s">
        <v>235</v>
      </c>
      <c r="O606" s="17" t="s">
        <v>28</v>
      </c>
      <c r="P606" s="18" t="s">
        <v>65</v>
      </c>
      <c r="Q606" s="20">
        <v>0</v>
      </c>
      <c r="R606" s="20">
        <v>6394587000</v>
      </c>
      <c r="S606" s="20">
        <v>0</v>
      </c>
      <c r="T606" s="20">
        <v>6394587000</v>
      </c>
      <c r="U606" s="20">
        <v>0</v>
      </c>
      <c r="V606" s="20">
        <v>6394587000</v>
      </c>
      <c r="W606" s="20">
        <v>0</v>
      </c>
      <c r="X606" s="20">
        <v>6394587000</v>
      </c>
      <c r="Y606" s="20">
        <v>6394449073</v>
      </c>
      <c r="Z606" s="20">
        <v>6188310000</v>
      </c>
      <c r="AA606" s="20">
        <v>6188310000</v>
      </c>
    </row>
    <row r="607" spans="1:27" ht="56.25" x14ac:dyDescent="0.25">
      <c r="A607" s="17" t="s">
        <v>176</v>
      </c>
      <c r="B607" s="18" t="s">
        <v>177</v>
      </c>
      <c r="C607" s="19" t="s">
        <v>64</v>
      </c>
      <c r="D607" s="17" t="s">
        <v>51</v>
      </c>
      <c r="E607" s="17" t="s">
        <v>216</v>
      </c>
      <c r="F607" s="17" t="s">
        <v>217</v>
      </c>
      <c r="G607" s="17" t="s">
        <v>226</v>
      </c>
      <c r="H607" s="17" t="s">
        <v>230</v>
      </c>
      <c r="I607" s="17"/>
      <c r="J607" s="17"/>
      <c r="K607" s="17"/>
      <c r="L607" s="17"/>
      <c r="M607" s="17" t="s">
        <v>60</v>
      </c>
      <c r="N607" s="17" t="s">
        <v>235</v>
      </c>
      <c r="O607" s="17" t="s">
        <v>28</v>
      </c>
      <c r="P607" s="18" t="s">
        <v>65</v>
      </c>
      <c r="Q607" s="20">
        <v>0</v>
      </c>
      <c r="R607" s="20">
        <v>1928918000</v>
      </c>
      <c r="S607" s="20">
        <v>0</v>
      </c>
      <c r="T607" s="20">
        <v>1928918000</v>
      </c>
      <c r="U607" s="20">
        <v>0</v>
      </c>
      <c r="V607" s="20">
        <v>1928918000</v>
      </c>
      <c r="W607" s="20">
        <v>0</v>
      </c>
      <c r="X607" s="20">
        <v>1928918000</v>
      </c>
      <c r="Y607" s="20">
        <v>1446688500</v>
      </c>
      <c r="Z607" s="20">
        <v>1446688500</v>
      </c>
      <c r="AA607" s="20">
        <v>1446688500</v>
      </c>
    </row>
    <row r="608" spans="1:27" ht="56.25" x14ac:dyDescent="0.25">
      <c r="A608" s="17" t="s">
        <v>178</v>
      </c>
      <c r="B608" s="18" t="s">
        <v>179</v>
      </c>
      <c r="C608" s="19" t="s">
        <v>64</v>
      </c>
      <c r="D608" s="17" t="s">
        <v>51</v>
      </c>
      <c r="E608" s="17" t="s">
        <v>216</v>
      </c>
      <c r="F608" s="17" t="s">
        <v>217</v>
      </c>
      <c r="G608" s="17" t="s">
        <v>226</v>
      </c>
      <c r="H608" s="17" t="s">
        <v>230</v>
      </c>
      <c r="I608" s="17"/>
      <c r="J608" s="17"/>
      <c r="K608" s="17"/>
      <c r="L608" s="17"/>
      <c r="M608" s="17" t="s">
        <v>60</v>
      </c>
      <c r="N608" s="17" t="s">
        <v>235</v>
      </c>
      <c r="O608" s="17" t="s">
        <v>28</v>
      </c>
      <c r="P608" s="18" t="s">
        <v>65</v>
      </c>
      <c r="Q608" s="20">
        <v>0</v>
      </c>
      <c r="R608" s="20">
        <v>2771895000</v>
      </c>
      <c r="S608" s="20">
        <v>0</v>
      </c>
      <c r="T608" s="20">
        <v>2771895000</v>
      </c>
      <c r="U608" s="20">
        <v>0</v>
      </c>
      <c r="V608" s="20">
        <v>2771895000</v>
      </c>
      <c r="W608" s="20">
        <v>0</v>
      </c>
      <c r="X608" s="20">
        <v>2771895000</v>
      </c>
      <c r="Y608" s="20">
        <v>2771895000</v>
      </c>
      <c r="Z608" s="20">
        <v>2771895000</v>
      </c>
      <c r="AA608" s="20">
        <v>2771895000</v>
      </c>
    </row>
    <row r="609" spans="1:27" ht="56.25" x14ac:dyDescent="0.25">
      <c r="A609" s="17" t="s">
        <v>180</v>
      </c>
      <c r="B609" s="18" t="s">
        <v>181</v>
      </c>
      <c r="C609" s="19" t="s">
        <v>64</v>
      </c>
      <c r="D609" s="17" t="s">
        <v>51</v>
      </c>
      <c r="E609" s="17" t="s">
        <v>216</v>
      </c>
      <c r="F609" s="17" t="s">
        <v>217</v>
      </c>
      <c r="G609" s="17" t="s">
        <v>226</v>
      </c>
      <c r="H609" s="17" t="s">
        <v>230</v>
      </c>
      <c r="I609" s="17"/>
      <c r="J609" s="17"/>
      <c r="K609" s="17"/>
      <c r="L609" s="17"/>
      <c r="M609" s="17" t="s">
        <v>60</v>
      </c>
      <c r="N609" s="17" t="s">
        <v>235</v>
      </c>
      <c r="O609" s="17" t="s">
        <v>28</v>
      </c>
      <c r="P609" s="18" t="s">
        <v>65</v>
      </c>
      <c r="Q609" s="20">
        <v>0</v>
      </c>
      <c r="R609" s="20">
        <v>5450788000</v>
      </c>
      <c r="S609" s="20">
        <v>0</v>
      </c>
      <c r="T609" s="20">
        <v>5450788000</v>
      </c>
      <c r="U609" s="20">
        <v>0</v>
      </c>
      <c r="V609" s="20">
        <v>5450788000</v>
      </c>
      <c r="W609" s="20">
        <v>0</v>
      </c>
      <c r="X609" s="20">
        <v>5450788000</v>
      </c>
      <c r="Y609" s="20">
        <v>4380097500</v>
      </c>
      <c r="Z609" s="20">
        <v>4380097500</v>
      </c>
      <c r="AA609" s="20">
        <v>4380097500</v>
      </c>
    </row>
    <row r="610" spans="1:27" ht="56.25" x14ac:dyDescent="0.25">
      <c r="A610" s="17" t="s">
        <v>182</v>
      </c>
      <c r="B610" s="18" t="s">
        <v>183</v>
      </c>
      <c r="C610" s="19" t="s">
        <v>64</v>
      </c>
      <c r="D610" s="17" t="s">
        <v>51</v>
      </c>
      <c r="E610" s="17" t="s">
        <v>216</v>
      </c>
      <c r="F610" s="17" t="s">
        <v>217</v>
      </c>
      <c r="G610" s="17" t="s">
        <v>226</v>
      </c>
      <c r="H610" s="17" t="s">
        <v>230</v>
      </c>
      <c r="I610" s="17"/>
      <c r="J610" s="17"/>
      <c r="K610" s="17"/>
      <c r="L610" s="17"/>
      <c r="M610" s="17" t="s">
        <v>60</v>
      </c>
      <c r="N610" s="17" t="s">
        <v>235</v>
      </c>
      <c r="O610" s="17" t="s">
        <v>28</v>
      </c>
      <c r="P610" s="18" t="s">
        <v>65</v>
      </c>
      <c r="Q610" s="20">
        <v>0</v>
      </c>
      <c r="R610" s="20">
        <v>4333065000</v>
      </c>
      <c r="S610" s="20">
        <v>0</v>
      </c>
      <c r="T610" s="20">
        <v>4333065000</v>
      </c>
      <c r="U610" s="20">
        <v>0</v>
      </c>
      <c r="V610" s="20">
        <v>4333065000</v>
      </c>
      <c r="W610" s="20">
        <v>0</v>
      </c>
      <c r="X610" s="20">
        <v>4333065000</v>
      </c>
      <c r="Y610" s="20">
        <v>3609541831</v>
      </c>
      <c r="Z610" s="20">
        <v>3609541831</v>
      </c>
      <c r="AA610" s="20">
        <v>3609541831</v>
      </c>
    </row>
    <row r="611" spans="1:27" ht="56.25" x14ac:dyDescent="0.25">
      <c r="A611" s="17" t="s">
        <v>184</v>
      </c>
      <c r="B611" s="18" t="s">
        <v>185</v>
      </c>
      <c r="C611" s="19" t="s">
        <v>64</v>
      </c>
      <c r="D611" s="17" t="s">
        <v>51</v>
      </c>
      <c r="E611" s="17" t="s">
        <v>216</v>
      </c>
      <c r="F611" s="17" t="s">
        <v>217</v>
      </c>
      <c r="G611" s="17" t="s">
        <v>226</v>
      </c>
      <c r="H611" s="17" t="s">
        <v>230</v>
      </c>
      <c r="I611" s="17"/>
      <c r="J611" s="17"/>
      <c r="K611" s="17"/>
      <c r="L611" s="17"/>
      <c r="M611" s="17" t="s">
        <v>60</v>
      </c>
      <c r="N611" s="17" t="s">
        <v>235</v>
      </c>
      <c r="O611" s="17" t="s">
        <v>28</v>
      </c>
      <c r="P611" s="18" t="s">
        <v>65</v>
      </c>
      <c r="Q611" s="20">
        <v>0</v>
      </c>
      <c r="R611" s="20">
        <v>3872710000</v>
      </c>
      <c r="S611" s="20">
        <v>72726048</v>
      </c>
      <c r="T611" s="20">
        <v>3799983952</v>
      </c>
      <c r="U611" s="20">
        <v>0</v>
      </c>
      <c r="V611" s="20">
        <v>3799983952</v>
      </c>
      <c r="W611" s="20">
        <v>0</v>
      </c>
      <c r="X611" s="20">
        <v>3799983952</v>
      </c>
      <c r="Y611" s="20">
        <v>2643738262</v>
      </c>
      <c r="Z611" s="20">
        <v>2466200029</v>
      </c>
      <c r="AA611" s="20">
        <v>2466200029</v>
      </c>
    </row>
    <row r="612" spans="1:27" ht="67.5" x14ac:dyDescent="0.25">
      <c r="A612" s="17" t="s">
        <v>186</v>
      </c>
      <c r="B612" s="18" t="s">
        <v>187</v>
      </c>
      <c r="C612" s="19" t="s">
        <v>64</v>
      </c>
      <c r="D612" s="17" t="s">
        <v>51</v>
      </c>
      <c r="E612" s="17" t="s">
        <v>216</v>
      </c>
      <c r="F612" s="17" t="s">
        <v>217</v>
      </c>
      <c r="G612" s="17" t="s">
        <v>226</v>
      </c>
      <c r="H612" s="17" t="s">
        <v>230</v>
      </c>
      <c r="I612" s="17"/>
      <c r="J612" s="17"/>
      <c r="K612" s="17"/>
      <c r="L612" s="17"/>
      <c r="M612" s="17" t="s">
        <v>60</v>
      </c>
      <c r="N612" s="17" t="s">
        <v>235</v>
      </c>
      <c r="O612" s="17" t="s">
        <v>28</v>
      </c>
      <c r="P612" s="18" t="s">
        <v>65</v>
      </c>
      <c r="Q612" s="20">
        <v>0</v>
      </c>
      <c r="R612" s="20">
        <v>3547737000</v>
      </c>
      <c r="S612" s="20">
        <v>0</v>
      </c>
      <c r="T612" s="20">
        <v>3547737000</v>
      </c>
      <c r="U612" s="20">
        <v>0</v>
      </c>
      <c r="V612" s="20">
        <v>3547737000</v>
      </c>
      <c r="W612" s="20">
        <v>0</v>
      </c>
      <c r="X612" s="20">
        <v>3547737000</v>
      </c>
      <c r="Y612" s="20">
        <v>3104269900</v>
      </c>
      <c r="Z612" s="20">
        <v>3104269900</v>
      </c>
      <c r="AA612" s="20">
        <v>3104269900</v>
      </c>
    </row>
    <row r="613" spans="1:27" ht="56.25" x14ac:dyDescent="0.25">
      <c r="A613" s="17" t="s">
        <v>188</v>
      </c>
      <c r="B613" s="18" t="s">
        <v>189</v>
      </c>
      <c r="C613" s="19" t="s">
        <v>64</v>
      </c>
      <c r="D613" s="17" t="s">
        <v>51</v>
      </c>
      <c r="E613" s="17" t="s">
        <v>216</v>
      </c>
      <c r="F613" s="17" t="s">
        <v>217</v>
      </c>
      <c r="G613" s="17" t="s">
        <v>226</v>
      </c>
      <c r="H613" s="17" t="s">
        <v>230</v>
      </c>
      <c r="I613" s="17"/>
      <c r="J613" s="17"/>
      <c r="K613" s="17"/>
      <c r="L613" s="17"/>
      <c r="M613" s="17" t="s">
        <v>60</v>
      </c>
      <c r="N613" s="17" t="s">
        <v>235</v>
      </c>
      <c r="O613" s="17" t="s">
        <v>28</v>
      </c>
      <c r="P613" s="18" t="s">
        <v>65</v>
      </c>
      <c r="Q613" s="20">
        <v>0</v>
      </c>
      <c r="R613" s="20">
        <v>3529359000</v>
      </c>
      <c r="S613" s="20">
        <v>0</v>
      </c>
      <c r="T613" s="20">
        <v>3529359000</v>
      </c>
      <c r="U613" s="20">
        <v>0</v>
      </c>
      <c r="V613" s="20">
        <v>3529359000</v>
      </c>
      <c r="W613" s="20">
        <v>0</v>
      </c>
      <c r="X613" s="20">
        <v>3529359000</v>
      </c>
      <c r="Y613" s="20">
        <v>3529359000</v>
      </c>
      <c r="Z613" s="20">
        <v>3529359000</v>
      </c>
      <c r="AA613" s="20">
        <v>3529359000</v>
      </c>
    </row>
    <row r="614" spans="1:27" ht="56.25" x14ac:dyDescent="0.25">
      <c r="A614" s="17" t="s">
        <v>190</v>
      </c>
      <c r="B614" s="18" t="s">
        <v>191</v>
      </c>
      <c r="C614" s="19" t="s">
        <v>64</v>
      </c>
      <c r="D614" s="17" t="s">
        <v>51</v>
      </c>
      <c r="E614" s="17" t="s">
        <v>216</v>
      </c>
      <c r="F614" s="17" t="s">
        <v>217</v>
      </c>
      <c r="G614" s="17" t="s">
        <v>226</v>
      </c>
      <c r="H614" s="17" t="s">
        <v>230</v>
      </c>
      <c r="I614" s="17"/>
      <c r="J614" s="17"/>
      <c r="K614" s="17"/>
      <c r="L614" s="17"/>
      <c r="M614" s="17" t="s">
        <v>60</v>
      </c>
      <c r="N614" s="17" t="s">
        <v>235</v>
      </c>
      <c r="O614" s="17" t="s">
        <v>28</v>
      </c>
      <c r="P614" s="18" t="s">
        <v>65</v>
      </c>
      <c r="Q614" s="20">
        <v>0</v>
      </c>
      <c r="R614" s="20">
        <v>5854578975</v>
      </c>
      <c r="S614" s="20">
        <v>0</v>
      </c>
      <c r="T614" s="20">
        <v>5854578975</v>
      </c>
      <c r="U614" s="20">
        <v>0</v>
      </c>
      <c r="V614" s="20">
        <v>5854578975</v>
      </c>
      <c r="W614" s="20">
        <v>0</v>
      </c>
      <c r="X614" s="20">
        <v>5854578975</v>
      </c>
      <c r="Y614" s="20">
        <v>3776500819</v>
      </c>
      <c r="Z614" s="20">
        <v>3776500819</v>
      </c>
      <c r="AA614" s="20">
        <v>3776500819</v>
      </c>
    </row>
    <row r="615" spans="1:27" ht="56.25" x14ac:dyDescent="0.25">
      <c r="A615" s="17" t="s">
        <v>192</v>
      </c>
      <c r="B615" s="18" t="s">
        <v>193</v>
      </c>
      <c r="C615" s="19" t="s">
        <v>64</v>
      </c>
      <c r="D615" s="17" t="s">
        <v>51</v>
      </c>
      <c r="E615" s="17" t="s">
        <v>216</v>
      </c>
      <c r="F615" s="17" t="s">
        <v>217</v>
      </c>
      <c r="G615" s="17" t="s">
        <v>226</v>
      </c>
      <c r="H615" s="17" t="s">
        <v>230</v>
      </c>
      <c r="I615" s="17"/>
      <c r="J615" s="17"/>
      <c r="K615" s="17"/>
      <c r="L615" s="17"/>
      <c r="M615" s="17" t="s">
        <v>60</v>
      </c>
      <c r="N615" s="17" t="s">
        <v>235</v>
      </c>
      <c r="O615" s="17" t="s">
        <v>28</v>
      </c>
      <c r="P615" s="18" t="s">
        <v>65</v>
      </c>
      <c r="Q615" s="20">
        <v>0</v>
      </c>
      <c r="R615" s="20">
        <v>1387093500</v>
      </c>
      <c r="S615" s="20">
        <v>271143372</v>
      </c>
      <c r="T615" s="20">
        <v>1115950128</v>
      </c>
      <c r="U615" s="20">
        <v>0</v>
      </c>
      <c r="V615" s="20">
        <v>1115950128</v>
      </c>
      <c r="W615" s="20">
        <v>0</v>
      </c>
      <c r="X615" s="20">
        <v>1115950128</v>
      </c>
      <c r="Y615" s="20">
        <v>1115950128</v>
      </c>
      <c r="Z615" s="20">
        <v>1115950128</v>
      </c>
      <c r="AA615" s="20">
        <v>1115950128</v>
      </c>
    </row>
    <row r="616" spans="1:27" ht="56.25" x14ac:dyDescent="0.25">
      <c r="A616" s="17" t="s">
        <v>194</v>
      </c>
      <c r="B616" s="18" t="s">
        <v>195</v>
      </c>
      <c r="C616" s="19" t="s">
        <v>64</v>
      </c>
      <c r="D616" s="17" t="s">
        <v>51</v>
      </c>
      <c r="E616" s="17" t="s">
        <v>216</v>
      </c>
      <c r="F616" s="17" t="s">
        <v>217</v>
      </c>
      <c r="G616" s="17" t="s">
        <v>226</v>
      </c>
      <c r="H616" s="17" t="s">
        <v>230</v>
      </c>
      <c r="I616" s="17"/>
      <c r="J616" s="17"/>
      <c r="K616" s="17"/>
      <c r="L616" s="17"/>
      <c r="M616" s="17" t="s">
        <v>60</v>
      </c>
      <c r="N616" s="17" t="s">
        <v>235</v>
      </c>
      <c r="O616" s="17" t="s">
        <v>28</v>
      </c>
      <c r="P616" s="18" t="s">
        <v>65</v>
      </c>
      <c r="Q616" s="20">
        <v>0</v>
      </c>
      <c r="R616" s="20">
        <v>2245034000</v>
      </c>
      <c r="S616" s="20">
        <v>0</v>
      </c>
      <c r="T616" s="20">
        <v>2245034000</v>
      </c>
      <c r="U616" s="20">
        <v>0</v>
      </c>
      <c r="V616" s="20">
        <v>2245034000</v>
      </c>
      <c r="W616" s="20">
        <v>0</v>
      </c>
      <c r="X616" s="20">
        <v>2245034000</v>
      </c>
      <c r="Y616" s="20">
        <v>2012150733</v>
      </c>
      <c r="Z616" s="20">
        <v>1331167977</v>
      </c>
      <c r="AA616" s="20">
        <v>1331167977</v>
      </c>
    </row>
    <row r="617" spans="1:27" x14ac:dyDescent="0.25">
      <c r="A617" s="17" t="s">
        <v>199</v>
      </c>
      <c r="B617" s="18" t="s">
        <v>199</v>
      </c>
      <c r="C617" s="19" t="s">
        <v>199</v>
      </c>
      <c r="D617" s="17" t="s">
        <v>199</v>
      </c>
      <c r="E617" s="17" t="s">
        <v>199</v>
      </c>
      <c r="F617" s="17" t="s">
        <v>199</v>
      </c>
      <c r="G617" s="17" t="s">
        <v>199</v>
      </c>
      <c r="H617" s="17" t="s">
        <v>199</v>
      </c>
      <c r="I617" s="17" t="s">
        <v>199</v>
      </c>
      <c r="J617" s="17" t="s">
        <v>199</v>
      </c>
      <c r="K617" s="17" t="s">
        <v>199</v>
      </c>
      <c r="L617" s="17" t="s">
        <v>199</v>
      </c>
      <c r="M617" s="17" t="s">
        <v>199</v>
      </c>
      <c r="N617" s="17" t="s">
        <v>199</v>
      </c>
      <c r="O617" s="17" t="s">
        <v>199</v>
      </c>
      <c r="P617" s="18" t="s">
        <v>199</v>
      </c>
      <c r="Q617" s="20">
        <v>2986174438626</v>
      </c>
      <c r="R617" s="20">
        <v>10532426730189.1</v>
      </c>
      <c r="S617" s="20">
        <v>2872360290974.1099</v>
      </c>
      <c r="T617" s="20">
        <v>10646240877841</v>
      </c>
      <c r="U617" s="20">
        <v>0</v>
      </c>
      <c r="V617" s="20">
        <v>10573262741716.9</v>
      </c>
      <c r="W617" s="20">
        <v>72978136124.059998</v>
      </c>
      <c r="X617" s="20">
        <v>10573262741716.9</v>
      </c>
      <c r="Y617" s="20">
        <v>9879885828756.3008</v>
      </c>
      <c r="Z617" s="20">
        <v>9645460293580.0391</v>
      </c>
      <c r="AA617" s="20">
        <v>9645460293580.0391</v>
      </c>
    </row>
    <row r="618" spans="1:27" x14ac:dyDescent="0.25">
      <c r="T618" s="3">
        <f>+T617-Presupuesto_total!M27</f>
        <v>0</v>
      </c>
    </row>
  </sheetData>
  <autoFilter ref="A4:AA618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AE5CF5-B87F-488C-885A-B3B196166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Presupuesto_total</vt:lpstr>
      <vt:lpstr>Presupuesto_Regional</vt:lpstr>
      <vt:lpstr>Hoja2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2025-03-06T15:45:34Z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