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I:\ICBF\2018\1. SDAT\"/>
    </mc:Choice>
  </mc:AlternateContent>
  <bookViews>
    <workbookView xWindow="0" yWindow="0" windowWidth="11670" windowHeight="4755" activeTab="2"/>
  </bookViews>
  <sheets>
    <sheet name="SDC - ESCENARIO 1" sheetId="2" r:id="rId1"/>
    <sheet name="SDC - ESCENARIO 2" sheetId="6" r:id="rId2"/>
    <sheet name="SDC - ESCENARIO 3" sheetId="5" r:id="rId3"/>
    <sheet name="INFO GENERAL Y FINANCIERA" sheetId="7" r:id="rId4"/>
    <sheet name="INFO EXPERIENCIA" sheetId="8" r:id="rId5"/>
    <sheet name="POLIZAS"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_123Graph_Aｸﾞﾗﾌ_7" localSheetId="4" hidden="1">#REF!</definedName>
    <definedName name="_1__123Graph_Aｸﾞﾗﾌ_7" localSheetId="3" hidden="1">#REF!</definedName>
    <definedName name="_1__123Graph_Aｸﾞﾗﾌ_7" localSheetId="5" hidden="1">#REF!</definedName>
    <definedName name="_1__123Graph_Aｸﾞﾗﾌ_7" localSheetId="0" hidden="1">#REF!</definedName>
    <definedName name="_1__123Graph_Aｸﾞﾗﾌ_7" localSheetId="1" hidden="1">#REF!</definedName>
    <definedName name="_1__123Graph_Aｸﾞﾗﾌ_7" localSheetId="2" hidden="1">#REF!</definedName>
    <definedName name="_1__123Graph_Aｸﾞﾗﾌ_7" hidden="1">#REF!</definedName>
    <definedName name="_112233" localSheetId="4" hidden="1">#REF!</definedName>
    <definedName name="_112233" localSheetId="3" hidden="1">#REF!</definedName>
    <definedName name="_112233" localSheetId="5" hidden="1">#REF!</definedName>
    <definedName name="_112233" localSheetId="0" hidden="1">#REF!</definedName>
    <definedName name="_112233" localSheetId="1" hidden="1">#REF!</definedName>
    <definedName name="_112233" localSheetId="2" hidden="1">#REF!</definedName>
    <definedName name="_112233" hidden="1">#REF!</definedName>
    <definedName name="_112277" localSheetId="4" hidden="1">#REF!</definedName>
    <definedName name="_112277" localSheetId="3" hidden="1">#REF!</definedName>
    <definedName name="_112277" localSheetId="5" hidden="1">#REF!</definedName>
    <definedName name="_112277" localSheetId="0" hidden="1">#REF!</definedName>
    <definedName name="_112277" localSheetId="1" hidden="1">#REF!</definedName>
    <definedName name="_112277" localSheetId="2" hidden="1">#REF!</definedName>
    <definedName name="_112277" hidden="1">#REF!</definedName>
    <definedName name="_12__123Graph_BCHART_5" localSheetId="4" hidden="1">[1]MEX95IB!#REF!</definedName>
    <definedName name="_12__123Graph_BCHART_5" localSheetId="3" hidden="1">[1]MEX95IB!#REF!</definedName>
    <definedName name="_12__123Graph_BCHART_5" localSheetId="5" hidden="1">[1]MEX95IB!#REF!</definedName>
    <definedName name="_12__123Graph_BCHART_5" localSheetId="0" hidden="1">[1]MEX95IB!#REF!</definedName>
    <definedName name="_12__123Graph_BCHART_5" localSheetId="1" hidden="1">[1]MEX95IB!#REF!</definedName>
    <definedName name="_12__123Graph_BCHART_5" localSheetId="2" hidden="1">[1]MEX95IB!#REF!</definedName>
    <definedName name="_12__123Graph_BCHART_5" hidden="1">[1]MEX95IB!#REF!</definedName>
    <definedName name="_1222" localSheetId="4" hidden="1">#REF!</definedName>
    <definedName name="_1222" localSheetId="3" hidden="1">#REF!</definedName>
    <definedName name="_1222" localSheetId="5" hidden="1">#REF!</definedName>
    <definedName name="_1222" localSheetId="0" hidden="1">#REF!</definedName>
    <definedName name="_1222" localSheetId="1" hidden="1">#REF!</definedName>
    <definedName name="_1222" localSheetId="2" hidden="1">#REF!</definedName>
    <definedName name="_1222" hidden="1">#REF!</definedName>
    <definedName name="_13__123Graph_Bｸﾞﾗﾌ_7" localSheetId="4" hidden="1">#REF!</definedName>
    <definedName name="_13__123Graph_Bｸﾞﾗﾌ_7" localSheetId="3" hidden="1">#REF!</definedName>
    <definedName name="_13__123Graph_Bｸﾞﾗﾌ_7" localSheetId="5" hidden="1">#REF!</definedName>
    <definedName name="_13__123Graph_Bｸﾞﾗﾌ_7" localSheetId="0" hidden="1">#REF!</definedName>
    <definedName name="_13__123Graph_Bｸﾞﾗﾌ_7" localSheetId="1" hidden="1">#REF!</definedName>
    <definedName name="_13__123Graph_Bｸﾞﾗﾌ_7" localSheetId="2" hidden="1">#REF!</definedName>
    <definedName name="_13__123Graph_Bｸﾞﾗﾌ_7" hidden="1">#REF!</definedName>
    <definedName name="_14__123Graph_Cｸﾞﾗﾌ_7" localSheetId="4" hidden="1">#REF!</definedName>
    <definedName name="_14__123Graph_Cｸﾞﾗﾌ_7" localSheetId="3" hidden="1">#REF!</definedName>
    <definedName name="_14__123Graph_Cｸﾞﾗﾌ_7" localSheetId="5" hidden="1">#REF!</definedName>
    <definedName name="_14__123Graph_Cｸﾞﾗﾌ_7" localSheetId="0" hidden="1">#REF!</definedName>
    <definedName name="_14__123Graph_Cｸﾞﾗﾌ_7" localSheetId="1" hidden="1">#REF!</definedName>
    <definedName name="_14__123Graph_Cｸﾞﾗﾌ_7" localSheetId="2" hidden="1">#REF!</definedName>
    <definedName name="_14__123Graph_Cｸﾞﾗﾌ_7" hidden="1">#REF!</definedName>
    <definedName name="_15__123Graph_Dｸﾞﾗﾌ_7" localSheetId="4" hidden="1">#REF!</definedName>
    <definedName name="_15__123Graph_Dｸﾞﾗﾌ_7" localSheetId="3" hidden="1">#REF!</definedName>
    <definedName name="_15__123Graph_Dｸﾞﾗﾌ_7" localSheetId="5" hidden="1">#REF!</definedName>
    <definedName name="_15__123Graph_Dｸﾞﾗﾌ_7" localSheetId="0" hidden="1">#REF!</definedName>
    <definedName name="_15__123Graph_Dｸﾞﾗﾌ_7" localSheetId="1" hidden="1">#REF!</definedName>
    <definedName name="_15__123Graph_Dｸﾞﾗﾌ_7" localSheetId="2" hidden="1">#REF!</definedName>
    <definedName name="_15__123Graph_Dｸﾞﾗﾌ_7" hidden="1">#REF!</definedName>
    <definedName name="_16__123Graph_Eｸﾞﾗﾌ_7" localSheetId="4" hidden="1">#REF!</definedName>
    <definedName name="_16__123Graph_Eｸﾞﾗﾌ_7" localSheetId="3" hidden="1">#REF!</definedName>
    <definedName name="_16__123Graph_Eｸﾞﾗﾌ_7" localSheetId="5" hidden="1">#REF!</definedName>
    <definedName name="_16__123Graph_Eｸﾞﾗﾌ_7" localSheetId="0" hidden="1">#REF!</definedName>
    <definedName name="_16__123Graph_Eｸﾞﾗﾌ_7" localSheetId="1" hidden="1">#REF!</definedName>
    <definedName name="_16__123Graph_Eｸﾞﾗﾌ_7" localSheetId="2" hidden="1">#REF!</definedName>
    <definedName name="_16__123Graph_Eｸﾞﾗﾌ_7" hidden="1">#REF!</definedName>
    <definedName name="_17__123Graph_Fｸﾞﾗﾌ_7" localSheetId="4" hidden="1">#REF!</definedName>
    <definedName name="_17__123Graph_Fｸﾞﾗﾌ_7" localSheetId="3" hidden="1">#REF!</definedName>
    <definedName name="_17__123Graph_Fｸﾞﾗﾌ_7" localSheetId="5" hidden="1">#REF!</definedName>
    <definedName name="_17__123Graph_Fｸﾞﾗﾌ_7" localSheetId="0" hidden="1">#REF!</definedName>
    <definedName name="_17__123Graph_Fｸﾞﾗﾌ_7" localSheetId="1" hidden="1">#REF!</definedName>
    <definedName name="_17__123Graph_Fｸﾞﾗﾌ_7" localSheetId="2" hidden="1">#REF!</definedName>
    <definedName name="_17__123Graph_Fｸﾞﾗﾌ_7" hidden="1">#REF!</definedName>
    <definedName name="_21" localSheetId="4" hidden="1">#REF!</definedName>
    <definedName name="_21" localSheetId="3" hidden="1">#REF!</definedName>
    <definedName name="_21" localSheetId="5" hidden="1">#REF!</definedName>
    <definedName name="_21" localSheetId="0" hidden="1">#REF!</definedName>
    <definedName name="_21" localSheetId="1" hidden="1">#REF!</definedName>
    <definedName name="_21" localSheetId="2" hidden="1">#REF!</definedName>
    <definedName name="_21" hidden="1">#REF!</definedName>
    <definedName name="_25" localSheetId="4" hidden="1">#REF!</definedName>
    <definedName name="_25" localSheetId="3" hidden="1">#REF!</definedName>
    <definedName name="_25" localSheetId="5" hidden="1">#REF!</definedName>
    <definedName name="_25" localSheetId="0" hidden="1">#REF!</definedName>
    <definedName name="_25" localSheetId="1" hidden="1">#REF!</definedName>
    <definedName name="_25" localSheetId="2" hidden="1">#REF!</definedName>
    <definedName name="_25" hidden="1">#REF!</definedName>
    <definedName name="_29" localSheetId="4" hidden="1">#REF!</definedName>
    <definedName name="_29" localSheetId="3" hidden="1">#REF!</definedName>
    <definedName name="_29" localSheetId="5" hidden="1">#REF!</definedName>
    <definedName name="_29" localSheetId="0" hidden="1">#REF!</definedName>
    <definedName name="_29" localSheetId="1" hidden="1">#REF!</definedName>
    <definedName name="_29" localSheetId="2" hidden="1">#REF!</definedName>
    <definedName name="_29" hidden="1">#REF!</definedName>
    <definedName name="_456" localSheetId="4" hidden="1">{0,#N/A,FALSE,0;0,#N/A,FALSE,0;0,#N/A,FALSE,0;0,#N/A,FALSE,0;0,#N/A,FALSE,0;0,#N/A,FALSE,0}</definedName>
    <definedName name="_456" localSheetId="3" hidden="1">{0,#N/A,FALSE,0;0,#N/A,FALSE,0;0,#N/A,FALSE,0;0,#N/A,FALSE,0;0,#N/A,FALSE,0;0,#N/A,FALSE,0}</definedName>
    <definedName name="_456" localSheetId="5" hidden="1">{0,#N/A,FALSE,0;0,#N/A,FALSE,0;0,#N/A,FALSE,0;0,#N/A,FALSE,0;0,#N/A,FALSE,0;0,#N/A,FALSE,0}</definedName>
    <definedName name="_456" localSheetId="0" hidden="1">{0,#N/A,FALSE,0;0,#N/A,FALSE,0;0,#N/A,FALSE,0;0,#N/A,FALSE,0;0,#N/A,FALSE,0;0,#N/A,FALSE,0}</definedName>
    <definedName name="_456" localSheetId="1" hidden="1">{0,#N/A,FALSE,0;0,#N/A,FALSE,0;0,#N/A,FALSE,0;0,#N/A,FALSE,0;0,#N/A,FALSE,0;0,#N/A,FALSE,0}</definedName>
    <definedName name="_456" localSheetId="2" hidden="1">{0,#N/A,FALSE,0;0,#N/A,FALSE,0;0,#N/A,FALSE,0;0,#N/A,FALSE,0;0,#N/A,FALSE,0;0,#N/A,FALSE,0}</definedName>
    <definedName name="_456" hidden="1">{0,#N/A,FALSE,0;0,#N/A,FALSE,0;0,#N/A,FALSE,0;0,#N/A,FALSE,0;0,#N/A,FALSE,0;0,#N/A,FALSE,0}</definedName>
    <definedName name="_Fill" localSheetId="4" hidden="1">#REF!</definedName>
    <definedName name="_Fill" localSheetId="3" hidden="1">#REF!</definedName>
    <definedName name="_Fill" localSheetId="5" hidden="1">#REF!</definedName>
    <definedName name="_Fill" localSheetId="0" hidden="1">#REF!</definedName>
    <definedName name="_Fill" localSheetId="1" hidden="1">#REF!</definedName>
    <definedName name="_Fill" localSheetId="2" hidden="1">#REF!</definedName>
    <definedName name="_Fill" hidden="1">#REF!</definedName>
    <definedName name="_xlnm._FilterDatabase" localSheetId="4" hidden="1">'INFO EXPERIENCIA'!#REF!</definedName>
    <definedName name="_xlnm._FilterDatabase" localSheetId="3" hidden="1">'INFO GENERAL Y FINANCIERA'!$B$42:$AP$42</definedName>
    <definedName name="_xlnm._FilterDatabase" localSheetId="5" hidden="1">#REF!</definedName>
    <definedName name="_xlnm._FilterDatabase" localSheetId="0" hidden="1">'SDC - ESCENARIO 1'!#REF!</definedName>
    <definedName name="_xlnm._FilterDatabase" localSheetId="1" hidden="1">'SDC - ESCENARIO 2'!#REF!</definedName>
    <definedName name="_xlnm._FilterDatabase" localSheetId="2" hidden="1">'SDC - ESCENARIO 3'!#REF!</definedName>
    <definedName name="_xlnm._FilterDatabase" hidden="1">#REF!</definedName>
    <definedName name="_NDC1" localSheetId="4" hidden="1">{"'内訳表'!$B$2:$N$64"}</definedName>
    <definedName name="_NDC1" localSheetId="3" hidden="1">{"'内訳表'!$B$2:$N$64"}</definedName>
    <definedName name="_NDC1" localSheetId="5" hidden="1">{"'内訳表'!$B$2:$N$64"}</definedName>
    <definedName name="_NDC1" localSheetId="0" hidden="1">{"'内訳表'!$B$2:$N$64"}</definedName>
    <definedName name="_NDC1" localSheetId="1" hidden="1">{"'内訳表'!$B$2:$N$64"}</definedName>
    <definedName name="_NDC1" localSheetId="2" hidden="1">{"'内訳表'!$B$2:$N$64"}</definedName>
    <definedName name="_NDC1" hidden="1">{"'内訳表'!$B$2:$N$64"}</definedName>
    <definedName name="_Order1" hidden="1">0</definedName>
    <definedName name="_Order2" hidden="1">255</definedName>
    <definedName name="_r3d" localSheetId="4" hidden="1">{#N/A,#N/A,FALSE,"POLONNA 8";#N/A,#N/A,FALSE,"POLONNA 7";#N/A,#N/A,FALSE,"POLONNA 6";#N/A,#N/A,FALSE,"POLONNA 5 ";#N/A,#N/A,FALSE,"POLONNA 3";#N/A,#N/A,FALSE,"POLONNA 4";#N/A,#N/A,FALSE,"POLONNA 2";#N/A,#N/A,FALSE,"POLONNA 1"}</definedName>
    <definedName name="_r3d" localSheetId="3" hidden="1">{#N/A,#N/A,FALSE,"POLONNA 8";#N/A,#N/A,FALSE,"POLONNA 7";#N/A,#N/A,FALSE,"POLONNA 6";#N/A,#N/A,FALSE,"POLONNA 5 ";#N/A,#N/A,FALSE,"POLONNA 3";#N/A,#N/A,FALSE,"POLONNA 4";#N/A,#N/A,FALSE,"POLONNA 2";#N/A,#N/A,FALSE,"POLONNA 1"}</definedName>
    <definedName name="_r3d" localSheetId="5" hidden="1">{#N/A,#N/A,FALSE,"POLONNA 8";#N/A,#N/A,FALSE,"POLONNA 7";#N/A,#N/A,FALSE,"POLONNA 6";#N/A,#N/A,FALSE,"POLONNA 5 ";#N/A,#N/A,FALSE,"POLONNA 3";#N/A,#N/A,FALSE,"POLONNA 4";#N/A,#N/A,FALSE,"POLONNA 2";#N/A,#N/A,FALSE,"POLONNA 1"}</definedName>
    <definedName name="_r3d" localSheetId="0" hidden="1">{#N/A,#N/A,FALSE,"POLONNA 8";#N/A,#N/A,FALSE,"POLONNA 7";#N/A,#N/A,FALSE,"POLONNA 6";#N/A,#N/A,FALSE,"POLONNA 5 ";#N/A,#N/A,FALSE,"POLONNA 3";#N/A,#N/A,FALSE,"POLONNA 4";#N/A,#N/A,FALSE,"POLONNA 2";#N/A,#N/A,FALSE,"POLONNA 1"}</definedName>
    <definedName name="_r3d" localSheetId="1" hidden="1">{#N/A,#N/A,FALSE,"POLONNA 8";#N/A,#N/A,FALSE,"POLONNA 7";#N/A,#N/A,FALSE,"POLONNA 6";#N/A,#N/A,FALSE,"POLONNA 5 ";#N/A,#N/A,FALSE,"POLONNA 3";#N/A,#N/A,FALSE,"POLONNA 4";#N/A,#N/A,FALSE,"POLONNA 2";#N/A,#N/A,FALSE,"POLONNA 1"}</definedName>
    <definedName name="_r3d" localSheetId="2" hidden="1">{#N/A,#N/A,FALSE,"POLONNA 8";#N/A,#N/A,FALSE,"POLONNA 7";#N/A,#N/A,FALSE,"POLONNA 6";#N/A,#N/A,FALSE,"POLONNA 5 ";#N/A,#N/A,FALSE,"POLONNA 3";#N/A,#N/A,FALSE,"POLONNA 4";#N/A,#N/A,FALSE,"POLONNA 2";#N/A,#N/A,FALSE,"POLONNA 1"}</definedName>
    <definedName name="_r3d" hidden="1">{#N/A,#N/A,FALSE,"POLONNA 8";#N/A,#N/A,FALSE,"POLONNA 7";#N/A,#N/A,FALSE,"POLONNA 6";#N/A,#N/A,FALSE,"POLONNA 5 ";#N/A,#N/A,FALSE,"POLONNA 3";#N/A,#N/A,FALSE,"POLONNA 4";#N/A,#N/A,FALSE,"POLONNA 2";#N/A,#N/A,FALSE,"POLONNA 1"}</definedName>
    <definedName name="a1_Y1">[2]CONFIGURACIÓN!$D$17</definedName>
    <definedName name="a1_Y2">[2]CONFIGURACIÓN!$E$17</definedName>
    <definedName name="a10_Y10">[2]CONFIGURACIÓN!$M$26</definedName>
    <definedName name="a10_Y11">[2]CONFIGURACIÓN!$N$26</definedName>
    <definedName name="a2_Y2">[2]CONFIGURACIÓN!$E$18</definedName>
    <definedName name="a2_Y3">[2]CONFIGURACIÓN!$F$18</definedName>
    <definedName name="a3_Y3">[2]CONFIGURACIÓN!$F$19</definedName>
    <definedName name="a3_Y4">[2]CONFIGURACIÓN!$G$19</definedName>
    <definedName name="a4_Y4">[2]CONFIGURACIÓN!$G$20</definedName>
    <definedName name="a4_Y5">[2]CONFIGURACIÓN!$H$20</definedName>
    <definedName name="a5_Y5">[2]CONFIGURACIÓN!$H$21</definedName>
    <definedName name="a5_Y6">[2]CONFIGURACIÓN!$I$21</definedName>
    <definedName name="a6_Y6">[2]CONFIGURACIÓN!$I$22</definedName>
    <definedName name="a6_Y7">[2]CONFIGURACIÓN!$J$22</definedName>
    <definedName name="a7_Y7">[2]CONFIGURACIÓN!$J$23</definedName>
    <definedName name="a7_Y8">[2]CONFIGURACIÓN!$K$23</definedName>
    <definedName name="a8_Y8">[2]CONFIGURACIÓN!$K$24</definedName>
    <definedName name="a8_Y9">[2]CONFIGURACIÓN!$L$24</definedName>
    <definedName name="a9_Y10">[2]CONFIGURACIÓN!$M$25</definedName>
    <definedName name="a9_Y9">[2]CONFIGURACIÓN!$L$25</definedName>
    <definedName name="aaaa" localSheetId="4" hidden="1">#REF!</definedName>
    <definedName name="aaaa" localSheetId="3" hidden="1">#REF!</definedName>
    <definedName name="aaaa" localSheetId="5" hidden="1">#REF!</definedName>
    <definedName name="aaaa" localSheetId="0" hidden="1">#REF!</definedName>
    <definedName name="aaaa" localSheetId="1" hidden="1">#REF!</definedName>
    <definedName name="aaaa" localSheetId="2" hidden="1">#REF!</definedName>
    <definedName name="aaaa" hidden="1">#REF!</definedName>
    <definedName name="ABF" localSheetId="4" hidden="1">#REF!</definedName>
    <definedName name="ABF" localSheetId="3" hidden="1">#REF!</definedName>
    <definedName name="ABF" localSheetId="5" hidden="1">#REF!</definedName>
    <definedName name="ABF" localSheetId="0" hidden="1">#REF!</definedName>
    <definedName name="ABF" localSheetId="1" hidden="1">#REF!</definedName>
    <definedName name="ABF" localSheetId="2" hidden="1">#REF!</definedName>
    <definedName name="ABF" hidden="1">#REF!</definedName>
    <definedName name="AccessDatabase" hidden="1">"C:\My Documents\New MMR\INPUT.mdb"</definedName>
    <definedName name="ACCV" localSheetId="4" hidden="1">#REF!</definedName>
    <definedName name="ACCV" localSheetId="3" hidden="1">#REF!</definedName>
    <definedName name="ACCV" localSheetId="5" hidden="1">#REF!</definedName>
    <definedName name="ACCV" localSheetId="0" hidden="1">#REF!</definedName>
    <definedName name="ACCV" localSheetId="1" hidden="1">#REF!</definedName>
    <definedName name="ACCV" localSheetId="2" hidden="1">#REF!</definedName>
    <definedName name="ACCV" hidden="1">#REF!</definedName>
    <definedName name="ADSF" localSheetId="4" hidden="1">#REF!</definedName>
    <definedName name="ADSF" localSheetId="3" hidden="1">#REF!</definedName>
    <definedName name="ADSF" localSheetId="5" hidden="1">#REF!</definedName>
    <definedName name="ADSF" localSheetId="0" hidden="1">#REF!</definedName>
    <definedName name="ADSF" localSheetId="1" hidden="1">#REF!</definedName>
    <definedName name="ADSF" localSheetId="2" hidden="1">#REF!</definedName>
    <definedName name="ADSF" hidden="1">#REF!</definedName>
    <definedName name="afdgbva" localSheetId="4" hidden="1">{#N/A,#N/A,TRUE,"Report"}</definedName>
    <definedName name="afdgbva" localSheetId="3" hidden="1">{#N/A,#N/A,TRUE,"Report"}</definedName>
    <definedName name="afdgbva" localSheetId="5" hidden="1">{#N/A,#N/A,TRUE,"Report"}</definedName>
    <definedName name="afdgbva" localSheetId="0" hidden="1">{#N/A,#N/A,TRUE,"Report"}</definedName>
    <definedName name="afdgbva" localSheetId="1" hidden="1">{#N/A,#N/A,TRUE,"Report"}</definedName>
    <definedName name="afdgbva" localSheetId="2" hidden="1">{#N/A,#N/A,TRUE,"Report"}</definedName>
    <definedName name="afdgbva" hidden="1">{#N/A,#N/A,TRUE,"Report"}</definedName>
    <definedName name="aga" localSheetId="4" hidden="1">{#N/A,#N/A,TRUE,"Report"}</definedName>
    <definedName name="aga" localSheetId="3" hidden="1">{#N/A,#N/A,TRUE,"Report"}</definedName>
    <definedName name="aga" localSheetId="5" hidden="1">{#N/A,#N/A,TRUE,"Report"}</definedName>
    <definedName name="aga" localSheetId="0" hidden="1">{#N/A,#N/A,TRUE,"Report"}</definedName>
    <definedName name="aga" localSheetId="1" hidden="1">{#N/A,#N/A,TRUE,"Report"}</definedName>
    <definedName name="aga" localSheetId="2" hidden="1">{#N/A,#N/A,TRUE,"Report"}</definedName>
    <definedName name="aga" hidden="1">{#N/A,#N/A,TRUE,"Report"}</definedName>
    <definedName name="AGHFD" localSheetId="4" hidden="1">#REF!</definedName>
    <definedName name="AGHFD" localSheetId="3" hidden="1">#REF!</definedName>
    <definedName name="AGHFD" localSheetId="5" hidden="1">#REF!</definedName>
    <definedName name="AGHFD" localSheetId="0" hidden="1">#REF!</definedName>
    <definedName name="AGHFD" localSheetId="1" hidden="1">#REF!</definedName>
    <definedName name="AGHFD" localSheetId="2" hidden="1">#REF!</definedName>
    <definedName name="AGHFD" hidden="1">#REF!</definedName>
    <definedName name="año1">[2]CONFIGURACIÓN!$F$9</definedName>
    <definedName name="_xlnm.Print_Area" localSheetId="4">'INFO EXPERIENCIA'!$B$2:$J$29</definedName>
    <definedName name="_xlnm.Print_Area" localSheetId="3">'INFO GENERAL Y FINANCIERA'!$B$2:$AJ$57</definedName>
    <definedName name="_xlnm.Print_Area" localSheetId="5">POLIZAS!$B$2:$G$21</definedName>
    <definedName name="_xlnm.Print_Area" localSheetId="0">'SDC - ESCENARIO 1'!$B$2:$J$44</definedName>
    <definedName name="_xlnm.Print_Area" localSheetId="1">'SDC - ESCENARIO 2'!$B$2:$J$44</definedName>
    <definedName name="_xlnm.Print_Area" localSheetId="2">'SDC - ESCENARIO 3'!$B$2:$J$44</definedName>
    <definedName name="ATGHH" localSheetId="4" hidden="1">#REF!</definedName>
    <definedName name="ATGHH" localSheetId="3" hidden="1">#REF!</definedName>
    <definedName name="ATGHH" localSheetId="5" hidden="1">#REF!</definedName>
    <definedName name="ATGHH" localSheetId="0" hidden="1">#REF!</definedName>
    <definedName name="ATGHH" localSheetId="1" hidden="1">#REF!</definedName>
    <definedName name="ATGHH" localSheetId="2" hidden="1">#REF!</definedName>
    <definedName name="ATGHH" hidden="1">#REF!</definedName>
    <definedName name="AVBC" localSheetId="4" hidden="1">#REF!</definedName>
    <definedName name="AVBC" localSheetId="3" hidden="1">#REF!</definedName>
    <definedName name="AVBC" localSheetId="5" hidden="1">#REF!</definedName>
    <definedName name="AVBC" localSheetId="0" hidden="1">#REF!</definedName>
    <definedName name="AVBC" localSheetId="1" hidden="1">#REF!</definedName>
    <definedName name="AVBC" localSheetId="2" hidden="1">#REF!</definedName>
    <definedName name="AVBC" hidden="1">#REF!</definedName>
    <definedName name="AXCC" localSheetId="4" hidden="1">#REF!</definedName>
    <definedName name="AXCC" localSheetId="3" hidden="1">#REF!</definedName>
    <definedName name="AXCC" localSheetId="5" hidden="1">#REF!</definedName>
    <definedName name="AXCC" localSheetId="0" hidden="1">#REF!</definedName>
    <definedName name="AXCC" localSheetId="1" hidden="1">#REF!</definedName>
    <definedName name="AXCC" localSheetId="2" hidden="1">#REF!</definedName>
    <definedName name="AXCC" hidden="1">#REF!</definedName>
    <definedName name="AXX" localSheetId="4" hidden="1">#REF!</definedName>
    <definedName name="AXX" localSheetId="3" hidden="1">#REF!</definedName>
    <definedName name="AXX" localSheetId="5" hidden="1">#REF!</definedName>
    <definedName name="AXX" localSheetId="0" hidden="1">#REF!</definedName>
    <definedName name="AXX" localSheetId="1" hidden="1">#REF!</definedName>
    <definedName name="AXX" localSheetId="2" hidden="1">#REF!</definedName>
    <definedName name="AXX" hidden="1">#REF!</definedName>
    <definedName name="Aグラフ" localSheetId="4" hidden="1">#REF!</definedName>
    <definedName name="Aグラフ" localSheetId="3" hidden="1">#REF!</definedName>
    <definedName name="Aグラフ" localSheetId="5" hidden="1">#REF!</definedName>
    <definedName name="Aグラフ" localSheetId="0" hidden="1">#REF!</definedName>
    <definedName name="Aグラフ" localSheetId="1" hidden="1">#REF!</definedName>
    <definedName name="Aグラフ" localSheetId="2" hidden="1">#REF!</definedName>
    <definedName name="Aグラフ" hidden="1">#REF!</definedName>
    <definedName name="badb" localSheetId="4" hidden="1">{"MG-2002-F1",#N/A,FALSE,"PPU-Telemig";"MG-2002-F2",#N/A,FALSE,"PPU-Telemig";"MG-2002-F3",#N/A,FALSE,"PPU-Telemig";"MG-2002-F4",#N/A,FALSE,"PPU-Telemig";"MG-2003-F1",#N/A,FALSE,"PPU-Telemig";"MG-2004-F1",#N/A,FALSE,"PPU-Telemig"}</definedName>
    <definedName name="badb" localSheetId="3" hidden="1">{"MG-2002-F1",#N/A,FALSE,"PPU-Telemig";"MG-2002-F2",#N/A,FALSE,"PPU-Telemig";"MG-2002-F3",#N/A,FALSE,"PPU-Telemig";"MG-2002-F4",#N/A,FALSE,"PPU-Telemig";"MG-2003-F1",#N/A,FALSE,"PPU-Telemig";"MG-2004-F1",#N/A,FALSE,"PPU-Telemig"}</definedName>
    <definedName name="badb" localSheetId="5" hidden="1">{"MG-2002-F1",#N/A,FALSE,"PPU-Telemig";"MG-2002-F2",#N/A,FALSE,"PPU-Telemig";"MG-2002-F3",#N/A,FALSE,"PPU-Telemig";"MG-2002-F4",#N/A,FALSE,"PPU-Telemig";"MG-2003-F1",#N/A,FALSE,"PPU-Telemig";"MG-2004-F1",#N/A,FALSE,"PPU-Telemig"}</definedName>
    <definedName name="badb" localSheetId="0" hidden="1">{"MG-2002-F1",#N/A,FALSE,"PPU-Telemig";"MG-2002-F2",#N/A,FALSE,"PPU-Telemig";"MG-2002-F3",#N/A,FALSE,"PPU-Telemig";"MG-2002-F4",#N/A,FALSE,"PPU-Telemig";"MG-2003-F1",#N/A,FALSE,"PPU-Telemig";"MG-2004-F1",#N/A,FALSE,"PPU-Telemig"}</definedName>
    <definedName name="badb" localSheetId="1" hidden="1">{"MG-2002-F1",#N/A,FALSE,"PPU-Telemig";"MG-2002-F2",#N/A,FALSE,"PPU-Telemig";"MG-2002-F3",#N/A,FALSE,"PPU-Telemig";"MG-2002-F4",#N/A,FALSE,"PPU-Telemig";"MG-2003-F1",#N/A,FALSE,"PPU-Telemig";"MG-2004-F1",#N/A,FALSE,"PPU-Telemig"}</definedName>
    <definedName name="badb" localSheetId="2" hidden="1">{"MG-2002-F1",#N/A,FALSE,"PPU-Telemig";"MG-2002-F2",#N/A,FALSE,"PPU-Telemig";"MG-2002-F3",#N/A,FALSE,"PPU-Telemig";"MG-2002-F4",#N/A,FALSE,"PPU-Telemig";"MG-2003-F1",#N/A,FALSE,"PPU-Telemig";"MG-2004-F1",#N/A,FALSE,"PPU-Telemig"}</definedName>
    <definedName name="badb" hidden="1">{"MG-2002-F1",#N/A,FALSE,"PPU-Telemig";"MG-2002-F2",#N/A,FALSE,"PPU-Telemig";"MG-2002-F3",#N/A,FALSE,"PPU-Telemig";"MG-2002-F4",#N/A,FALSE,"PPU-Telemig";"MG-2003-F1",#N/A,FALSE,"PPU-Telemig";"MG-2004-F1",#N/A,FALSE,"PPU-Telemig"}</definedName>
    <definedName name="bbb">[3]lista!$A$11:$A$13</definedName>
    <definedName name="bn" localSheetId="4" hidden="1">{"'内訳表'!$B$2:$N$64"}</definedName>
    <definedName name="bn" localSheetId="3" hidden="1">{"'内訳表'!$B$2:$N$64"}</definedName>
    <definedName name="bn" localSheetId="5" hidden="1">{"'内訳表'!$B$2:$N$64"}</definedName>
    <definedName name="bn" localSheetId="0" hidden="1">{"'内訳表'!$B$2:$N$64"}</definedName>
    <definedName name="bn" localSheetId="1" hidden="1">{"'内訳表'!$B$2:$N$64"}</definedName>
    <definedName name="bn" localSheetId="2" hidden="1">{"'内訳表'!$B$2:$N$64"}</definedName>
    <definedName name="bn" hidden="1">{"'内訳表'!$B$2:$N$64"}</definedName>
    <definedName name="Ｂグラフ" localSheetId="4" hidden="1">#REF!</definedName>
    <definedName name="Ｂグラフ" localSheetId="3" hidden="1">#REF!</definedName>
    <definedName name="Ｂグラフ" localSheetId="5" hidden="1">#REF!</definedName>
    <definedName name="Ｂグラフ" localSheetId="0" hidden="1">#REF!</definedName>
    <definedName name="Ｂグラフ" localSheetId="1" hidden="1">#REF!</definedName>
    <definedName name="Ｂグラフ" localSheetId="2" hidden="1">#REF!</definedName>
    <definedName name="Ｂグラフ" hidden="1">#REF!</definedName>
    <definedName name="CajaDespacho">[4]Listas!$B$2:$B$3</definedName>
    <definedName name="CALENDARIO">[2]CALENDARIO!$B$6:$H$161</definedName>
    <definedName name="CIUDADES">'[4]Ciudades y Departamentos'!$A$2:$A$1164</definedName>
    <definedName name="Ｃグラフ" localSheetId="4" hidden="1">#REF!</definedName>
    <definedName name="Ｃグラフ" localSheetId="3" hidden="1">#REF!</definedName>
    <definedName name="Ｃグラフ" localSheetId="5" hidden="1">#REF!</definedName>
    <definedName name="Ｃグラフ" localSheetId="0" hidden="1">#REF!</definedName>
    <definedName name="Ｃグラフ" localSheetId="1" hidden="1">#REF!</definedName>
    <definedName name="Ｃグラフ" localSheetId="2" hidden="1">#REF!</definedName>
    <definedName name="Ｃグラフ" hidden="1">#REF!</definedName>
    <definedName name="dasd" localSheetId="4" hidden="1">#REF!</definedName>
    <definedName name="dasd" localSheetId="3" hidden="1">#REF!</definedName>
    <definedName name="dasd" localSheetId="5" hidden="1">#REF!</definedName>
    <definedName name="dasd" localSheetId="0" hidden="1">#REF!</definedName>
    <definedName name="dasd" localSheetId="1" hidden="1">#REF!</definedName>
    <definedName name="dasd" localSheetId="2" hidden="1">#REF!</definedName>
    <definedName name="dasd" hidden="1">#REF!</definedName>
    <definedName name="Decision" localSheetId="4">[3]lista!$A$6:$A$7</definedName>
    <definedName name="Decision" localSheetId="3">[3]lista!$A$6:$A$7</definedName>
    <definedName name="Decision" localSheetId="5">[3]lista!$A$6:$A$7</definedName>
    <definedName name="Decision">[5]lista!$A$6:$A$7</definedName>
    <definedName name="DFG" localSheetId="4" hidden="1">#REF!</definedName>
    <definedName name="DFG" localSheetId="3" hidden="1">#REF!</definedName>
    <definedName name="DFG" localSheetId="5" hidden="1">#REF!</definedName>
    <definedName name="DFG" localSheetId="0" hidden="1">#REF!</definedName>
    <definedName name="DFG" localSheetId="1" hidden="1">#REF!</definedName>
    <definedName name="DFG" localSheetId="2" hidden="1">#REF!</definedName>
    <definedName name="DFG" hidden="1">#REF!</definedName>
    <definedName name="dfgd56" localSheetId="4" hidden="1">{0,#N/A,FALSE,0;0,#N/A,FALSE,0;0,#N/A,FALSE,0;0,#N/A,FALSE,0;0,#N/A,FALSE,0;0,#N/A,FALSE,0}</definedName>
    <definedName name="dfgd56" localSheetId="3" hidden="1">{0,#N/A,FALSE,0;0,#N/A,FALSE,0;0,#N/A,FALSE,0;0,#N/A,FALSE,0;0,#N/A,FALSE,0;0,#N/A,FALSE,0}</definedName>
    <definedName name="dfgd56" localSheetId="5" hidden="1">{0,#N/A,FALSE,0;0,#N/A,FALSE,0;0,#N/A,FALSE,0;0,#N/A,FALSE,0;0,#N/A,FALSE,0;0,#N/A,FALSE,0}</definedName>
    <definedName name="dfgd56" localSheetId="0" hidden="1">{0,#N/A,FALSE,0;0,#N/A,FALSE,0;0,#N/A,FALSE,0;0,#N/A,FALSE,0;0,#N/A,FALSE,0;0,#N/A,FALSE,0}</definedName>
    <definedName name="dfgd56" localSheetId="1" hidden="1">{0,#N/A,FALSE,0;0,#N/A,FALSE,0;0,#N/A,FALSE,0;0,#N/A,FALSE,0;0,#N/A,FALSE,0;0,#N/A,FALSE,0}</definedName>
    <definedName name="dfgd56" localSheetId="2" hidden="1">{0,#N/A,FALSE,0;0,#N/A,FALSE,0;0,#N/A,FALSE,0;0,#N/A,FALSE,0;0,#N/A,FALSE,0;0,#N/A,FALSE,0}</definedName>
    <definedName name="dfgd56" hidden="1">{0,#N/A,FALSE,0;0,#N/A,FALSE,0;0,#N/A,FALSE,0;0,#N/A,FALSE,0;0,#N/A,FALSE,0;0,#N/A,FALSE,0}</definedName>
    <definedName name="DFGH" localSheetId="4" hidden="1">#REF!</definedName>
    <definedName name="DFGH" localSheetId="3" hidden="1">#REF!</definedName>
    <definedName name="DFGH" localSheetId="5" hidden="1">#REF!</definedName>
    <definedName name="DFGH" localSheetId="0" hidden="1">#REF!</definedName>
    <definedName name="DFGH" localSheetId="1" hidden="1">#REF!</definedName>
    <definedName name="DFGH" localSheetId="2" hidden="1">#REF!</definedName>
    <definedName name="DFGH" hidden="1">#REF!</definedName>
    <definedName name="DFSG" localSheetId="4" hidden="1">#REF!</definedName>
    <definedName name="DFSG" localSheetId="3" hidden="1">#REF!</definedName>
    <definedName name="DFSG" localSheetId="5" hidden="1">#REF!</definedName>
    <definedName name="DFSG" localSheetId="0" hidden="1">#REF!</definedName>
    <definedName name="DFSG" localSheetId="1" hidden="1">#REF!</definedName>
    <definedName name="DFSG" localSheetId="2" hidden="1">#REF!</definedName>
    <definedName name="DFSG" hidden="1">#REF!</definedName>
    <definedName name="dgb" localSheetId="4" hidden="1">{"'内訳表'!$B$2:$N$64"}</definedName>
    <definedName name="dgb" localSheetId="3" hidden="1">{"'内訳表'!$B$2:$N$64"}</definedName>
    <definedName name="dgb" localSheetId="5" hidden="1">{"'内訳表'!$B$2:$N$64"}</definedName>
    <definedName name="dgb" localSheetId="0" hidden="1">{"'内訳表'!$B$2:$N$64"}</definedName>
    <definedName name="dgb" localSheetId="1" hidden="1">{"'内訳表'!$B$2:$N$64"}</definedName>
    <definedName name="dgb" localSheetId="2" hidden="1">{"'内訳表'!$B$2:$N$64"}</definedName>
    <definedName name="dgb" hidden="1">{"'内訳表'!$B$2:$N$64"}</definedName>
    <definedName name="dhb" localSheetId="4" hidden="1">{"'内訳表'!$B$2:$N$64"}</definedName>
    <definedName name="dhb" localSheetId="3" hidden="1">{"'内訳表'!$B$2:$N$64"}</definedName>
    <definedName name="dhb" localSheetId="5" hidden="1">{"'内訳表'!$B$2:$N$64"}</definedName>
    <definedName name="dhb" localSheetId="0" hidden="1">{"'内訳表'!$B$2:$N$64"}</definedName>
    <definedName name="dhb" localSheetId="1" hidden="1">{"'内訳表'!$B$2:$N$64"}</definedName>
    <definedName name="dhb" localSheetId="2" hidden="1">{"'内訳表'!$B$2:$N$64"}</definedName>
    <definedName name="dhb" hidden="1">{"'内訳表'!$B$2:$N$64"}</definedName>
    <definedName name="dszgre" localSheetId="4" hidden="1">{"MG-2002-F1",#N/A,FALSE,"PPU-Telemig";"MG-2002-F2",#N/A,FALSE,"PPU-Telemig";"MG-2002-F3",#N/A,FALSE,"PPU-Telemig";"MG-2002-F4",#N/A,FALSE,"PPU-Telemig";"MG-2003-F1",#N/A,FALSE,"PPU-Telemig";"MG-2004-F1",#N/A,FALSE,"PPU-Telemig"}</definedName>
    <definedName name="dszgre" localSheetId="3" hidden="1">{"MG-2002-F1",#N/A,FALSE,"PPU-Telemig";"MG-2002-F2",#N/A,FALSE,"PPU-Telemig";"MG-2002-F3",#N/A,FALSE,"PPU-Telemig";"MG-2002-F4",#N/A,FALSE,"PPU-Telemig";"MG-2003-F1",#N/A,FALSE,"PPU-Telemig";"MG-2004-F1",#N/A,FALSE,"PPU-Telemig"}</definedName>
    <definedName name="dszgre" localSheetId="5" hidden="1">{"MG-2002-F1",#N/A,FALSE,"PPU-Telemig";"MG-2002-F2",#N/A,FALSE,"PPU-Telemig";"MG-2002-F3",#N/A,FALSE,"PPU-Telemig";"MG-2002-F4",#N/A,FALSE,"PPU-Telemig";"MG-2003-F1",#N/A,FALSE,"PPU-Telemig";"MG-2004-F1",#N/A,FALSE,"PPU-Telemig"}</definedName>
    <definedName name="dszgre" localSheetId="0" hidden="1">{"MG-2002-F1",#N/A,FALSE,"PPU-Telemig";"MG-2002-F2",#N/A,FALSE,"PPU-Telemig";"MG-2002-F3",#N/A,FALSE,"PPU-Telemig";"MG-2002-F4",#N/A,FALSE,"PPU-Telemig";"MG-2003-F1",#N/A,FALSE,"PPU-Telemig";"MG-2004-F1",#N/A,FALSE,"PPU-Telemig"}</definedName>
    <definedName name="dszgre" localSheetId="1" hidden="1">{"MG-2002-F1",#N/A,FALSE,"PPU-Telemig";"MG-2002-F2",#N/A,FALSE,"PPU-Telemig";"MG-2002-F3",#N/A,FALSE,"PPU-Telemig";"MG-2002-F4",#N/A,FALSE,"PPU-Telemig";"MG-2003-F1",#N/A,FALSE,"PPU-Telemig";"MG-2004-F1",#N/A,FALSE,"PPU-Telemig"}</definedName>
    <definedName name="dszgre" localSheetId="2" hidden="1">{"MG-2002-F1",#N/A,FALSE,"PPU-Telemig";"MG-2002-F2",#N/A,FALSE,"PPU-Telemig";"MG-2002-F3",#N/A,FALSE,"PPU-Telemig";"MG-2002-F4",#N/A,FALSE,"PPU-Telemig";"MG-2003-F1",#N/A,FALSE,"PPU-Telemig";"MG-2004-F1",#N/A,FALSE,"PPU-Telemig"}</definedName>
    <definedName name="dszgre" hidden="1">{"MG-2002-F1",#N/A,FALSE,"PPU-Telemig";"MG-2002-F2",#N/A,FALSE,"PPU-Telemig";"MG-2002-F3",#N/A,FALSE,"PPU-Telemig";"MG-2002-F4",#N/A,FALSE,"PPU-Telemig";"MG-2003-F1",#N/A,FALSE,"PPU-Telemig";"MG-2004-F1",#N/A,FALSE,"PPU-Telemig"}</definedName>
    <definedName name="dxhm" localSheetId="4" hidden="1">{"MG-2002-F1",#N/A,FALSE,"PPU-Telemig";"MG-2002-F2",#N/A,FALSE,"PPU-Telemig";"MG-2002-F3",#N/A,FALSE,"PPU-Telemig";"MG-2002-F4",#N/A,FALSE,"PPU-Telemig";"MG-2003-F1",#N/A,FALSE,"PPU-Telemig";"MG-2004-F1",#N/A,FALSE,"PPU-Telemig"}</definedName>
    <definedName name="dxhm" localSheetId="3" hidden="1">{"MG-2002-F1",#N/A,FALSE,"PPU-Telemig";"MG-2002-F2",#N/A,FALSE,"PPU-Telemig";"MG-2002-F3",#N/A,FALSE,"PPU-Telemig";"MG-2002-F4",#N/A,FALSE,"PPU-Telemig";"MG-2003-F1",#N/A,FALSE,"PPU-Telemig";"MG-2004-F1",#N/A,FALSE,"PPU-Telemig"}</definedName>
    <definedName name="dxhm" localSheetId="5" hidden="1">{"MG-2002-F1",#N/A,FALSE,"PPU-Telemig";"MG-2002-F2",#N/A,FALSE,"PPU-Telemig";"MG-2002-F3",#N/A,FALSE,"PPU-Telemig";"MG-2002-F4",#N/A,FALSE,"PPU-Telemig";"MG-2003-F1",#N/A,FALSE,"PPU-Telemig";"MG-2004-F1",#N/A,FALSE,"PPU-Telemig"}</definedName>
    <definedName name="dxhm" localSheetId="0" hidden="1">{"MG-2002-F1",#N/A,FALSE,"PPU-Telemig";"MG-2002-F2",#N/A,FALSE,"PPU-Telemig";"MG-2002-F3",#N/A,FALSE,"PPU-Telemig";"MG-2002-F4",#N/A,FALSE,"PPU-Telemig";"MG-2003-F1",#N/A,FALSE,"PPU-Telemig";"MG-2004-F1",#N/A,FALSE,"PPU-Telemig"}</definedName>
    <definedName name="dxhm" localSheetId="1" hidden="1">{"MG-2002-F1",#N/A,FALSE,"PPU-Telemig";"MG-2002-F2",#N/A,FALSE,"PPU-Telemig";"MG-2002-F3",#N/A,FALSE,"PPU-Telemig";"MG-2002-F4",#N/A,FALSE,"PPU-Telemig";"MG-2003-F1",#N/A,FALSE,"PPU-Telemig";"MG-2004-F1",#N/A,FALSE,"PPU-Telemig"}</definedName>
    <definedName name="dxhm" localSheetId="2" hidden="1">{"MG-2002-F1",#N/A,FALSE,"PPU-Telemig";"MG-2002-F2",#N/A,FALSE,"PPU-Telemig";"MG-2002-F3",#N/A,FALSE,"PPU-Telemig";"MG-2002-F4",#N/A,FALSE,"PPU-Telemig";"MG-2003-F1",#N/A,FALSE,"PPU-Telemig";"MG-2004-F1",#N/A,FALSE,"PPU-Telemig"}</definedName>
    <definedName name="dxhm" hidden="1">{"MG-2002-F1",#N/A,FALSE,"PPU-Telemig";"MG-2002-F2",#N/A,FALSE,"PPU-Telemig";"MG-2002-F3",#N/A,FALSE,"PPU-Telemig";"MG-2002-F4",#N/A,FALSE,"PPU-Telemig";"MG-2003-F1",#N/A,FALSE,"PPU-Telemig";"MG-2004-F1",#N/A,FALSE,"PPU-Telemig"}</definedName>
    <definedName name="Ｄグラフ" localSheetId="4" hidden="1">#REF!</definedName>
    <definedName name="Ｄグラフ" localSheetId="3" hidden="1">#REF!</definedName>
    <definedName name="Ｄグラフ" localSheetId="5" hidden="1">#REF!</definedName>
    <definedName name="Ｄグラフ" localSheetId="0" hidden="1">#REF!</definedName>
    <definedName name="Ｄグラフ" localSheetId="1" hidden="1">#REF!</definedName>
    <definedName name="Ｄグラフ" localSheetId="2" hidden="1">#REF!</definedName>
    <definedName name="Ｄグラフ" hidden="1">#REF!</definedName>
    <definedName name="eagrbve" localSheetId="4" hidden="1">{"'内訳表'!$B$2:$N$64"}</definedName>
    <definedName name="eagrbve" localSheetId="3" hidden="1">{"'内訳表'!$B$2:$N$64"}</definedName>
    <definedName name="eagrbve" localSheetId="5" hidden="1">{"'内訳表'!$B$2:$N$64"}</definedName>
    <definedName name="eagrbve" localSheetId="0" hidden="1">{"'内訳表'!$B$2:$N$64"}</definedName>
    <definedName name="eagrbve" localSheetId="1" hidden="1">{"'内訳表'!$B$2:$N$64"}</definedName>
    <definedName name="eagrbve" localSheetId="2" hidden="1">{"'内訳表'!$B$2:$N$64"}</definedName>
    <definedName name="eagrbve" hidden="1">{"'内訳表'!$B$2:$N$64"}</definedName>
    <definedName name="eargbwrg" localSheetId="4" hidden="1">{"'内訳表'!$B$2:$N$64"}</definedName>
    <definedName name="eargbwrg" localSheetId="3" hidden="1">{"'内訳表'!$B$2:$N$64"}</definedName>
    <definedName name="eargbwrg" localSheetId="5" hidden="1">{"'内訳表'!$B$2:$N$64"}</definedName>
    <definedName name="eargbwrg" localSheetId="0" hidden="1">{"'内訳表'!$B$2:$N$64"}</definedName>
    <definedName name="eargbwrg" localSheetId="1" hidden="1">{"'内訳表'!$B$2:$N$64"}</definedName>
    <definedName name="eargbwrg" localSheetId="2" hidden="1">{"'内訳表'!$B$2:$N$64"}</definedName>
    <definedName name="eargbwrg" hidden="1">{"'内訳表'!$B$2:$N$64"}</definedName>
    <definedName name="EE" localSheetId="4" hidden="1">{"MG-2002-F1",#N/A,FALSE,"PPU-Telemig";"MG-2002-F2",#N/A,FALSE,"PPU-Telemig";"MG-2002-F3",#N/A,FALSE,"PPU-Telemig";"MG-2002-F4",#N/A,FALSE,"PPU-Telemig";"MG-2003-F1",#N/A,FALSE,"PPU-Telemig";"MG-2004-F1",#N/A,FALSE,"PPU-Telemig"}</definedName>
    <definedName name="EE" localSheetId="3" hidden="1">{"MG-2002-F1",#N/A,FALSE,"PPU-Telemig";"MG-2002-F2",#N/A,FALSE,"PPU-Telemig";"MG-2002-F3",#N/A,FALSE,"PPU-Telemig";"MG-2002-F4",#N/A,FALSE,"PPU-Telemig";"MG-2003-F1",#N/A,FALSE,"PPU-Telemig";"MG-2004-F1",#N/A,FALSE,"PPU-Telemig"}</definedName>
    <definedName name="EE" localSheetId="5" hidden="1">{"MG-2002-F1",#N/A,FALSE,"PPU-Telemig";"MG-2002-F2",#N/A,FALSE,"PPU-Telemig";"MG-2002-F3",#N/A,FALSE,"PPU-Telemig";"MG-2002-F4",#N/A,FALSE,"PPU-Telemig";"MG-2003-F1",#N/A,FALSE,"PPU-Telemig";"MG-2004-F1",#N/A,FALSE,"PPU-Telemig"}</definedName>
    <definedName name="EE" localSheetId="0" hidden="1">{"MG-2002-F1",#N/A,FALSE,"PPU-Telemig";"MG-2002-F2",#N/A,FALSE,"PPU-Telemig";"MG-2002-F3",#N/A,FALSE,"PPU-Telemig";"MG-2002-F4",#N/A,FALSE,"PPU-Telemig";"MG-2003-F1",#N/A,FALSE,"PPU-Telemig";"MG-2004-F1",#N/A,FALSE,"PPU-Telemig"}</definedName>
    <definedName name="EE" localSheetId="1" hidden="1">{"MG-2002-F1",#N/A,FALSE,"PPU-Telemig";"MG-2002-F2",#N/A,FALSE,"PPU-Telemig";"MG-2002-F3",#N/A,FALSE,"PPU-Telemig";"MG-2002-F4",#N/A,FALSE,"PPU-Telemig";"MG-2003-F1",#N/A,FALSE,"PPU-Telemig";"MG-2004-F1",#N/A,FALSE,"PPU-Telemig"}</definedName>
    <definedName name="EE" localSheetId="2" hidden="1">{"MG-2002-F1",#N/A,FALSE,"PPU-Telemig";"MG-2002-F2",#N/A,FALSE,"PPU-Telemig";"MG-2002-F3",#N/A,FALSE,"PPU-Telemig";"MG-2002-F4",#N/A,FALSE,"PPU-Telemig";"MG-2003-F1",#N/A,FALSE,"PPU-Telemig";"MG-2004-F1",#N/A,FALSE,"PPU-Telemig"}</definedName>
    <definedName name="EE" hidden="1">{"MG-2002-F1",#N/A,FALSE,"PPU-Telemig";"MG-2002-F2",#N/A,FALSE,"PPU-Telemig";"MG-2002-F3",#N/A,FALSE,"PPU-Telemig";"MG-2002-F4",#N/A,FALSE,"PPU-Telemig";"MG-2003-F1",#N/A,FALSE,"PPU-Telemig";"MG-2004-F1",#N/A,FALSE,"PPU-Telemig"}</definedName>
    <definedName name="ET" localSheetId="4" hidden="1">{"MG-2002-F1",#N/A,FALSE,"PPU-Telemig";"MG-2002-F2",#N/A,FALSE,"PPU-Telemig";"MG-2002-F3",#N/A,FALSE,"PPU-Telemig";"MG-2002-F4",#N/A,FALSE,"PPU-Telemig";"MG-2003-F1",#N/A,FALSE,"PPU-Telemig";"MG-2004-F1",#N/A,FALSE,"PPU-Telemig"}</definedName>
    <definedName name="ET" localSheetId="3" hidden="1">{"MG-2002-F1",#N/A,FALSE,"PPU-Telemig";"MG-2002-F2",#N/A,FALSE,"PPU-Telemig";"MG-2002-F3",#N/A,FALSE,"PPU-Telemig";"MG-2002-F4",#N/A,FALSE,"PPU-Telemig";"MG-2003-F1",#N/A,FALSE,"PPU-Telemig";"MG-2004-F1",#N/A,FALSE,"PPU-Telemig"}</definedName>
    <definedName name="ET" localSheetId="5" hidden="1">{"MG-2002-F1",#N/A,FALSE,"PPU-Telemig";"MG-2002-F2",#N/A,FALSE,"PPU-Telemig";"MG-2002-F3",#N/A,FALSE,"PPU-Telemig";"MG-2002-F4",#N/A,FALSE,"PPU-Telemig";"MG-2003-F1",#N/A,FALSE,"PPU-Telemig";"MG-2004-F1",#N/A,FALSE,"PPU-Telemig"}</definedName>
    <definedName name="ET" localSheetId="0" hidden="1">{"MG-2002-F1",#N/A,FALSE,"PPU-Telemig";"MG-2002-F2",#N/A,FALSE,"PPU-Telemig";"MG-2002-F3",#N/A,FALSE,"PPU-Telemig";"MG-2002-F4",#N/A,FALSE,"PPU-Telemig";"MG-2003-F1",#N/A,FALSE,"PPU-Telemig";"MG-2004-F1",#N/A,FALSE,"PPU-Telemig"}</definedName>
    <definedName name="ET" localSheetId="1" hidden="1">{"MG-2002-F1",#N/A,FALSE,"PPU-Telemig";"MG-2002-F2",#N/A,FALSE,"PPU-Telemig";"MG-2002-F3",#N/A,FALSE,"PPU-Telemig";"MG-2002-F4",#N/A,FALSE,"PPU-Telemig";"MG-2003-F1",#N/A,FALSE,"PPU-Telemig";"MG-2004-F1",#N/A,FALSE,"PPU-Telemig"}</definedName>
    <definedName name="ET" localSheetId="2" hidden="1">{"MG-2002-F1",#N/A,FALSE,"PPU-Telemig";"MG-2002-F2",#N/A,FALSE,"PPU-Telemig";"MG-2002-F3",#N/A,FALSE,"PPU-Telemig";"MG-2002-F4",#N/A,FALSE,"PPU-Telemig";"MG-2003-F1",#N/A,FALSE,"PPU-Telemig";"MG-2004-F1",#N/A,FALSE,"PPU-Telemig"}</definedName>
    <definedName name="ET" hidden="1">{"MG-2002-F1",#N/A,FALSE,"PPU-Telemig";"MG-2002-F2",#N/A,FALSE,"PPU-Telemig";"MG-2002-F3",#N/A,FALSE,"PPU-Telemig";"MG-2002-F4",#N/A,FALSE,"PPU-Telemig";"MG-2003-F1",#N/A,FALSE,"PPU-Telemig";"MG-2004-F1",#N/A,FALSE,"PPU-Telemig"}</definedName>
    <definedName name="EUR">'[2]DATOS ENTRADA'!$E$2</definedName>
    <definedName name="Ｅグラフ" localSheetId="4" hidden="1">#REF!</definedName>
    <definedName name="Ｅグラフ" localSheetId="3" hidden="1">#REF!</definedName>
    <definedName name="Ｅグラフ" localSheetId="5" hidden="1">#REF!</definedName>
    <definedName name="Ｅグラフ" localSheetId="0" hidden="1">#REF!</definedName>
    <definedName name="Ｅグラフ" localSheetId="1" hidden="1">#REF!</definedName>
    <definedName name="Ｅグラフ" localSheetId="2" hidden="1">#REF!</definedName>
    <definedName name="Ｅグラフ" hidden="1">#REF!</definedName>
    <definedName name="fbvdv" localSheetId="4" hidden="1">{"MG-2002-F1",#N/A,FALSE,"PPU-Telemig";"MG-2002-F2",#N/A,FALSE,"PPU-Telemig";"MG-2002-F3",#N/A,FALSE,"PPU-Telemig";"MG-2002-F4",#N/A,FALSE,"PPU-Telemig";"MG-2003-F1",#N/A,FALSE,"PPU-Telemig";"MG-2004-F1",#N/A,FALSE,"PPU-Telemig"}</definedName>
    <definedName name="fbvdv" localSheetId="3" hidden="1">{"MG-2002-F1",#N/A,FALSE,"PPU-Telemig";"MG-2002-F2",#N/A,FALSE,"PPU-Telemig";"MG-2002-F3",#N/A,FALSE,"PPU-Telemig";"MG-2002-F4",#N/A,FALSE,"PPU-Telemig";"MG-2003-F1",#N/A,FALSE,"PPU-Telemig";"MG-2004-F1",#N/A,FALSE,"PPU-Telemig"}</definedName>
    <definedName name="fbvdv" localSheetId="5" hidden="1">{"MG-2002-F1",#N/A,FALSE,"PPU-Telemig";"MG-2002-F2",#N/A,FALSE,"PPU-Telemig";"MG-2002-F3",#N/A,FALSE,"PPU-Telemig";"MG-2002-F4",#N/A,FALSE,"PPU-Telemig";"MG-2003-F1",#N/A,FALSE,"PPU-Telemig";"MG-2004-F1",#N/A,FALSE,"PPU-Telemig"}</definedName>
    <definedName name="fbvdv" localSheetId="0" hidden="1">{"MG-2002-F1",#N/A,FALSE,"PPU-Telemig";"MG-2002-F2",#N/A,FALSE,"PPU-Telemig";"MG-2002-F3",#N/A,FALSE,"PPU-Telemig";"MG-2002-F4",#N/A,FALSE,"PPU-Telemig";"MG-2003-F1",#N/A,FALSE,"PPU-Telemig";"MG-2004-F1",#N/A,FALSE,"PPU-Telemig"}</definedName>
    <definedName name="fbvdv" localSheetId="1" hidden="1">{"MG-2002-F1",#N/A,FALSE,"PPU-Telemig";"MG-2002-F2",#N/A,FALSE,"PPU-Telemig";"MG-2002-F3",#N/A,FALSE,"PPU-Telemig";"MG-2002-F4",#N/A,FALSE,"PPU-Telemig";"MG-2003-F1",#N/A,FALSE,"PPU-Telemig";"MG-2004-F1",#N/A,FALSE,"PPU-Telemig"}</definedName>
    <definedName name="fbvdv" localSheetId="2" hidden="1">{"MG-2002-F1",#N/A,FALSE,"PPU-Telemig";"MG-2002-F2",#N/A,FALSE,"PPU-Telemig";"MG-2002-F3",#N/A,FALSE,"PPU-Telemig";"MG-2002-F4",#N/A,FALSE,"PPU-Telemig";"MG-2003-F1",#N/A,FALSE,"PPU-Telemig";"MG-2004-F1",#N/A,FALSE,"PPU-Telemig"}</definedName>
    <definedName name="fbvdv" hidden="1">{"MG-2002-F1",#N/A,FALSE,"PPU-Telemig";"MG-2002-F2",#N/A,FALSE,"PPU-Telemig";"MG-2002-F3",#N/A,FALSE,"PPU-Telemig";"MG-2002-F4",#N/A,FALSE,"PPU-Telemig";"MG-2003-F1",#N/A,FALSE,"PPU-Telemig";"MG-2004-F1",#N/A,FALSE,"PPU-Telemig"}</definedName>
    <definedName name="fdfd" localSheetId="4" hidden="1">{"MG-2002-F1",#N/A,FALSE,"PPU-Telemig";"MG-2002-F2",#N/A,FALSE,"PPU-Telemig";"MG-2002-F3",#N/A,FALSE,"PPU-Telemig";"MG-2002-F4",#N/A,FALSE,"PPU-Telemig";"MG-2003-F1",#N/A,FALSE,"PPU-Telemig";"MG-2004-F1",#N/A,FALSE,"PPU-Telemig"}</definedName>
    <definedName name="fdfd" localSheetId="3" hidden="1">{"MG-2002-F1",#N/A,FALSE,"PPU-Telemig";"MG-2002-F2",#N/A,FALSE,"PPU-Telemig";"MG-2002-F3",#N/A,FALSE,"PPU-Telemig";"MG-2002-F4",#N/A,FALSE,"PPU-Telemig";"MG-2003-F1",#N/A,FALSE,"PPU-Telemig";"MG-2004-F1",#N/A,FALSE,"PPU-Telemig"}</definedName>
    <definedName name="fdfd" localSheetId="5" hidden="1">{"MG-2002-F1",#N/A,FALSE,"PPU-Telemig";"MG-2002-F2",#N/A,FALSE,"PPU-Telemig";"MG-2002-F3",#N/A,FALSE,"PPU-Telemig";"MG-2002-F4",#N/A,FALSE,"PPU-Telemig";"MG-2003-F1",#N/A,FALSE,"PPU-Telemig";"MG-2004-F1",#N/A,FALSE,"PPU-Telemig"}</definedName>
    <definedName name="fdfd" localSheetId="0" hidden="1">{"MG-2002-F1",#N/A,FALSE,"PPU-Telemig";"MG-2002-F2",#N/A,FALSE,"PPU-Telemig";"MG-2002-F3",#N/A,FALSE,"PPU-Telemig";"MG-2002-F4",#N/A,FALSE,"PPU-Telemig";"MG-2003-F1",#N/A,FALSE,"PPU-Telemig";"MG-2004-F1",#N/A,FALSE,"PPU-Telemig"}</definedName>
    <definedName name="fdfd" localSheetId="1" hidden="1">{"MG-2002-F1",#N/A,FALSE,"PPU-Telemig";"MG-2002-F2",#N/A,FALSE,"PPU-Telemig";"MG-2002-F3",#N/A,FALSE,"PPU-Telemig";"MG-2002-F4",#N/A,FALSE,"PPU-Telemig";"MG-2003-F1",#N/A,FALSE,"PPU-Telemig";"MG-2004-F1",#N/A,FALSE,"PPU-Telemig"}</definedName>
    <definedName name="fdfd" localSheetId="2" hidden="1">{"MG-2002-F1",#N/A,FALSE,"PPU-Telemig";"MG-2002-F2",#N/A,FALSE,"PPU-Telemig";"MG-2002-F3",#N/A,FALSE,"PPU-Telemig";"MG-2002-F4",#N/A,FALSE,"PPU-Telemig";"MG-2003-F1",#N/A,FALSE,"PPU-Telemig";"MG-2004-F1",#N/A,FALSE,"PPU-Telemig"}</definedName>
    <definedName name="fdfd" hidden="1">{"MG-2002-F1",#N/A,FALSE,"PPU-Telemig";"MG-2002-F2",#N/A,FALSE,"PPU-Telemig";"MG-2002-F3",#N/A,FALSE,"PPU-Telemig";"MG-2002-F4",#N/A,FALSE,"PPU-Telemig";"MG-2003-F1",#N/A,FALSE,"PPU-Telemig";"MG-2004-F1",#N/A,FALSE,"PPU-Telemig"}</definedName>
    <definedName name="FDG" localSheetId="4" hidden="1">#REF!</definedName>
    <definedName name="FDG" localSheetId="3" hidden="1">#REF!</definedName>
    <definedName name="FDG" localSheetId="5" hidden="1">#REF!</definedName>
    <definedName name="FDG" localSheetId="0" hidden="1">#REF!</definedName>
    <definedName name="FDG" localSheetId="1" hidden="1">#REF!</definedName>
    <definedName name="FDG" localSheetId="2" hidden="1">#REF!</definedName>
    <definedName name="FDG" hidden="1">#REF!</definedName>
    <definedName name="fecha_fin_servicio">[2]CONFIGURACIÓN!$C$10</definedName>
    <definedName name="fecha_inicio_servicio">[2]CONFIGURACIÓN!$C$9</definedName>
    <definedName name="ff" localSheetId="4" hidden="1">{#N/A,#N/A,TRUE,"Report"}</definedName>
    <definedName name="ff" localSheetId="3" hidden="1">{#N/A,#N/A,TRUE,"Report"}</definedName>
    <definedName name="ff" localSheetId="5" hidden="1">{#N/A,#N/A,TRUE,"Report"}</definedName>
    <definedName name="ff" localSheetId="0" hidden="1">{#N/A,#N/A,TRUE,"Report"}</definedName>
    <definedName name="ff" localSheetId="1" hidden="1">{#N/A,#N/A,TRUE,"Report"}</definedName>
    <definedName name="ff" localSheetId="2" hidden="1">{#N/A,#N/A,TRUE,"Report"}</definedName>
    <definedName name="ff" hidden="1">{#N/A,#N/A,TRUE,"Report"}</definedName>
    <definedName name="FFF" localSheetId="4" hidden="1">{"MG-2002-F1",#N/A,FALSE,"PPU-Telemig";"MG-2002-F2",#N/A,FALSE,"PPU-Telemig";"MG-2002-F3",#N/A,FALSE,"PPU-Telemig";"MG-2002-F4",#N/A,FALSE,"PPU-Telemig";"MG-2003-F1",#N/A,FALSE,"PPU-Telemig";"MG-2004-F1",#N/A,FALSE,"PPU-Telemig"}</definedName>
    <definedName name="FFF" localSheetId="3" hidden="1">{"MG-2002-F1",#N/A,FALSE,"PPU-Telemig";"MG-2002-F2",#N/A,FALSE,"PPU-Telemig";"MG-2002-F3",#N/A,FALSE,"PPU-Telemig";"MG-2002-F4",#N/A,FALSE,"PPU-Telemig";"MG-2003-F1",#N/A,FALSE,"PPU-Telemig";"MG-2004-F1",#N/A,FALSE,"PPU-Telemig"}</definedName>
    <definedName name="FFF" localSheetId="5" hidden="1">{"MG-2002-F1",#N/A,FALSE,"PPU-Telemig";"MG-2002-F2",#N/A,FALSE,"PPU-Telemig";"MG-2002-F3",#N/A,FALSE,"PPU-Telemig";"MG-2002-F4",#N/A,FALSE,"PPU-Telemig";"MG-2003-F1",#N/A,FALSE,"PPU-Telemig";"MG-2004-F1",#N/A,FALSE,"PPU-Telemig"}</definedName>
    <definedName name="FFF" localSheetId="0" hidden="1">{"MG-2002-F1",#N/A,FALSE,"PPU-Telemig";"MG-2002-F2",#N/A,FALSE,"PPU-Telemig";"MG-2002-F3",#N/A,FALSE,"PPU-Telemig";"MG-2002-F4",#N/A,FALSE,"PPU-Telemig";"MG-2003-F1",#N/A,FALSE,"PPU-Telemig";"MG-2004-F1",#N/A,FALSE,"PPU-Telemig"}</definedName>
    <definedName name="FFF" localSheetId="1" hidden="1">{"MG-2002-F1",#N/A,FALSE,"PPU-Telemig";"MG-2002-F2",#N/A,FALSE,"PPU-Telemig";"MG-2002-F3",#N/A,FALSE,"PPU-Telemig";"MG-2002-F4",#N/A,FALSE,"PPU-Telemig";"MG-2003-F1",#N/A,FALSE,"PPU-Telemig";"MG-2004-F1",#N/A,FALSE,"PPU-Telemig"}</definedName>
    <definedName name="FFF" localSheetId="2" hidden="1">{"MG-2002-F1",#N/A,FALSE,"PPU-Telemig";"MG-2002-F2",#N/A,FALSE,"PPU-Telemig";"MG-2002-F3",#N/A,FALSE,"PPU-Telemig";"MG-2002-F4",#N/A,FALSE,"PPU-Telemig";"MG-2003-F1",#N/A,FALSE,"PPU-Telemig";"MG-2004-F1",#N/A,FALSE,"PPU-Telemig"}</definedName>
    <definedName name="FFF" hidden="1">{"MG-2002-F1",#N/A,FALSE,"PPU-Telemig";"MG-2002-F2",#N/A,FALSE,"PPU-Telemig";"MG-2002-F3",#N/A,FALSE,"PPU-Telemig";"MG-2002-F4",#N/A,FALSE,"PPU-Telemig";"MG-2003-F1",#N/A,FALSE,"PPU-Telemig";"MG-2004-F1",#N/A,FALSE,"PPU-Telemig"}</definedName>
    <definedName name="fgsznzfd" localSheetId="4" hidden="1">{"'内訳表'!$B$2:$N$64"}</definedName>
    <definedName name="fgsznzfd" localSheetId="3" hidden="1">{"'内訳表'!$B$2:$N$64"}</definedName>
    <definedName name="fgsznzfd" localSheetId="5" hidden="1">{"'内訳表'!$B$2:$N$64"}</definedName>
    <definedName name="fgsznzfd" localSheetId="0" hidden="1">{"'内訳表'!$B$2:$N$64"}</definedName>
    <definedName name="fgsznzfd" localSheetId="1" hidden="1">{"'内訳表'!$B$2:$N$64"}</definedName>
    <definedName name="fgsznzfd" localSheetId="2" hidden="1">{"'内訳表'!$B$2:$N$64"}</definedName>
    <definedName name="fgsznzfd" hidden="1">{"'内訳表'!$B$2:$N$64"}</definedName>
    <definedName name="fgxnbf" localSheetId="4" hidden="1">{"MG-2002-F1",#N/A,FALSE,"PPU-Telemig";"MG-2002-F2",#N/A,FALSE,"PPU-Telemig";"MG-2002-F3",#N/A,FALSE,"PPU-Telemig";"MG-2002-F4",#N/A,FALSE,"PPU-Telemig";"MG-2003-F1",#N/A,FALSE,"PPU-Telemig";"MG-2004-F1",#N/A,FALSE,"PPU-Telemig"}</definedName>
    <definedName name="fgxnbf" localSheetId="3" hidden="1">{"MG-2002-F1",#N/A,FALSE,"PPU-Telemig";"MG-2002-F2",#N/A,FALSE,"PPU-Telemig";"MG-2002-F3",#N/A,FALSE,"PPU-Telemig";"MG-2002-F4",#N/A,FALSE,"PPU-Telemig";"MG-2003-F1",#N/A,FALSE,"PPU-Telemig";"MG-2004-F1",#N/A,FALSE,"PPU-Telemig"}</definedName>
    <definedName name="fgxnbf" localSheetId="5" hidden="1">{"MG-2002-F1",#N/A,FALSE,"PPU-Telemig";"MG-2002-F2",#N/A,FALSE,"PPU-Telemig";"MG-2002-F3",#N/A,FALSE,"PPU-Telemig";"MG-2002-F4",#N/A,FALSE,"PPU-Telemig";"MG-2003-F1",#N/A,FALSE,"PPU-Telemig";"MG-2004-F1",#N/A,FALSE,"PPU-Telemig"}</definedName>
    <definedName name="fgxnbf" localSheetId="0" hidden="1">{"MG-2002-F1",#N/A,FALSE,"PPU-Telemig";"MG-2002-F2",#N/A,FALSE,"PPU-Telemig";"MG-2002-F3",#N/A,FALSE,"PPU-Telemig";"MG-2002-F4",#N/A,FALSE,"PPU-Telemig";"MG-2003-F1",#N/A,FALSE,"PPU-Telemig";"MG-2004-F1",#N/A,FALSE,"PPU-Telemig"}</definedName>
    <definedName name="fgxnbf" localSheetId="1" hidden="1">{"MG-2002-F1",#N/A,FALSE,"PPU-Telemig";"MG-2002-F2",#N/A,FALSE,"PPU-Telemig";"MG-2002-F3",#N/A,FALSE,"PPU-Telemig";"MG-2002-F4",#N/A,FALSE,"PPU-Telemig";"MG-2003-F1",#N/A,FALSE,"PPU-Telemig";"MG-2004-F1",#N/A,FALSE,"PPU-Telemig"}</definedName>
    <definedName name="fgxnbf" localSheetId="2" hidden="1">{"MG-2002-F1",#N/A,FALSE,"PPU-Telemig";"MG-2002-F2",#N/A,FALSE,"PPU-Telemig";"MG-2002-F3",#N/A,FALSE,"PPU-Telemig";"MG-2002-F4",#N/A,FALSE,"PPU-Telemig";"MG-2003-F1",#N/A,FALSE,"PPU-Telemig";"MG-2004-F1",#N/A,FALSE,"PPU-Telemig"}</definedName>
    <definedName name="fgxnbf" hidden="1">{"MG-2002-F1",#N/A,FALSE,"PPU-Telemig";"MG-2002-F2",#N/A,FALSE,"PPU-Telemig";"MG-2002-F3",#N/A,FALSE,"PPU-Telemig";"MG-2002-F4",#N/A,FALSE,"PPU-Telemig";"MG-2003-F1",#N/A,FALSE,"PPU-Telemig";"MG-2004-F1",#N/A,FALSE,"PPU-Telemig"}</definedName>
    <definedName name="FSDFSD" localSheetId="4" hidden="1">{0,#N/A,FALSE,0;0,#N/A,FALSE,0;0,#N/A,FALSE,0;0,#N/A,FALSE,0;0,#N/A,FALSE,0;0,#N/A,FALSE,0}</definedName>
    <definedName name="FSDFSD" localSheetId="3" hidden="1">{0,#N/A,FALSE,0;0,#N/A,FALSE,0;0,#N/A,FALSE,0;0,#N/A,FALSE,0;0,#N/A,FALSE,0;0,#N/A,FALSE,0}</definedName>
    <definedName name="FSDFSD" localSheetId="5" hidden="1">{0,#N/A,FALSE,0;0,#N/A,FALSE,0;0,#N/A,FALSE,0;0,#N/A,FALSE,0;0,#N/A,FALSE,0;0,#N/A,FALSE,0}</definedName>
    <definedName name="FSDFSD" localSheetId="0" hidden="1">{0,#N/A,FALSE,0;0,#N/A,FALSE,0;0,#N/A,FALSE,0;0,#N/A,FALSE,0;0,#N/A,FALSE,0;0,#N/A,FALSE,0}</definedName>
    <definedName name="FSDFSD" localSheetId="1" hidden="1">{0,#N/A,FALSE,0;0,#N/A,FALSE,0;0,#N/A,FALSE,0;0,#N/A,FALSE,0;0,#N/A,FALSE,0;0,#N/A,FALSE,0}</definedName>
    <definedName name="FSDFSD" localSheetId="2" hidden="1">{0,#N/A,FALSE,0;0,#N/A,FALSE,0;0,#N/A,FALSE,0;0,#N/A,FALSE,0;0,#N/A,FALSE,0;0,#N/A,FALSE,0}</definedName>
    <definedName name="FSDFSD" hidden="1">{0,#N/A,FALSE,0;0,#N/A,FALSE,0;0,#N/A,FALSE,0;0,#N/A,FALSE,0;0,#N/A,FALSE,0;0,#N/A,FALSE,0}</definedName>
    <definedName name="fsmnfs" localSheetId="4" hidden="1">{"MG-2002-F1",#N/A,FALSE,"PPU-Telemig";"MG-2002-F2",#N/A,FALSE,"PPU-Telemig";"MG-2002-F3",#N/A,FALSE,"PPU-Telemig";"MG-2002-F4",#N/A,FALSE,"PPU-Telemig";"MG-2003-F1",#N/A,FALSE,"PPU-Telemig";"MG-2004-F1",#N/A,FALSE,"PPU-Telemig"}</definedName>
    <definedName name="fsmnfs" localSheetId="3" hidden="1">{"MG-2002-F1",#N/A,FALSE,"PPU-Telemig";"MG-2002-F2",#N/A,FALSE,"PPU-Telemig";"MG-2002-F3",#N/A,FALSE,"PPU-Telemig";"MG-2002-F4",#N/A,FALSE,"PPU-Telemig";"MG-2003-F1",#N/A,FALSE,"PPU-Telemig";"MG-2004-F1",#N/A,FALSE,"PPU-Telemig"}</definedName>
    <definedName name="fsmnfs" localSheetId="5" hidden="1">{"MG-2002-F1",#N/A,FALSE,"PPU-Telemig";"MG-2002-F2",#N/A,FALSE,"PPU-Telemig";"MG-2002-F3",#N/A,FALSE,"PPU-Telemig";"MG-2002-F4",#N/A,FALSE,"PPU-Telemig";"MG-2003-F1",#N/A,FALSE,"PPU-Telemig";"MG-2004-F1",#N/A,FALSE,"PPU-Telemig"}</definedName>
    <definedName name="fsmnfs" localSheetId="0" hidden="1">{"MG-2002-F1",#N/A,FALSE,"PPU-Telemig";"MG-2002-F2",#N/A,FALSE,"PPU-Telemig";"MG-2002-F3",#N/A,FALSE,"PPU-Telemig";"MG-2002-F4",#N/A,FALSE,"PPU-Telemig";"MG-2003-F1",#N/A,FALSE,"PPU-Telemig";"MG-2004-F1",#N/A,FALSE,"PPU-Telemig"}</definedName>
    <definedName name="fsmnfs" localSheetId="1" hidden="1">{"MG-2002-F1",#N/A,FALSE,"PPU-Telemig";"MG-2002-F2",#N/A,FALSE,"PPU-Telemig";"MG-2002-F3",#N/A,FALSE,"PPU-Telemig";"MG-2002-F4",#N/A,FALSE,"PPU-Telemig";"MG-2003-F1",#N/A,FALSE,"PPU-Telemig";"MG-2004-F1",#N/A,FALSE,"PPU-Telemig"}</definedName>
    <definedName name="fsmnfs" localSheetId="2" hidden="1">{"MG-2002-F1",#N/A,FALSE,"PPU-Telemig";"MG-2002-F2",#N/A,FALSE,"PPU-Telemig";"MG-2002-F3",#N/A,FALSE,"PPU-Telemig";"MG-2002-F4",#N/A,FALSE,"PPU-Telemig";"MG-2003-F1",#N/A,FALSE,"PPU-Telemig";"MG-2004-F1",#N/A,FALSE,"PPU-Telemig"}</definedName>
    <definedName name="fsmnfs" hidden="1">{"MG-2002-F1",#N/A,FALSE,"PPU-Telemig";"MG-2002-F2",#N/A,FALSE,"PPU-Telemig";"MG-2002-F3",#N/A,FALSE,"PPU-Telemig";"MG-2002-F4",#N/A,FALSE,"PPU-Telemig";"MG-2003-F1",#N/A,FALSE,"PPU-Telemig";"MG-2004-F1",#N/A,FALSE,"PPU-Telemig"}</definedName>
    <definedName name="Ｆグラフ" localSheetId="4" hidden="1">#REF!</definedName>
    <definedName name="Ｆグラフ" localSheetId="3" hidden="1">#REF!</definedName>
    <definedName name="Ｆグラフ" localSheetId="5" hidden="1">#REF!</definedName>
    <definedName name="Ｆグラフ" localSheetId="0" hidden="1">#REF!</definedName>
    <definedName name="Ｆグラフ" localSheetId="1" hidden="1">#REF!</definedName>
    <definedName name="Ｆグラフ" localSheetId="2" hidden="1">#REF!</definedName>
    <definedName name="Ｆグラフ" hidden="1">#REF!</definedName>
    <definedName name="gbvREDSAb" localSheetId="4" hidden="1">{"MG-2002-F1",#N/A,FALSE,"PPU-Telemig";"MG-2002-F2",#N/A,FALSE,"PPU-Telemig";"MG-2002-F3",#N/A,FALSE,"PPU-Telemig";"MG-2002-F4",#N/A,FALSE,"PPU-Telemig";"MG-2003-F1",#N/A,FALSE,"PPU-Telemig";"MG-2004-F1",#N/A,FALSE,"PPU-Telemig"}</definedName>
    <definedName name="gbvREDSAb" localSheetId="3" hidden="1">{"MG-2002-F1",#N/A,FALSE,"PPU-Telemig";"MG-2002-F2",#N/A,FALSE,"PPU-Telemig";"MG-2002-F3",#N/A,FALSE,"PPU-Telemig";"MG-2002-F4",#N/A,FALSE,"PPU-Telemig";"MG-2003-F1",#N/A,FALSE,"PPU-Telemig";"MG-2004-F1",#N/A,FALSE,"PPU-Telemig"}</definedName>
    <definedName name="gbvREDSAb" localSheetId="5" hidden="1">{"MG-2002-F1",#N/A,FALSE,"PPU-Telemig";"MG-2002-F2",#N/A,FALSE,"PPU-Telemig";"MG-2002-F3",#N/A,FALSE,"PPU-Telemig";"MG-2002-F4",#N/A,FALSE,"PPU-Telemig";"MG-2003-F1",#N/A,FALSE,"PPU-Telemig";"MG-2004-F1",#N/A,FALSE,"PPU-Telemig"}</definedName>
    <definedName name="gbvREDSAb" localSheetId="0" hidden="1">{"MG-2002-F1",#N/A,FALSE,"PPU-Telemig";"MG-2002-F2",#N/A,FALSE,"PPU-Telemig";"MG-2002-F3",#N/A,FALSE,"PPU-Telemig";"MG-2002-F4",#N/A,FALSE,"PPU-Telemig";"MG-2003-F1",#N/A,FALSE,"PPU-Telemig";"MG-2004-F1",#N/A,FALSE,"PPU-Telemig"}</definedName>
    <definedName name="gbvREDSAb" localSheetId="1" hidden="1">{"MG-2002-F1",#N/A,FALSE,"PPU-Telemig";"MG-2002-F2",#N/A,FALSE,"PPU-Telemig";"MG-2002-F3",#N/A,FALSE,"PPU-Telemig";"MG-2002-F4",#N/A,FALSE,"PPU-Telemig";"MG-2003-F1",#N/A,FALSE,"PPU-Telemig";"MG-2004-F1",#N/A,FALSE,"PPU-Telemig"}</definedName>
    <definedName name="gbvREDSAb" localSheetId="2" hidden="1">{"MG-2002-F1",#N/A,FALSE,"PPU-Telemig";"MG-2002-F2",#N/A,FALSE,"PPU-Telemig";"MG-2002-F3",#N/A,FALSE,"PPU-Telemig";"MG-2002-F4",#N/A,FALSE,"PPU-Telemig";"MG-2003-F1",#N/A,FALSE,"PPU-Telemig";"MG-2004-F1",#N/A,FALSE,"PPU-Telemig"}</definedName>
    <definedName name="gbvREDSAb" hidden="1">{"MG-2002-F1",#N/A,FALSE,"PPU-Telemig";"MG-2002-F2",#N/A,FALSE,"PPU-Telemig";"MG-2002-F3",#N/A,FALSE,"PPU-Telemig";"MG-2002-F4",#N/A,FALSE,"PPU-Telemig";"MG-2003-F1",#N/A,FALSE,"PPU-Telemig";"MG-2004-F1",#N/A,FALSE,"PPU-Telemig"}</definedName>
    <definedName name="geral" localSheetId="4" hidden="1">{"MG-2002-F1",#N/A,FALSE,"PPU-Telemig";"MG-2002-F2",#N/A,FALSE,"PPU-Telemig";"MG-2002-F3",#N/A,FALSE,"PPU-Telemig";"MG-2002-F4",#N/A,FALSE,"PPU-Telemig";"MG-2003-F1",#N/A,FALSE,"PPU-Telemig";"MG-2004-F1",#N/A,FALSE,"PPU-Telemig"}</definedName>
    <definedName name="geral" localSheetId="3" hidden="1">{"MG-2002-F1",#N/A,FALSE,"PPU-Telemig";"MG-2002-F2",#N/A,FALSE,"PPU-Telemig";"MG-2002-F3",#N/A,FALSE,"PPU-Telemig";"MG-2002-F4",#N/A,FALSE,"PPU-Telemig";"MG-2003-F1",#N/A,FALSE,"PPU-Telemig";"MG-2004-F1",#N/A,FALSE,"PPU-Telemig"}</definedName>
    <definedName name="geral" localSheetId="5" hidden="1">{"MG-2002-F1",#N/A,FALSE,"PPU-Telemig";"MG-2002-F2",#N/A,FALSE,"PPU-Telemig";"MG-2002-F3",#N/A,FALSE,"PPU-Telemig";"MG-2002-F4",#N/A,FALSE,"PPU-Telemig";"MG-2003-F1",#N/A,FALSE,"PPU-Telemig";"MG-2004-F1",#N/A,FALSE,"PPU-Telemig"}</definedName>
    <definedName name="geral" localSheetId="0" hidden="1">{"MG-2002-F1",#N/A,FALSE,"PPU-Telemig";"MG-2002-F2",#N/A,FALSE,"PPU-Telemig";"MG-2002-F3",#N/A,FALSE,"PPU-Telemig";"MG-2002-F4",#N/A,FALSE,"PPU-Telemig";"MG-2003-F1",#N/A,FALSE,"PPU-Telemig";"MG-2004-F1",#N/A,FALSE,"PPU-Telemig"}</definedName>
    <definedName name="geral" localSheetId="1" hidden="1">{"MG-2002-F1",#N/A,FALSE,"PPU-Telemig";"MG-2002-F2",#N/A,FALSE,"PPU-Telemig";"MG-2002-F3",#N/A,FALSE,"PPU-Telemig";"MG-2002-F4",#N/A,FALSE,"PPU-Telemig";"MG-2003-F1",#N/A,FALSE,"PPU-Telemig";"MG-2004-F1",#N/A,FALSE,"PPU-Telemig"}</definedName>
    <definedName name="geral" localSheetId="2"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FH" localSheetId="4" hidden="1">#REF!</definedName>
    <definedName name="GFH" localSheetId="3" hidden="1">#REF!</definedName>
    <definedName name="GFH" localSheetId="5" hidden="1">#REF!</definedName>
    <definedName name="GFH" localSheetId="0" hidden="1">#REF!</definedName>
    <definedName name="GFH" localSheetId="1" hidden="1">#REF!</definedName>
    <definedName name="GFH" localSheetId="2" hidden="1">#REF!</definedName>
    <definedName name="GFH" hidden="1">#REF!</definedName>
    <definedName name="GiasCertificado">[4]Listas!$C$2:$C$3</definedName>
    <definedName name="hhjn" localSheetId="4" hidden="1">{"MG-2002-F1",#N/A,FALSE,"PPU-Telemig";"MG-2002-F2",#N/A,FALSE,"PPU-Telemig";"MG-2002-F3",#N/A,FALSE,"PPU-Telemig";"MG-2002-F4",#N/A,FALSE,"PPU-Telemig";"MG-2003-F1",#N/A,FALSE,"PPU-Telemig";"MG-2004-F1",#N/A,FALSE,"PPU-Telemig"}</definedName>
    <definedName name="hhjn" localSheetId="3" hidden="1">{"MG-2002-F1",#N/A,FALSE,"PPU-Telemig";"MG-2002-F2",#N/A,FALSE,"PPU-Telemig";"MG-2002-F3",#N/A,FALSE,"PPU-Telemig";"MG-2002-F4",#N/A,FALSE,"PPU-Telemig";"MG-2003-F1",#N/A,FALSE,"PPU-Telemig";"MG-2004-F1",#N/A,FALSE,"PPU-Telemig"}</definedName>
    <definedName name="hhjn" localSheetId="5" hidden="1">{"MG-2002-F1",#N/A,FALSE,"PPU-Telemig";"MG-2002-F2",#N/A,FALSE,"PPU-Telemig";"MG-2002-F3",#N/A,FALSE,"PPU-Telemig";"MG-2002-F4",#N/A,FALSE,"PPU-Telemig";"MG-2003-F1",#N/A,FALSE,"PPU-Telemig";"MG-2004-F1",#N/A,FALSE,"PPU-Telemig"}</definedName>
    <definedName name="hhjn" localSheetId="0" hidden="1">{"MG-2002-F1",#N/A,FALSE,"PPU-Telemig";"MG-2002-F2",#N/A,FALSE,"PPU-Telemig";"MG-2002-F3",#N/A,FALSE,"PPU-Telemig";"MG-2002-F4",#N/A,FALSE,"PPU-Telemig";"MG-2003-F1",#N/A,FALSE,"PPU-Telemig";"MG-2004-F1",#N/A,FALSE,"PPU-Telemig"}</definedName>
    <definedName name="hhjn" localSheetId="1" hidden="1">{"MG-2002-F1",#N/A,FALSE,"PPU-Telemig";"MG-2002-F2",#N/A,FALSE,"PPU-Telemig";"MG-2002-F3",#N/A,FALSE,"PPU-Telemig";"MG-2002-F4",#N/A,FALSE,"PPU-Telemig";"MG-2003-F1",#N/A,FALSE,"PPU-Telemig";"MG-2004-F1",#N/A,FALSE,"PPU-Telemig"}</definedName>
    <definedName name="hhjn" localSheetId="2" hidden="1">{"MG-2002-F1",#N/A,FALSE,"PPU-Telemig";"MG-2002-F2",#N/A,FALSE,"PPU-Telemig";"MG-2002-F3",#N/A,FALSE,"PPU-Telemig";"MG-2002-F4",#N/A,FALSE,"PPU-Telemig";"MG-2003-F1",#N/A,FALSE,"PPU-Telemig";"MG-2004-F1",#N/A,FALSE,"PPU-Telemig"}</definedName>
    <definedName name="hhjn" hidden="1">{"MG-2002-F1",#N/A,FALSE,"PPU-Telemig";"MG-2002-F2",#N/A,FALSE,"PPU-Telemig";"MG-2002-F3",#N/A,FALSE,"PPU-Telemig";"MG-2002-F4",#N/A,FALSE,"PPU-Telemig";"MG-2003-F1",#N/A,FALSE,"PPU-Telemig";"MG-2004-F1",#N/A,FALSE,"PPU-Telemig"}</definedName>
    <definedName name="hjgmyjk" localSheetId="4"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localSheetId="3"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localSheetId="5"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localSheetId="0"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localSheetId="1"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localSheetId="2"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m" localSheetId="4" hidden="1">{#N/A,#N/A,FALSE,"KEGELLE 1 (3)";#N/A,#N/A,FALSE,"KEGELLE 2 (3)";#N/A,#N/A,FALSE,"KEGELLE 3 (3)";#N/A,#N/A,FALSE,"KEGELLE 4 (3)";#N/A,#N/A,FALSE,"KEGELLE 5 (3)";#N/A,#N/A,FALSE,"KEGELLE 6 (3)";#N/A,#N/A,FALSE,"KEGELLE 7 (3)"}</definedName>
    <definedName name="hjm" localSheetId="3" hidden="1">{#N/A,#N/A,FALSE,"KEGELLE 1 (3)";#N/A,#N/A,FALSE,"KEGELLE 2 (3)";#N/A,#N/A,FALSE,"KEGELLE 3 (3)";#N/A,#N/A,FALSE,"KEGELLE 4 (3)";#N/A,#N/A,FALSE,"KEGELLE 5 (3)";#N/A,#N/A,FALSE,"KEGELLE 6 (3)";#N/A,#N/A,FALSE,"KEGELLE 7 (3)"}</definedName>
    <definedName name="hjm" localSheetId="5" hidden="1">{#N/A,#N/A,FALSE,"KEGELLE 1 (3)";#N/A,#N/A,FALSE,"KEGELLE 2 (3)";#N/A,#N/A,FALSE,"KEGELLE 3 (3)";#N/A,#N/A,FALSE,"KEGELLE 4 (3)";#N/A,#N/A,FALSE,"KEGELLE 5 (3)";#N/A,#N/A,FALSE,"KEGELLE 6 (3)";#N/A,#N/A,FALSE,"KEGELLE 7 (3)"}</definedName>
    <definedName name="hjm" localSheetId="0" hidden="1">{#N/A,#N/A,FALSE,"KEGELLE 1 (3)";#N/A,#N/A,FALSE,"KEGELLE 2 (3)";#N/A,#N/A,FALSE,"KEGELLE 3 (3)";#N/A,#N/A,FALSE,"KEGELLE 4 (3)";#N/A,#N/A,FALSE,"KEGELLE 5 (3)";#N/A,#N/A,FALSE,"KEGELLE 6 (3)";#N/A,#N/A,FALSE,"KEGELLE 7 (3)"}</definedName>
    <definedName name="hjm" localSheetId="1" hidden="1">{#N/A,#N/A,FALSE,"KEGELLE 1 (3)";#N/A,#N/A,FALSE,"KEGELLE 2 (3)";#N/A,#N/A,FALSE,"KEGELLE 3 (3)";#N/A,#N/A,FALSE,"KEGELLE 4 (3)";#N/A,#N/A,FALSE,"KEGELLE 5 (3)";#N/A,#N/A,FALSE,"KEGELLE 6 (3)";#N/A,#N/A,FALSE,"KEGELLE 7 (3)"}</definedName>
    <definedName name="hjm" localSheetId="2" hidden="1">{#N/A,#N/A,FALSE,"KEGELLE 1 (3)";#N/A,#N/A,FALSE,"KEGELLE 2 (3)";#N/A,#N/A,FALSE,"KEGELLE 3 (3)";#N/A,#N/A,FALSE,"KEGELLE 4 (3)";#N/A,#N/A,FALSE,"KEGELLE 5 (3)";#N/A,#N/A,FALSE,"KEGELLE 6 (3)";#N/A,#N/A,FALSE,"KEGELLE 7 (3)"}</definedName>
    <definedName name="hjm" hidden="1">{#N/A,#N/A,FALSE,"KEGELLE 1 (3)";#N/A,#N/A,FALSE,"KEGELLE 2 (3)";#N/A,#N/A,FALSE,"KEGELLE 3 (3)";#N/A,#N/A,FALSE,"KEGELLE 4 (3)";#N/A,#N/A,FALSE,"KEGELLE 5 (3)";#N/A,#N/A,FALSE,"KEGELLE 6 (3)";#N/A,#N/A,FALSE,"KEGELLE 7 (3)"}</definedName>
    <definedName name="hjmhg" localSheetId="4" hidden="1">{#N/A,#N/A,FALSE,"KEGELLE 1 (2)";#N/A,#N/A,FALSE,"KEGELLE 2 (2)";#N/A,#N/A,FALSE,"KEGELLE 3 (2)";#N/A,#N/A,FALSE,"KEGELLE 4 (2)";#N/A,#N/A,FALSE,"KEGELLE 5 (2)";#N/A,#N/A,FALSE,"KEGELLE 6 (2)";#N/A,#N/A,FALSE,"KEGELLE 7 (2)"}</definedName>
    <definedName name="hjmhg" localSheetId="3" hidden="1">{#N/A,#N/A,FALSE,"KEGELLE 1 (2)";#N/A,#N/A,FALSE,"KEGELLE 2 (2)";#N/A,#N/A,FALSE,"KEGELLE 3 (2)";#N/A,#N/A,FALSE,"KEGELLE 4 (2)";#N/A,#N/A,FALSE,"KEGELLE 5 (2)";#N/A,#N/A,FALSE,"KEGELLE 6 (2)";#N/A,#N/A,FALSE,"KEGELLE 7 (2)"}</definedName>
    <definedName name="hjmhg" localSheetId="5" hidden="1">{#N/A,#N/A,FALSE,"KEGELLE 1 (2)";#N/A,#N/A,FALSE,"KEGELLE 2 (2)";#N/A,#N/A,FALSE,"KEGELLE 3 (2)";#N/A,#N/A,FALSE,"KEGELLE 4 (2)";#N/A,#N/A,FALSE,"KEGELLE 5 (2)";#N/A,#N/A,FALSE,"KEGELLE 6 (2)";#N/A,#N/A,FALSE,"KEGELLE 7 (2)"}</definedName>
    <definedName name="hjmhg" localSheetId="0" hidden="1">{#N/A,#N/A,FALSE,"KEGELLE 1 (2)";#N/A,#N/A,FALSE,"KEGELLE 2 (2)";#N/A,#N/A,FALSE,"KEGELLE 3 (2)";#N/A,#N/A,FALSE,"KEGELLE 4 (2)";#N/A,#N/A,FALSE,"KEGELLE 5 (2)";#N/A,#N/A,FALSE,"KEGELLE 6 (2)";#N/A,#N/A,FALSE,"KEGELLE 7 (2)"}</definedName>
    <definedName name="hjmhg" localSheetId="1" hidden="1">{#N/A,#N/A,FALSE,"KEGELLE 1 (2)";#N/A,#N/A,FALSE,"KEGELLE 2 (2)";#N/A,#N/A,FALSE,"KEGELLE 3 (2)";#N/A,#N/A,FALSE,"KEGELLE 4 (2)";#N/A,#N/A,FALSE,"KEGELLE 5 (2)";#N/A,#N/A,FALSE,"KEGELLE 6 (2)";#N/A,#N/A,FALSE,"KEGELLE 7 (2)"}</definedName>
    <definedName name="hjmhg" localSheetId="2" hidden="1">{#N/A,#N/A,FALSE,"KEGELLE 1 (2)";#N/A,#N/A,FALSE,"KEGELLE 2 (2)";#N/A,#N/A,FALSE,"KEGELLE 3 (2)";#N/A,#N/A,FALSE,"KEGELLE 4 (2)";#N/A,#N/A,FALSE,"KEGELLE 5 (2)";#N/A,#N/A,FALSE,"KEGELLE 6 (2)";#N/A,#N/A,FALSE,"KEGELLE 7 (2)"}</definedName>
    <definedName name="hjmhg" hidden="1">{#N/A,#N/A,FALSE,"KEGELLE 1 (2)";#N/A,#N/A,FALSE,"KEGELLE 2 (2)";#N/A,#N/A,FALSE,"KEGELLE 3 (2)";#N/A,#N/A,FALSE,"KEGELLE 4 (2)";#N/A,#N/A,FALSE,"KEGELLE 5 (2)";#N/A,#N/A,FALSE,"KEGELLE 6 (2)";#N/A,#N/A,FALSE,"KEGELLE 7 (2)"}</definedName>
    <definedName name="hmstj" localSheetId="4" hidden="1">{#N/A,#N/A,TRUE,"Report"}</definedName>
    <definedName name="hmstj" localSheetId="3" hidden="1">{#N/A,#N/A,TRUE,"Report"}</definedName>
    <definedName name="hmstj" localSheetId="5" hidden="1">{#N/A,#N/A,TRUE,"Report"}</definedName>
    <definedName name="hmstj" localSheetId="0" hidden="1">{#N/A,#N/A,TRUE,"Report"}</definedName>
    <definedName name="hmstj" localSheetId="1" hidden="1">{#N/A,#N/A,TRUE,"Report"}</definedName>
    <definedName name="hmstj" localSheetId="2" hidden="1">{#N/A,#N/A,TRUE,"Report"}</definedName>
    <definedName name="hmstj" hidden="1">{#N/A,#N/A,TRUE,"Report"}</definedName>
    <definedName name="hnfg" localSheetId="4" hidden="1">{"MG-2002-F1",#N/A,FALSE,"PPU-Telemig";"MG-2002-F2",#N/A,FALSE,"PPU-Telemig";"MG-2002-F3",#N/A,FALSE,"PPU-Telemig";"MG-2002-F4",#N/A,FALSE,"PPU-Telemig";"MG-2003-F1",#N/A,FALSE,"PPU-Telemig";"MG-2004-F1",#N/A,FALSE,"PPU-Telemig"}</definedName>
    <definedName name="hnfg" localSheetId="3" hidden="1">{"MG-2002-F1",#N/A,FALSE,"PPU-Telemig";"MG-2002-F2",#N/A,FALSE,"PPU-Telemig";"MG-2002-F3",#N/A,FALSE,"PPU-Telemig";"MG-2002-F4",#N/A,FALSE,"PPU-Telemig";"MG-2003-F1",#N/A,FALSE,"PPU-Telemig";"MG-2004-F1",#N/A,FALSE,"PPU-Telemig"}</definedName>
    <definedName name="hnfg" localSheetId="5" hidden="1">{"MG-2002-F1",#N/A,FALSE,"PPU-Telemig";"MG-2002-F2",#N/A,FALSE,"PPU-Telemig";"MG-2002-F3",#N/A,FALSE,"PPU-Telemig";"MG-2002-F4",#N/A,FALSE,"PPU-Telemig";"MG-2003-F1",#N/A,FALSE,"PPU-Telemig";"MG-2004-F1",#N/A,FALSE,"PPU-Telemig"}</definedName>
    <definedName name="hnfg" localSheetId="0" hidden="1">{"MG-2002-F1",#N/A,FALSE,"PPU-Telemig";"MG-2002-F2",#N/A,FALSE,"PPU-Telemig";"MG-2002-F3",#N/A,FALSE,"PPU-Telemig";"MG-2002-F4",#N/A,FALSE,"PPU-Telemig";"MG-2003-F1",#N/A,FALSE,"PPU-Telemig";"MG-2004-F1",#N/A,FALSE,"PPU-Telemig"}</definedName>
    <definedName name="hnfg" localSheetId="1" hidden="1">{"MG-2002-F1",#N/A,FALSE,"PPU-Telemig";"MG-2002-F2",#N/A,FALSE,"PPU-Telemig";"MG-2002-F3",#N/A,FALSE,"PPU-Telemig";"MG-2002-F4",#N/A,FALSE,"PPU-Telemig";"MG-2003-F1",#N/A,FALSE,"PPU-Telemig";"MG-2004-F1",#N/A,FALSE,"PPU-Telemig"}</definedName>
    <definedName name="hnfg" localSheetId="2" hidden="1">{"MG-2002-F1",#N/A,FALSE,"PPU-Telemig";"MG-2002-F2",#N/A,FALSE,"PPU-Telemig";"MG-2002-F3",#N/A,FALSE,"PPU-Telemig";"MG-2002-F4",#N/A,FALSE,"PPU-Telemig";"MG-2003-F1",#N/A,FALSE,"PPU-Telemig";"MG-2004-F1",#N/A,FALSE,"PPU-Telemig"}</definedName>
    <definedName name="hnfg" hidden="1">{"MG-2002-F1",#N/A,FALSE,"PPU-Telemig";"MG-2002-F2",#N/A,FALSE,"PPU-Telemig";"MG-2002-F3",#N/A,FALSE,"PPU-Telemig";"MG-2002-F4",#N/A,FALSE,"PPU-Telemig";"MG-2003-F1",#N/A,FALSE,"PPU-Telemig";"MG-2004-F1",#N/A,FALSE,"PPU-Telemig"}</definedName>
    <definedName name="horas_jornada">[2]CONFIGURACIÓN!$C$12</definedName>
    <definedName name="horas_ubicacion1">[2]CONFIGURACIÓN!$C$47</definedName>
    <definedName name="horas_ubicacion2">[2]CONFIGURACIÓN!$C$48</definedName>
    <definedName name="horas_ubicacion3">[2]CONFIGURACIÓN!$C$49</definedName>
    <definedName name="horas_ubicacion4">[2]CONFIGURACIÓN!$C$50</definedName>
    <definedName name="horas_ubicacion5">[2]CONFIGURACIÓN!$C$51</definedName>
    <definedName name="horas_ubicacion6">[2]CONFIGURACIÓN!$C$52</definedName>
    <definedName name="horas_ubicacion7">[2]CONFIGURACIÓN!$C$53</definedName>
    <definedName name="hsf" localSheetId="4" hidden="1">{"'内訳表'!$B$2:$N$64"}</definedName>
    <definedName name="hsf" localSheetId="3" hidden="1">{"'内訳表'!$B$2:$N$64"}</definedName>
    <definedName name="hsf" localSheetId="5" hidden="1">{"'内訳表'!$B$2:$N$64"}</definedName>
    <definedName name="hsf" localSheetId="0" hidden="1">{"'内訳表'!$B$2:$N$64"}</definedName>
    <definedName name="hsf" localSheetId="1" hidden="1">{"'内訳表'!$B$2:$N$64"}</definedName>
    <definedName name="hsf" localSheetId="2" hidden="1">{"'内訳表'!$B$2:$N$64"}</definedName>
    <definedName name="hsf" hidden="1">{"'内訳表'!$B$2:$N$64"}</definedName>
    <definedName name="HTML_CodePage" localSheetId="4" hidden="1">932</definedName>
    <definedName name="HTML_CodePage" localSheetId="3" hidden="1">932</definedName>
    <definedName name="HTML_CodePage" localSheetId="5" hidden="1">932</definedName>
    <definedName name="HTML_CodePage" hidden="1">1252</definedName>
    <definedName name="HTML_Control" localSheetId="4" hidden="1">{"'内訳表'!$B$2:$N$64"}</definedName>
    <definedName name="HTML_Control" localSheetId="3" hidden="1">{"'内訳表'!$B$2:$N$64"}</definedName>
    <definedName name="HTML_Control" localSheetId="5" hidden="1">{"'内訳表'!$B$2:$N$64"}</definedName>
    <definedName name="HTML_Control" localSheetId="0" hidden="1">{"'Planner Cell based'!$A$1:$H$142"}</definedName>
    <definedName name="HTML_Control" localSheetId="1" hidden="1">{"'Planner Cell based'!$A$1:$H$142"}</definedName>
    <definedName name="HTML_Control" localSheetId="2" hidden="1">{"'Planner Cell based'!$A$1:$H$142"}</definedName>
    <definedName name="HTML_Control" hidden="1">{"'Planner Cell based'!$A$1:$H$142"}</definedName>
    <definedName name="HTML_Description" hidden="1">""</definedName>
    <definedName name="HTML_Email" hidden="1">""</definedName>
    <definedName name="HTML_Header" localSheetId="4" hidden="1">"内訳表"</definedName>
    <definedName name="HTML_Header" localSheetId="3" hidden="1">"内訳表"</definedName>
    <definedName name="HTML_Header" localSheetId="5" hidden="1">"内訳表"</definedName>
    <definedName name="HTML_Header" hidden="1">"Planner Cell based"</definedName>
    <definedName name="HTML_LastUpdate" localSheetId="4" hidden="1">"99/12/27"</definedName>
    <definedName name="HTML_LastUpdate" localSheetId="3" hidden="1">"99/12/27"</definedName>
    <definedName name="HTML_LastUpdate" localSheetId="5" hidden="1">"99/12/27"</definedName>
    <definedName name="HTML_LastUpdate" hidden="1">"24.08.2001"</definedName>
    <definedName name="HTML_LineAfter" hidden="1">FALSE</definedName>
    <definedName name="HTML_LineBefore" hidden="1">FALSE</definedName>
    <definedName name="HTML_Name" localSheetId="4" hidden="1">"Kenji Fujimori"</definedName>
    <definedName name="HTML_Name" localSheetId="3" hidden="1">"Kenji Fujimori"</definedName>
    <definedName name="HTML_Name" localSheetId="5" hidden="1">"Kenji Fujimori"</definedName>
    <definedName name="HTML_Name" hidden="1">"OEN NT-Netz"</definedName>
    <definedName name="HTML_OBDlg2" hidden="1">TRUE</definedName>
    <definedName name="HTML_OBDlg4" hidden="1">TRUE</definedName>
    <definedName name="HTML_OS" hidden="1">0</definedName>
    <definedName name="HTML_PathFile" localSheetId="4" hidden="1">"A:\My Documents\MyHTML.htm"</definedName>
    <definedName name="HTML_PathFile" localSheetId="3" hidden="1">"A:\My Documents\MyHTML.htm"</definedName>
    <definedName name="HTML_PathFile" localSheetId="5" hidden="1">"A:\My Documents\MyHTML.htm"</definedName>
    <definedName name="HTML_PathFile" hidden="1">"F:\TV 4\Ebner\MeinHTML.htm"</definedName>
    <definedName name="HTML_Title" localSheetId="4" hidden="1">"BT21Rev4"</definedName>
    <definedName name="HTML_Title" localSheetId="3" hidden="1">"BT21Rev4"</definedName>
    <definedName name="HTML_Title" localSheetId="5" hidden="1">"BT21Rev4"</definedName>
    <definedName name="HTML_Title" hidden="1">"Ang-ACI8-CB_neu230801 TDM"</definedName>
    <definedName name="ii" localSheetId="4" hidden="1">{"'内訳表'!$B$2:$N$64"}</definedName>
    <definedName name="ii" localSheetId="3" hidden="1">{"'内訳表'!$B$2:$N$64"}</definedName>
    <definedName name="ii" localSheetId="5" hidden="1">{"'内訳表'!$B$2:$N$64"}</definedName>
    <definedName name="ii" localSheetId="0" hidden="1">{"'内訳表'!$B$2:$N$64"}</definedName>
    <definedName name="ii" localSheetId="1" hidden="1">{"'内訳表'!$B$2:$N$64"}</definedName>
    <definedName name="ii" localSheetId="2" hidden="1">{"'内訳表'!$B$2:$N$64"}</definedName>
    <definedName name="ii" hidden="1">{"'内訳表'!$B$2:$N$64"}</definedName>
    <definedName name="Info_Prazo_do_contrato">[6]Seletor!$C$13</definedName>
    <definedName name="JGJ" localSheetId="4" hidden="1">{0,#N/A,FALSE,0;0,#N/A,FALSE,0;0,#N/A,FALSE,0;0,#N/A,FALSE,0;0,#N/A,FALSE,0;0,#N/A,FALSE,0}</definedName>
    <definedName name="JGJ" localSheetId="3" hidden="1">{0,#N/A,FALSE,0;0,#N/A,FALSE,0;0,#N/A,FALSE,0;0,#N/A,FALSE,0;0,#N/A,FALSE,0;0,#N/A,FALSE,0}</definedName>
    <definedName name="JGJ" localSheetId="5" hidden="1">{0,#N/A,FALSE,0;0,#N/A,FALSE,0;0,#N/A,FALSE,0;0,#N/A,FALSE,0;0,#N/A,FALSE,0;0,#N/A,FALSE,0}</definedName>
    <definedName name="JGJ" localSheetId="0" hidden="1">{0,#N/A,FALSE,0;0,#N/A,FALSE,0;0,#N/A,FALSE,0;0,#N/A,FALSE,0;0,#N/A,FALSE,0;0,#N/A,FALSE,0}</definedName>
    <definedName name="JGJ" localSheetId="1" hidden="1">{0,#N/A,FALSE,0;0,#N/A,FALSE,0;0,#N/A,FALSE,0;0,#N/A,FALSE,0;0,#N/A,FALSE,0;0,#N/A,FALSE,0}</definedName>
    <definedName name="JGJ" localSheetId="2" hidden="1">{0,#N/A,FALSE,0;0,#N/A,FALSE,0;0,#N/A,FALSE,0;0,#N/A,FALSE,0;0,#N/A,FALSE,0;0,#N/A,FALSE,0}</definedName>
    <definedName name="JGJ" hidden="1">{0,#N/A,FALSE,0;0,#N/A,FALSE,0;0,#N/A,FALSE,0;0,#N/A,FALSE,0;0,#N/A,FALSE,0;0,#N/A,FALSE,0}</definedName>
    <definedName name="l" localSheetId="4" hidden="1">{"MG-2002-F1",#N/A,FALSE,"PPU-Telemig";"MG-2002-F2",#N/A,FALSE,"PPU-Telemig";"MG-2002-F3",#N/A,FALSE,"PPU-Telemig";"MG-2002-F4",#N/A,FALSE,"PPU-Telemig";"MG-2003-F1",#N/A,FALSE,"PPU-Telemig";"MG-2004-F1",#N/A,FALSE,"PPU-Telemig"}</definedName>
    <definedName name="l" localSheetId="3" hidden="1">{"MG-2002-F1",#N/A,FALSE,"PPU-Telemig";"MG-2002-F2",#N/A,FALSE,"PPU-Telemig";"MG-2002-F3",#N/A,FALSE,"PPU-Telemig";"MG-2002-F4",#N/A,FALSE,"PPU-Telemig";"MG-2003-F1",#N/A,FALSE,"PPU-Telemig";"MG-2004-F1",#N/A,FALSE,"PPU-Telemig"}</definedName>
    <definedName name="l" localSheetId="5" hidden="1">{"MG-2002-F1",#N/A,FALSE,"PPU-Telemig";"MG-2002-F2",#N/A,FALSE,"PPU-Telemig";"MG-2002-F3",#N/A,FALSE,"PPU-Telemig";"MG-2002-F4",#N/A,FALSE,"PPU-Telemig";"MG-2003-F1",#N/A,FALSE,"PPU-Telemig";"MG-2004-F1",#N/A,FALSE,"PPU-Telemig"}</definedName>
    <definedName name="l" localSheetId="0" hidden="1">{"MG-2002-F1",#N/A,FALSE,"PPU-Telemig";"MG-2002-F2",#N/A,FALSE,"PPU-Telemig";"MG-2002-F3",#N/A,FALSE,"PPU-Telemig";"MG-2002-F4",#N/A,FALSE,"PPU-Telemig";"MG-2003-F1",#N/A,FALSE,"PPU-Telemig";"MG-2004-F1",#N/A,FALSE,"PPU-Telemig"}</definedName>
    <definedName name="l" localSheetId="1" hidden="1">{"MG-2002-F1",#N/A,FALSE,"PPU-Telemig";"MG-2002-F2",#N/A,FALSE,"PPU-Telemig";"MG-2002-F3",#N/A,FALSE,"PPU-Telemig";"MG-2002-F4",#N/A,FALSE,"PPU-Telemig";"MG-2003-F1",#N/A,FALSE,"PPU-Telemig";"MG-2004-F1",#N/A,FALSE,"PPU-Telemig"}</definedName>
    <definedName name="l" localSheetId="2" hidden="1">{"MG-2002-F1",#N/A,FALSE,"PPU-Telemig";"MG-2002-F2",#N/A,FALSE,"PPU-Telemig";"MG-2002-F3",#N/A,FALSE,"PPU-Telemig";"MG-2002-F4",#N/A,FALSE,"PPU-Telemig";"MG-2003-F1",#N/A,FALSE,"PPU-Telemig";"MG-2004-F1",#N/A,FALSE,"PPU-Telemig"}</definedName>
    <definedName name="l" hidden="1">{"MG-2002-F1",#N/A,FALSE,"PPU-Telemig";"MG-2002-F2",#N/A,FALSE,"PPU-Telemig";"MG-2002-F3",#N/A,FALSE,"PPU-Telemig";"MG-2002-F4",#N/A,FALSE,"PPU-Telemig";"MG-2003-F1",#N/A,FALSE,"PPU-Telemig";"MG-2004-F1",#N/A,FALSE,"PPU-Telemig"}</definedName>
    <definedName name="lista_hnp">'[2]COSTES NO SSPP'!$B$24:$B$33</definedName>
    <definedName name="lista_lineas_reparto">'[2]HW&amp;SW'!$C$314:$C$324</definedName>
    <definedName name="lista_localizaciones">[2]CONFIGURACIÓN!$B$47:$B$53</definedName>
    <definedName name="lista_paises">'[2]DATOS MAESTROS'!$B$13:$B$39</definedName>
    <definedName name="lista_perfiles_esp">[2]TASAS!$D$7:$D$198</definedName>
    <definedName name="lista_perfiles_resto">[2]TASAS!$B$330:$B$450</definedName>
    <definedName name="margen">'[2]Cash Flow (COP)'!$O$68</definedName>
    <definedName name="markup_infra">[2]DASHBOARD!$D$20</definedName>
    <definedName name="mdgh" localSheetId="4" hidden="1">{"'内訳表'!$B$2:$N$64"}</definedName>
    <definedName name="mdgh" localSheetId="3" hidden="1">{"'内訳表'!$B$2:$N$64"}</definedName>
    <definedName name="mdgh" localSheetId="5" hidden="1">{"'内訳表'!$B$2:$N$64"}</definedName>
    <definedName name="mdgh" localSheetId="0" hidden="1">{"'内訳表'!$B$2:$N$64"}</definedName>
    <definedName name="mdgh" localSheetId="1" hidden="1">{"'内訳表'!$B$2:$N$64"}</definedName>
    <definedName name="mdgh" localSheetId="2" hidden="1">{"'内訳表'!$B$2:$N$64"}</definedName>
    <definedName name="mdgh" hidden="1">{"'内訳表'!$B$2:$N$64"}</definedName>
    <definedName name="Med" localSheetId="0">#REF!</definedName>
    <definedName name="Med" localSheetId="1">#REF!</definedName>
    <definedName name="Med" localSheetId="2">#REF!</definedName>
    <definedName name="Med">#REF!</definedName>
    <definedName name="Medidas" localSheetId="0">#REF!</definedName>
    <definedName name="Medidas" localSheetId="1">#REF!</definedName>
    <definedName name="Medidas" localSheetId="2">#REF!</definedName>
    <definedName name="Medidas">#REF!</definedName>
    <definedName name="mes_inicio_servicio">MONTH([2]CONFIGURACIÓN!$C$9)</definedName>
    <definedName name="meses_a1">[2]CONFIGURACIÓN!$D$29</definedName>
    <definedName name="meses_a10">[2]CONFIGURACIÓN!$M$29</definedName>
    <definedName name="meses_a11">[2]CONFIGURACIÓN!$N$29</definedName>
    <definedName name="meses_a2">[2]CONFIGURACIÓN!$E$29</definedName>
    <definedName name="meses_a3">[2]CONFIGURACIÓN!$F$29</definedName>
    <definedName name="meses_a4">[2]CONFIGURACIÓN!$G$29</definedName>
    <definedName name="meses_a5">[2]CONFIGURACIÓN!$H$29</definedName>
    <definedName name="meses_a6">[2]CONFIGURACIÓN!$I$29</definedName>
    <definedName name="meses_a7">[2]CONFIGURACIÓN!$J$29</definedName>
    <definedName name="meses_a8">[2]CONFIGURACIÓN!$K$29</definedName>
    <definedName name="meses_a9">[2]CONFIGURACIÓN!$L$29</definedName>
    <definedName name="meses_servicio">[2]CONFIGURACIÓN!$C$8</definedName>
    <definedName name="mfhjgjhg" localSheetId="4"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localSheetId="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localSheetId="5"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localSheetId="0"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localSheetId="2"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mExcelLinker_A12B55A7_9F67_4A31_8ABE_1C1F4218B5AF" localSheetId="4">BASE DE [7]DATOS!$B$2:$B$2</definedName>
    <definedName name="MmExcelLinker_A12B55A7_9F67_4A31_8ABE_1C1F4218B5AF" localSheetId="5">BASE DE [7]DATOS!$B$2:$B$2</definedName>
    <definedName name="MmExcelLinker_A12B55A7_9F67_4A31_8ABE_1C1F4218B5AF">BASE DE [7]DATOS!$B$2:$B$2</definedName>
    <definedName name="mmm" localSheetId="4" hidden="1">{"MG-2002-F1",#N/A,FALSE,"PPU-Telemig";"MG-2002-F2",#N/A,FALSE,"PPU-Telemig";"MG-2002-F3",#N/A,FALSE,"PPU-Telemig";"MG-2002-F4",#N/A,FALSE,"PPU-Telemig";"MG-2003-F1",#N/A,FALSE,"PPU-Telemig";"MG-2004-F1",#N/A,FALSE,"PPU-Telemig"}</definedName>
    <definedName name="mmm" localSheetId="3" hidden="1">{"MG-2002-F1",#N/A,FALSE,"PPU-Telemig";"MG-2002-F2",#N/A,FALSE,"PPU-Telemig";"MG-2002-F3",#N/A,FALSE,"PPU-Telemig";"MG-2002-F4",#N/A,FALSE,"PPU-Telemig";"MG-2003-F1",#N/A,FALSE,"PPU-Telemig";"MG-2004-F1",#N/A,FALSE,"PPU-Telemig"}</definedName>
    <definedName name="mmm" localSheetId="5" hidden="1">{"MG-2002-F1",#N/A,FALSE,"PPU-Telemig";"MG-2002-F2",#N/A,FALSE,"PPU-Telemig";"MG-2002-F3",#N/A,FALSE,"PPU-Telemig";"MG-2002-F4",#N/A,FALSE,"PPU-Telemig";"MG-2003-F1",#N/A,FALSE,"PPU-Telemig";"MG-2004-F1",#N/A,FALSE,"PPU-Telemig"}</definedName>
    <definedName name="mmm" localSheetId="0" hidden="1">{"MG-2002-F1",#N/A,FALSE,"PPU-Telemig";"MG-2002-F2",#N/A,FALSE,"PPU-Telemig";"MG-2002-F3",#N/A,FALSE,"PPU-Telemig";"MG-2002-F4",#N/A,FALSE,"PPU-Telemig";"MG-2003-F1",#N/A,FALSE,"PPU-Telemig";"MG-2004-F1",#N/A,FALSE,"PPU-Telemig"}</definedName>
    <definedName name="mmm" localSheetId="1" hidden="1">{"MG-2002-F1",#N/A,FALSE,"PPU-Telemig";"MG-2002-F2",#N/A,FALSE,"PPU-Telemig";"MG-2002-F3",#N/A,FALSE,"PPU-Telemig";"MG-2002-F4",#N/A,FALSE,"PPU-Telemig";"MG-2003-F1",#N/A,FALSE,"PPU-Telemig";"MG-2004-F1",#N/A,FALSE,"PPU-Telemig"}</definedName>
    <definedName name="mmm" localSheetId="2" hidden="1">{"MG-2002-F1",#N/A,FALSE,"PPU-Telemig";"MG-2002-F2",#N/A,FALSE,"PPU-Telemig";"MG-2002-F3",#N/A,FALSE,"PPU-Telemig";"MG-2002-F4",#N/A,FALSE,"PPU-Telemig";"MG-2003-F1",#N/A,FALSE,"PPU-Telemig";"MG-2004-F1",#N/A,FALSE,"PPU-Telemig"}</definedName>
    <definedName name="mmm" hidden="1">{"MG-2002-F1",#N/A,FALSE,"PPU-Telemig";"MG-2002-F2",#N/A,FALSE,"PPU-Telemig";"MG-2002-F3",#N/A,FALSE,"PPU-Telemig";"MG-2002-F4",#N/A,FALSE,"PPU-Telemig";"MG-2003-F1",#N/A,FALSE,"PPU-Telemig";"MG-2004-F1",#N/A,FALSE,"PPU-Telemig"}</definedName>
    <definedName name="mnhgd" localSheetId="4" hidden="1">{"MG-2002-F1",#N/A,FALSE,"PPU-Telemig";"MG-2002-F2",#N/A,FALSE,"PPU-Telemig";"MG-2002-F3",#N/A,FALSE,"PPU-Telemig";"MG-2002-F4",#N/A,FALSE,"PPU-Telemig";"MG-2003-F1",#N/A,FALSE,"PPU-Telemig";"MG-2004-F1",#N/A,FALSE,"PPU-Telemig"}</definedName>
    <definedName name="mnhgd" localSheetId="3" hidden="1">{"MG-2002-F1",#N/A,FALSE,"PPU-Telemig";"MG-2002-F2",#N/A,FALSE,"PPU-Telemig";"MG-2002-F3",#N/A,FALSE,"PPU-Telemig";"MG-2002-F4",#N/A,FALSE,"PPU-Telemig";"MG-2003-F1",#N/A,FALSE,"PPU-Telemig";"MG-2004-F1",#N/A,FALSE,"PPU-Telemig"}</definedName>
    <definedName name="mnhgd" localSheetId="5" hidden="1">{"MG-2002-F1",#N/A,FALSE,"PPU-Telemig";"MG-2002-F2",#N/A,FALSE,"PPU-Telemig";"MG-2002-F3",#N/A,FALSE,"PPU-Telemig";"MG-2002-F4",#N/A,FALSE,"PPU-Telemig";"MG-2003-F1",#N/A,FALSE,"PPU-Telemig";"MG-2004-F1",#N/A,FALSE,"PPU-Telemig"}</definedName>
    <definedName name="mnhgd" localSheetId="0" hidden="1">{"MG-2002-F1",#N/A,FALSE,"PPU-Telemig";"MG-2002-F2",#N/A,FALSE,"PPU-Telemig";"MG-2002-F3",#N/A,FALSE,"PPU-Telemig";"MG-2002-F4",#N/A,FALSE,"PPU-Telemig";"MG-2003-F1",#N/A,FALSE,"PPU-Telemig";"MG-2004-F1",#N/A,FALSE,"PPU-Telemig"}</definedName>
    <definedName name="mnhgd" localSheetId="1" hidden="1">{"MG-2002-F1",#N/A,FALSE,"PPU-Telemig";"MG-2002-F2",#N/A,FALSE,"PPU-Telemig";"MG-2002-F3",#N/A,FALSE,"PPU-Telemig";"MG-2002-F4",#N/A,FALSE,"PPU-Telemig";"MG-2003-F1",#N/A,FALSE,"PPU-Telemig";"MG-2004-F1",#N/A,FALSE,"PPU-Telemig"}</definedName>
    <definedName name="mnhgd" localSheetId="2" hidden="1">{"MG-2002-F1",#N/A,FALSE,"PPU-Telemig";"MG-2002-F2",#N/A,FALSE,"PPU-Telemig";"MG-2002-F3",#N/A,FALSE,"PPU-Telemig";"MG-2002-F4",#N/A,FALSE,"PPU-Telemig";"MG-2003-F1",#N/A,FALSE,"PPU-Telemig";"MG-2004-F1",#N/A,FALSE,"PPU-Telemig"}</definedName>
    <definedName name="mnhgd" hidden="1">{"MG-2002-F1",#N/A,FALSE,"PPU-Telemig";"MG-2002-F2",#N/A,FALSE,"PPU-Telemig";"MG-2002-F3",#N/A,FALSE,"PPU-Telemig";"MG-2002-F4",#N/A,FALSE,"PPU-Telemig";"MG-2003-F1",#N/A,FALSE,"PPU-Telemig";"MG-2004-F1",#N/A,FALSE,"PPU-Telemig"}</definedName>
    <definedName name="MTC" localSheetId="4">'[8]Cons Cotizac - Examenes médicos'!$M$12:$R$12</definedName>
    <definedName name="MTC" localSheetId="3">'[8]Cons Cotizac - Examenes médicos'!$M$12:$R$12</definedName>
    <definedName name="MTC" localSheetId="5">'[8]Cons Cotizac - Examenes médicos'!$M$12:$R$12</definedName>
    <definedName name="MTC" localSheetId="0">#REF!</definedName>
    <definedName name="MTC" localSheetId="1">#REF!</definedName>
    <definedName name="MTC" localSheetId="2">#REF!</definedName>
    <definedName name="MTC">#REF!</definedName>
    <definedName name="ndc" localSheetId="4" hidden="1">{"'内訳表'!$B$2:$N$64"}</definedName>
    <definedName name="ndc" localSheetId="3" hidden="1">{"'内訳表'!$B$2:$N$64"}</definedName>
    <definedName name="ndc" localSheetId="5" hidden="1">{"'内訳表'!$B$2:$N$64"}</definedName>
    <definedName name="ndc" localSheetId="0" hidden="1">{"'内訳表'!$B$2:$N$64"}</definedName>
    <definedName name="ndc" localSheetId="1" hidden="1">{"'内訳表'!$B$2:$N$64"}</definedName>
    <definedName name="ndc" localSheetId="2" hidden="1">{"'内訳表'!$B$2:$N$64"}</definedName>
    <definedName name="ndc" hidden="1">{"'内訳表'!$B$2:$N$64"}</definedName>
    <definedName name="normal" localSheetId="4" hidden="1">#REF!</definedName>
    <definedName name="normal" localSheetId="3" hidden="1">#REF!</definedName>
    <definedName name="normal" localSheetId="5" hidden="1">#REF!</definedName>
    <definedName name="normal" localSheetId="0" hidden="1">#REF!</definedName>
    <definedName name="normal" localSheetId="1" hidden="1">#REF!</definedName>
    <definedName name="normal" localSheetId="2" hidden="1">#REF!</definedName>
    <definedName name="normal" hidden="1">#REF!</definedName>
    <definedName name="normal2" localSheetId="4" hidden="1">#REF!</definedName>
    <definedName name="normal2" localSheetId="3" hidden="1">#REF!</definedName>
    <definedName name="normal2" localSheetId="5" hidden="1">#REF!</definedName>
    <definedName name="normal2" localSheetId="0" hidden="1">#REF!</definedName>
    <definedName name="normal2" localSheetId="1" hidden="1">#REF!</definedName>
    <definedName name="normal2" localSheetId="2" hidden="1">#REF!</definedName>
    <definedName name="normal2" hidden="1">#REF!</definedName>
    <definedName name="normal3" localSheetId="4" hidden="1">#REF!</definedName>
    <definedName name="normal3" localSheetId="3" hidden="1">#REF!</definedName>
    <definedName name="normal3" localSheetId="5" hidden="1">#REF!</definedName>
    <definedName name="normal3" localSheetId="0" hidden="1">#REF!</definedName>
    <definedName name="normal3" localSheetId="1" hidden="1">#REF!</definedName>
    <definedName name="normal3" localSheetId="2" hidden="1">#REF!</definedName>
    <definedName name="normal3" hidden="1">#REF!</definedName>
    <definedName name="normal4" localSheetId="4" hidden="1">#REF!</definedName>
    <definedName name="normal4" localSheetId="3" hidden="1">#REF!</definedName>
    <definedName name="normal4" localSheetId="5" hidden="1">#REF!</definedName>
    <definedName name="normal4" localSheetId="0" hidden="1">#REF!</definedName>
    <definedName name="normal4" localSheetId="1" hidden="1">#REF!</definedName>
    <definedName name="normal4" localSheetId="2" hidden="1">#REF!</definedName>
    <definedName name="normal4" hidden="1">#REF!</definedName>
    <definedName name="normal5" localSheetId="4" hidden="1">#REF!</definedName>
    <definedName name="normal5" localSheetId="3" hidden="1">#REF!</definedName>
    <definedName name="normal5" localSheetId="5" hidden="1">#REF!</definedName>
    <definedName name="normal5" localSheetId="0" hidden="1">#REF!</definedName>
    <definedName name="normal5" localSheetId="1" hidden="1">#REF!</definedName>
    <definedName name="normal5" localSheetId="2" hidden="1">#REF!</definedName>
    <definedName name="normal5" hidden="1">#REF!</definedName>
    <definedName name="normal6" localSheetId="4" hidden="1">#REF!</definedName>
    <definedName name="normal6" localSheetId="3" hidden="1">#REF!</definedName>
    <definedName name="normal6" localSheetId="5" hidden="1">#REF!</definedName>
    <definedName name="normal6" localSheetId="0" hidden="1">#REF!</definedName>
    <definedName name="normal6" localSheetId="1" hidden="1">#REF!</definedName>
    <definedName name="normal6" localSheetId="2" hidden="1">#REF!</definedName>
    <definedName name="normal6" hidden="1">#REF!</definedName>
    <definedName name="nueva">[3]lista!$A$2:$A$3</definedName>
    <definedName name="oo" localSheetId="4" hidden="1">{"'内訳表'!$B$2:$N$64"}</definedName>
    <definedName name="oo" localSheetId="3" hidden="1">{"'内訳表'!$B$2:$N$64"}</definedName>
    <definedName name="oo" localSheetId="5" hidden="1">{"'内訳表'!$B$2:$N$64"}</definedName>
    <definedName name="oo" localSheetId="0" hidden="1">{"'内訳表'!$B$2:$N$64"}</definedName>
    <definedName name="oo" localSheetId="1" hidden="1">{"'内訳表'!$B$2:$N$64"}</definedName>
    <definedName name="oo" localSheetId="2" hidden="1">{"'内訳表'!$B$2:$N$64"}</definedName>
    <definedName name="oo" hidden="1">{"'内訳表'!$B$2:$N$64"}</definedName>
    <definedName name="PARTICIPACION" localSheetId="4">[3]lista!$A$15:$A$17</definedName>
    <definedName name="PARTICIPACION" localSheetId="3">[3]lista!$A$15:$A$17</definedName>
    <definedName name="PARTICIPACION" localSheetId="5">[3]lista!$A$15:$A$17</definedName>
    <definedName name="PARTICIPACION">[5]lista!$A$15:$A$17</definedName>
    <definedName name="penal_1">[2]PARÁMETROS!$C$70</definedName>
    <definedName name="penal_10">[2]PARÁMETROS!$C$79</definedName>
    <definedName name="penal_2">[2]PARÁMETROS!$C$71</definedName>
    <definedName name="penal_3">[2]PARÁMETROS!$C$72</definedName>
    <definedName name="penal_4">[2]PARÁMETROS!$C$73</definedName>
    <definedName name="penal_5">[2]PARÁMETROS!$C$74</definedName>
    <definedName name="penal_6">[2]PARÁMETROS!$C$75</definedName>
    <definedName name="penal_7">[2]PARÁMETROS!$C$76</definedName>
    <definedName name="penal_8">[2]PARÁMETROS!$C$77</definedName>
    <definedName name="penal_9">[2]PARÁMETROS!$C$78</definedName>
    <definedName name="penal_global">[2]PARÁMETROS!$D$80</definedName>
    <definedName name="Procedencia" localSheetId="4">[3]lista!$A$2:$A$3</definedName>
    <definedName name="Procedencia" localSheetId="3">[3]lista!$A$2:$A$3</definedName>
    <definedName name="Procedencia" localSheetId="5">[3]lista!$A$2:$A$3</definedName>
    <definedName name="Procedencia">[5]lista!$A$2:$A$3</definedName>
    <definedName name="reahgbaerg" localSheetId="4" hidden="1">{"'内訳表'!$B$2:$N$64"}</definedName>
    <definedName name="reahgbaerg" localSheetId="3" hidden="1">{"'内訳表'!$B$2:$N$64"}</definedName>
    <definedName name="reahgbaerg" localSheetId="5" hidden="1">{"'内訳表'!$B$2:$N$64"}</definedName>
    <definedName name="reahgbaerg" localSheetId="0" hidden="1">{"'内訳表'!$B$2:$N$64"}</definedName>
    <definedName name="reahgbaerg" localSheetId="1" hidden="1">{"'内訳表'!$B$2:$N$64"}</definedName>
    <definedName name="reahgbaerg" localSheetId="2" hidden="1">{"'内訳表'!$B$2:$N$64"}</definedName>
    <definedName name="reahgbaerg" hidden="1">{"'内訳表'!$B$2:$N$64"}</definedName>
    <definedName name="res" localSheetId="4" hidden="1">{"MG-2002-F1",#N/A,FALSE,"PPU-Telemig";"MG-2002-F2",#N/A,FALSE,"PPU-Telemig";"MG-2002-F3",#N/A,FALSE,"PPU-Telemig";"MG-2002-F4",#N/A,FALSE,"PPU-Telemig";"MG-2003-F1",#N/A,FALSE,"PPU-Telemig";"MG-2004-F1",#N/A,FALSE,"PPU-Telemig"}</definedName>
    <definedName name="res" localSheetId="3" hidden="1">{"MG-2002-F1",#N/A,FALSE,"PPU-Telemig";"MG-2002-F2",#N/A,FALSE,"PPU-Telemig";"MG-2002-F3",#N/A,FALSE,"PPU-Telemig";"MG-2002-F4",#N/A,FALSE,"PPU-Telemig";"MG-2003-F1",#N/A,FALSE,"PPU-Telemig";"MG-2004-F1",#N/A,FALSE,"PPU-Telemig"}</definedName>
    <definedName name="res" localSheetId="5" hidden="1">{"MG-2002-F1",#N/A,FALSE,"PPU-Telemig";"MG-2002-F2",#N/A,FALSE,"PPU-Telemig";"MG-2002-F3",#N/A,FALSE,"PPU-Telemig";"MG-2002-F4",#N/A,FALSE,"PPU-Telemig";"MG-2003-F1",#N/A,FALSE,"PPU-Telemig";"MG-2004-F1",#N/A,FALSE,"PPU-Telemig"}</definedName>
    <definedName name="res" localSheetId="0" hidden="1">{"MG-2002-F1",#N/A,FALSE,"PPU-Telemig";"MG-2002-F2",#N/A,FALSE,"PPU-Telemig";"MG-2002-F3",#N/A,FALSE,"PPU-Telemig";"MG-2002-F4",#N/A,FALSE,"PPU-Telemig";"MG-2003-F1",#N/A,FALSE,"PPU-Telemig";"MG-2004-F1",#N/A,FALSE,"PPU-Telemig"}</definedName>
    <definedName name="res" localSheetId="1" hidden="1">{"MG-2002-F1",#N/A,FALSE,"PPU-Telemig";"MG-2002-F2",#N/A,FALSE,"PPU-Telemig";"MG-2002-F3",#N/A,FALSE,"PPU-Telemig";"MG-2002-F4",#N/A,FALSE,"PPU-Telemig";"MG-2003-F1",#N/A,FALSE,"PPU-Telemig";"MG-2004-F1",#N/A,FALSE,"PPU-Telemig"}</definedName>
    <definedName name="res" localSheetId="2" hidden="1">{"MG-2002-F1",#N/A,FALSE,"PPU-Telemig";"MG-2002-F2",#N/A,FALSE,"PPU-Telemig";"MG-2002-F3",#N/A,FALSE,"PPU-Telemig";"MG-2002-F4",#N/A,FALSE,"PPU-Telemig";"MG-2003-F1",#N/A,FALSE,"PPU-Telemig";"MG-2004-F1",#N/A,FALSE,"PPU-Telemig"}</definedName>
    <definedName name="res" hidden="1">{"MG-2002-F1",#N/A,FALSE,"PPU-Telemig";"MG-2002-F2",#N/A,FALSE,"PPU-Telemig";"MG-2002-F3",#N/A,FALSE,"PPU-Telemig";"MG-2002-F4",#N/A,FALSE,"PPU-Telemig";"MG-2003-F1",#N/A,FALSE,"PPU-Telemig";"MG-2004-F1",#N/A,FALSE,"PPU-Telemig"}</definedName>
    <definedName name="RESPUESTAS" localSheetId="4">#REF!</definedName>
    <definedName name="RESPUESTAS" localSheetId="3">#REF!</definedName>
    <definedName name="RESPUESTAS" localSheetId="5">#REF!</definedName>
    <definedName name="RESPUESTAS">#REF!</definedName>
    <definedName name="rggvs" localSheetId="4" hidden="1">{"'内訳表'!$B$2:$N$64"}</definedName>
    <definedName name="rggvs" localSheetId="3" hidden="1">{"'内訳表'!$B$2:$N$64"}</definedName>
    <definedName name="rggvs" localSheetId="5" hidden="1">{"'内訳表'!$B$2:$N$64"}</definedName>
    <definedName name="rggvs" localSheetId="0" hidden="1">{"'内訳表'!$B$2:$N$64"}</definedName>
    <definedName name="rggvs" localSheetId="1" hidden="1">{"'内訳表'!$B$2:$N$64"}</definedName>
    <definedName name="rggvs" localSheetId="2" hidden="1">{"'内訳表'!$B$2:$N$64"}</definedName>
    <definedName name="rggvs" hidden="1">{"'内訳表'!$B$2:$N$64"}</definedName>
    <definedName name="rnrsy" localSheetId="4" hidden="1">{#N/A,#N/A,TRUE,"Report"}</definedName>
    <definedName name="rnrsy" localSheetId="3" hidden="1">{#N/A,#N/A,TRUE,"Report"}</definedName>
    <definedName name="rnrsy" localSheetId="5" hidden="1">{#N/A,#N/A,TRUE,"Report"}</definedName>
    <definedName name="rnrsy" localSheetId="0" hidden="1">{#N/A,#N/A,TRUE,"Report"}</definedName>
    <definedName name="rnrsy" localSheetId="1" hidden="1">{#N/A,#N/A,TRUE,"Report"}</definedName>
    <definedName name="rnrsy" localSheetId="2" hidden="1">{#N/A,#N/A,TRUE,"Report"}</definedName>
    <definedName name="rnrsy" hidden="1">{#N/A,#N/A,TRUE,"Report"}</definedName>
    <definedName name="rrr" localSheetId="4" hidden="1">{"MG-2002-F1",#N/A,FALSE,"PPU-Telemig";"MG-2002-F2",#N/A,FALSE,"PPU-Telemig";"MG-2002-F3",#N/A,FALSE,"PPU-Telemig";"MG-2002-F4",#N/A,FALSE,"PPU-Telemig";"MG-2003-F1",#N/A,FALSE,"PPU-Telemig";"MG-2004-F1",#N/A,FALSE,"PPU-Telemig"}</definedName>
    <definedName name="rrr" localSheetId="3" hidden="1">{"MG-2002-F1",#N/A,FALSE,"PPU-Telemig";"MG-2002-F2",#N/A,FALSE,"PPU-Telemig";"MG-2002-F3",#N/A,FALSE,"PPU-Telemig";"MG-2002-F4",#N/A,FALSE,"PPU-Telemig";"MG-2003-F1",#N/A,FALSE,"PPU-Telemig";"MG-2004-F1",#N/A,FALSE,"PPU-Telemig"}</definedName>
    <definedName name="rrr" localSheetId="5" hidden="1">{"MG-2002-F1",#N/A,FALSE,"PPU-Telemig";"MG-2002-F2",#N/A,FALSE,"PPU-Telemig";"MG-2002-F3",#N/A,FALSE,"PPU-Telemig";"MG-2002-F4",#N/A,FALSE,"PPU-Telemig";"MG-2003-F1",#N/A,FALSE,"PPU-Telemig";"MG-2004-F1",#N/A,FALSE,"PPU-Telemig"}</definedName>
    <definedName name="rrr" localSheetId="0" hidden="1">{"MG-2002-F1",#N/A,FALSE,"PPU-Telemig";"MG-2002-F2",#N/A,FALSE,"PPU-Telemig";"MG-2002-F3",#N/A,FALSE,"PPU-Telemig";"MG-2002-F4",#N/A,FALSE,"PPU-Telemig";"MG-2003-F1",#N/A,FALSE,"PPU-Telemig";"MG-2004-F1",#N/A,FALSE,"PPU-Telemig"}</definedName>
    <definedName name="rrr" localSheetId="1" hidden="1">{"MG-2002-F1",#N/A,FALSE,"PPU-Telemig";"MG-2002-F2",#N/A,FALSE,"PPU-Telemig";"MG-2002-F3",#N/A,FALSE,"PPU-Telemig";"MG-2002-F4",#N/A,FALSE,"PPU-Telemig";"MG-2003-F1",#N/A,FALSE,"PPU-Telemig";"MG-2004-F1",#N/A,FALSE,"PPU-Telemig"}</definedName>
    <definedName name="rrr" localSheetId="2" hidden="1">{"MG-2002-F1",#N/A,FALSE,"PPU-Telemig";"MG-2002-F2",#N/A,FALSE,"PPU-Telemig";"MG-2002-F3",#N/A,FALSE,"PPU-Telemig";"MG-2002-F4",#N/A,FALSE,"PPU-Telemig";"MG-2003-F1",#N/A,FALSE,"PPU-Telemig";"MG-2004-F1",#N/A,FALSE,"PPU-Telemig"}</definedName>
    <definedName name="rrr" hidden="1">{"MG-2002-F1",#N/A,FALSE,"PPU-Telemig";"MG-2002-F2",#N/A,FALSE,"PPU-Telemig";"MG-2002-F3",#N/A,FALSE,"PPU-Telemig";"MG-2002-F4",#N/A,FALSE,"PPU-Telemig";"MG-2003-F1",#N/A,FALSE,"PPU-Telemig";"MG-2004-F1",#N/A,FALSE,"PPU-Telemig"}</definedName>
    <definedName name="RY" localSheetId="4" hidden="1">{"MG-2002-F1",#N/A,FALSE,"PPU-Telemig";"MG-2002-F2",#N/A,FALSE,"PPU-Telemig";"MG-2002-F3",#N/A,FALSE,"PPU-Telemig";"MG-2002-F4",#N/A,FALSE,"PPU-Telemig";"MG-2003-F1",#N/A,FALSE,"PPU-Telemig";"MG-2004-F1",#N/A,FALSE,"PPU-Telemig"}</definedName>
    <definedName name="RY" localSheetId="3" hidden="1">{"MG-2002-F1",#N/A,FALSE,"PPU-Telemig";"MG-2002-F2",#N/A,FALSE,"PPU-Telemig";"MG-2002-F3",#N/A,FALSE,"PPU-Telemig";"MG-2002-F4",#N/A,FALSE,"PPU-Telemig";"MG-2003-F1",#N/A,FALSE,"PPU-Telemig";"MG-2004-F1",#N/A,FALSE,"PPU-Telemig"}</definedName>
    <definedName name="RY" localSheetId="5" hidden="1">{"MG-2002-F1",#N/A,FALSE,"PPU-Telemig";"MG-2002-F2",#N/A,FALSE,"PPU-Telemig";"MG-2002-F3",#N/A,FALSE,"PPU-Telemig";"MG-2002-F4",#N/A,FALSE,"PPU-Telemig";"MG-2003-F1",#N/A,FALSE,"PPU-Telemig";"MG-2004-F1",#N/A,FALSE,"PPU-Telemig"}</definedName>
    <definedName name="RY" localSheetId="0" hidden="1">{"MG-2002-F1",#N/A,FALSE,"PPU-Telemig";"MG-2002-F2",#N/A,FALSE,"PPU-Telemig";"MG-2002-F3",#N/A,FALSE,"PPU-Telemig";"MG-2002-F4",#N/A,FALSE,"PPU-Telemig";"MG-2003-F1",#N/A,FALSE,"PPU-Telemig";"MG-2004-F1",#N/A,FALSE,"PPU-Telemig"}</definedName>
    <definedName name="RY" localSheetId="1" hidden="1">{"MG-2002-F1",#N/A,FALSE,"PPU-Telemig";"MG-2002-F2",#N/A,FALSE,"PPU-Telemig";"MG-2002-F3",#N/A,FALSE,"PPU-Telemig";"MG-2002-F4",#N/A,FALSE,"PPU-Telemig";"MG-2003-F1",#N/A,FALSE,"PPU-Telemig";"MG-2004-F1",#N/A,FALSE,"PPU-Telemig"}</definedName>
    <definedName name="RY" localSheetId="2" hidden="1">{"MG-2002-F1",#N/A,FALSE,"PPU-Telemig";"MG-2002-F2",#N/A,FALSE,"PPU-Telemig";"MG-2002-F3",#N/A,FALSE,"PPU-Telemig";"MG-2002-F4",#N/A,FALSE,"PPU-Telemig";"MG-2003-F1",#N/A,FALSE,"PPU-Telemig";"MG-2004-F1",#N/A,FALSE,"PPU-Telemig"}</definedName>
    <definedName name="RY" hidden="1">{"MG-2002-F1",#N/A,FALSE,"PPU-Telemig";"MG-2002-F2",#N/A,FALSE,"PPU-Telemig";"MG-2002-F3",#N/A,FALSE,"PPU-Telemig";"MG-2002-F4",#N/A,FALSE,"PPU-Telemig";"MG-2003-F1",#N/A,FALSE,"PPU-Telemig";"MG-2004-F1",#N/A,FALSE,"PPU-Telemig"}</definedName>
    <definedName name="sdf" localSheetId="4"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localSheetId="3"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localSheetId="5"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localSheetId="0"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localSheetId="1"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localSheetId="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GFH" localSheetId="4" hidden="1">[1]MEX95IB!#REF!</definedName>
    <definedName name="SDFGFH" localSheetId="3" hidden="1">[1]MEX95IB!#REF!</definedName>
    <definedName name="SDFGFH" localSheetId="5" hidden="1">[1]MEX95IB!#REF!</definedName>
    <definedName name="SDFGFH" localSheetId="0" hidden="1">[1]MEX95IB!#REF!</definedName>
    <definedName name="SDFGFH" localSheetId="1" hidden="1">[1]MEX95IB!#REF!</definedName>
    <definedName name="SDFGFH" localSheetId="2" hidden="1">[1]MEX95IB!#REF!</definedName>
    <definedName name="SDFGFH" hidden="1">[1]MEX95IB!#REF!</definedName>
    <definedName name="sencount" hidden="1">2</definedName>
    <definedName name="sfgm" localSheetId="4" hidden="1">{#N/A,#N/A,TRUE,"Report"}</definedName>
    <definedName name="sfgm" localSheetId="3" hidden="1">{#N/A,#N/A,TRUE,"Report"}</definedName>
    <definedName name="sfgm" localSheetId="5" hidden="1">{#N/A,#N/A,TRUE,"Report"}</definedName>
    <definedName name="sfgm" localSheetId="0" hidden="1">{#N/A,#N/A,TRUE,"Report"}</definedName>
    <definedName name="sfgm" localSheetId="1" hidden="1">{#N/A,#N/A,TRUE,"Report"}</definedName>
    <definedName name="sfgm" localSheetId="2" hidden="1">{#N/A,#N/A,TRUE,"Report"}</definedName>
    <definedName name="sfgm" hidden="1">{#N/A,#N/A,TRUE,"Report"}</definedName>
    <definedName name="su" localSheetId="4" hidden="1">{"MG-2002-F1",#N/A,FALSE,"PPU-Telemig";"MG-2002-F2",#N/A,FALSE,"PPU-Telemig";"MG-2002-F3",#N/A,FALSE,"PPU-Telemig";"MG-2002-F4",#N/A,FALSE,"PPU-Telemig";"MG-2003-F1",#N/A,FALSE,"PPU-Telemig";"MG-2004-F1",#N/A,FALSE,"PPU-Telemig"}</definedName>
    <definedName name="su" localSheetId="3" hidden="1">{"MG-2002-F1",#N/A,FALSE,"PPU-Telemig";"MG-2002-F2",#N/A,FALSE,"PPU-Telemig";"MG-2002-F3",#N/A,FALSE,"PPU-Telemig";"MG-2002-F4",#N/A,FALSE,"PPU-Telemig";"MG-2003-F1",#N/A,FALSE,"PPU-Telemig";"MG-2004-F1",#N/A,FALSE,"PPU-Telemig"}</definedName>
    <definedName name="su" localSheetId="5" hidden="1">{"MG-2002-F1",#N/A,FALSE,"PPU-Telemig";"MG-2002-F2",#N/A,FALSE,"PPU-Telemig";"MG-2002-F3",#N/A,FALSE,"PPU-Telemig";"MG-2002-F4",#N/A,FALSE,"PPU-Telemig";"MG-2003-F1",#N/A,FALSE,"PPU-Telemig";"MG-2004-F1",#N/A,FALSE,"PPU-Telemig"}</definedName>
    <definedName name="su" localSheetId="0" hidden="1">{"MG-2002-F1",#N/A,FALSE,"PPU-Telemig";"MG-2002-F2",#N/A,FALSE,"PPU-Telemig";"MG-2002-F3",#N/A,FALSE,"PPU-Telemig";"MG-2002-F4",#N/A,FALSE,"PPU-Telemig";"MG-2003-F1",#N/A,FALSE,"PPU-Telemig";"MG-2004-F1",#N/A,FALSE,"PPU-Telemig"}</definedName>
    <definedName name="su" localSheetId="1" hidden="1">{"MG-2002-F1",#N/A,FALSE,"PPU-Telemig";"MG-2002-F2",#N/A,FALSE,"PPU-Telemig";"MG-2002-F3",#N/A,FALSE,"PPU-Telemig";"MG-2002-F4",#N/A,FALSE,"PPU-Telemig";"MG-2003-F1",#N/A,FALSE,"PPU-Telemig";"MG-2004-F1",#N/A,FALSE,"PPU-Telemig"}</definedName>
    <definedName name="su" localSheetId="2" hidden="1">{"MG-2002-F1",#N/A,FALSE,"PPU-Telemig";"MG-2002-F2",#N/A,FALSE,"PPU-Telemig";"MG-2002-F3",#N/A,FALSE,"PPU-Telemig";"MG-2002-F4",#N/A,FALSE,"PPU-Telemig";"MG-2003-F1",#N/A,FALSE,"PPU-Telemig";"MG-2004-F1",#N/A,FALSE,"PPU-Telemig"}</definedName>
    <definedName name="su" hidden="1">{"MG-2002-F1",#N/A,FALSE,"PPU-Telemig";"MG-2002-F2",#N/A,FALSE,"PPU-Telemig";"MG-2002-F3",#N/A,FALSE,"PPU-Telemig";"MG-2002-F4",#N/A,FALSE,"PPU-Telemig";"MG-2003-F1",#N/A,FALSE,"PPU-Telemig";"MG-2004-F1",#N/A,FALSE,"PPU-Telemig"}</definedName>
    <definedName name="sugiura" localSheetId="4" hidden="1">{"'内訳表'!$B$2:$N$64"}</definedName>
    <definedName name="sugiura" localSheetId="3" hidden="1">{"'内訳表'!$B$2:$N$64"}</definedName>
    <definedName name="sugiura" localSheetId="5" hidden="1">{"'内訳表'!$B$2:$N$64"}</definedName>
    <definedName name="sugiura" localSheetId="0" hidden="1">{"'内訳表'!$B$2:$N$64"}</definedName>
    <definedName name="sugiura" localSheetId="1" hidden="1">{"'内訳表'!$B$2:$N$64"}</definedName>
    <definedName name="sugiura" localSheetId="2" hidden="1">{"'内訳表'!$B$2:$N$64"}</definedName>
    <definedName name="sugiura" hidden="1">{"'内訳表'!$B$2:$N$64"}</definedName>
    <definedName name="tipo" localSheetId="4">[3]lista!$A$11:$A$13</definedName>
    <definedName name="tipo" localSheetId="3">[3]lista!$A$11:$A$13</definedName>
    <definedName name="tipo" localSheetId="5">[3]lista!$A$11:$A$13</definedName>
    <definedName name="tipo">[5]lista!$A$11:$A$13</definedName>
    <definedName name="TipoTarifa">[4]Listas!$D$2:$D$4</definedName>
    <definedName name="TipoTarifaManejo">[4]Listas!$E$2:$E$3</definedName>
    <definedName name="_xlnm.Print_Titles" localSheetId="4">'INFO EXPERIENCIA'!$2:$12</definedName>
    <definedName name="_xlnm.Print_Titles" localSheetId="3">'INFO GENERAL Y FINANCIERA'!$2:$9</definedName>
    <definedName name="_xlnm.Print_Titles" localSheetId="0">'SDC - ESCENARIO 1'!$2:$9</definedName>
    <definedName name="_xlnm.Print_Titles" localSheetId="1">'SDC - ESCENARIO 2'!$2:$9</definedName>
    <definedName name="_xlnm.Print_Titles" localSheetId="2">'SDC - ESCENARIO 3'!$2:$9</definedName>
    <definedName name="tta" localSheetId="4" hidden="1">{"MG-2002-F1",#N/A,FALSE,"PPU-Telemig";"MG-2002-F2",#N/A,FALSE,"PPU-Telemig";"MG-2002-F3",#N/A,FALSE,"PPU-Telemig";"MG-2002-F4",#N/A,FALSE,"PPU-Telemig";"MG-2003-F1",#N/A,FALSE,"PPU-Telemig";"MG-2004-F1",#N/A,FALSE,"PPU-Telemig"}</definedName>
    <definedName name="tta" localSheetId="3" hidden="1">{"MG-2002-F1",#N/A,FALSE,"PPU-Telemig";"MG-2002-F2",#N/A,FALSE,"PPU-Telemig";"MG-2002-F3",#N/A,FALSE,"PPU-Telemig";"MG-2002-F4",#N/A,FALSE,"PPU-Telemig";"MG-2003-F1",#N/A,FALSE,"PPU-Telemig";"MG-2004-F1",#N/A,FALSE,"PPU-Telemig"}</definedName>
    <definedName name="tta" localSheetId="5" hidden="1">{"MG-2002-F1",#N/A,FALSE,"PPU-Telemig";"MG-2002-F2",#N/A,FALSE,"PPU-Telemig";"MG-2002-F3",#N/A,FALSE,"PPU-Telemig";"MG-2002-F4",#N/A,FALSE,"PPU-Telemig";"MG-2003-F1",#N/A,FALSE,"PPU-Telemig";"MG-2004-F1",#N/A,FALSE,"PPU-Telemig"}</definedName>
    <definedName name="tta" localSheetId="0" hidden="1">{"MG-2002-F1",#N/A,FALSE,"PPU-Telemig";"MG-2002-F2",#N/A,FALSE,"PPU-Telemig";"MG-2002-F3",#N/A,FALSE,"PPU-Telemig";"MG-2002-F4",#N/A,FALSE,"PPU-Telemig";"MG-2003-F1",#N/A,FALSE,"PPU-Telemig";"MG-2004-F1",#N/A,FALSE,"PPU-Telemig"}</definedName>
    <definedName name="tta" localSheetId="1" hidden="1">{"MG-2002-F1",#N/A,FALSE,"PPU-Telemig";"MG-2002-F2",#N/A,FALSE,"PPU-Telemig";"MG-2002-F3",#N/A,FALSE,"PPU-Telemig";"MG-2002-F4",#N/A,FALSE,"PPU-Telemig";"MG-2003-F1",#N/A,FALSE,"PPU-Telemig";"MG-2004-F1",#N/A,FALSE,"PPU-Telemig"}</definedName>
    <definedName name="tta" localSheetId="2" hidden="1">{"MG-2002-F1",#N/A,FALSE,"PPU-Telemig";"MG-2002-F2",#N/A,FALSE,"PPU-Telemig";"MG-2002-F3",#N/A,FALSE,"PPU-Telemig";"MG-2002-F4",#N/A,FALSE,"PPU-Telemig";"MG-2003-F1",#N/A,FALSE,"PPU-Telemig";"MG-2004-F1",#N/A,FALSE,"PPU-Telemig"}</definedName>
    <definedName name="tta" hidden="1">{"MG-2002-F1",#N/A,FALSE,"PPU-Telemig";"MG-2002-F2",#N/A,FALSE,"PPU-Telemig";"MG-2002-F3",#N/A,FALSE,"PPU-Telemig";"MG-2002-F4",#N/A,FALSE,"PPU-Telemig";"MG-2003-F1",#N/A,FALSE,"PPU-Telemig";"MG-2004-F1",#N/A,FALSE,"PPU-Telemig"}</definedName>
    <definedName name="USD">'[2]DATOS ENTRADA'!$E$1</definedName>
    <definedName name="v" localSheetId="4" hidden="1">#REF!</definedName>
    <definedName name="v" localSheetId="3" hidden="1">#REF!</definedName>
    <definedName name="v" localSheetId="5" hidden="1">#REF!</definedName>
    <definedName name="v" localSheetId="0" hidden="1">#REF!</definedName>
    <definedName name="v" localSheetId="1" hidden="1">#REF!</definedName>
    <definedName name="v" localSheetId="2" hidden="1">#REF!</definedName>
    <definedName name="v" hidden="1">#REF!</definedName>
    <definedName name="venc">'[2]Cash Flow (COP)'!$D$10</definedName>
    <definedName name="whrt" localSheetId="4" hidden="1">{"'内訳表'!$B$2:$N$64"}</definedName>
    <definedName name="whrt" localSheetId="3" hidden="1">{"'内訳表'!$B$2:$N$64"}</definedName>
    <definedName name="whrt" localSheetId="5" hidden="1">{"'内訳表'!$B$2:$N$64"}</definedName>
    <definedName name="whrt" localSheetId="0" hidden="1">{"'内訳表'!$B$2:$N$64"}</definedName>
    <definedName name="whrt" localSheetId="1" hidden="1">{"'内訳表'!$B$2:$N$64"}</definedName>
    <definedName name="whrt" localSheetId="2" hidden="1">{"'内訳表'!$B$2:$N$64"}</definedName>
    <definedName name="whrt" hidden="1">{"'内訳表'!$B$2:$N$64"}</definedName>
    <definedName name="wrn.100." localSheetId="4"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localSheetId="3"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localSheetId="5"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localSheetId="0"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localSheetId="1"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localSheetId="2"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1." localSheetId="4"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localSheetId="3"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localSheetId="5"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localSheetId="0"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localSheetId="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localSheetId="2"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2." localSheetId="4"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localSheetId="3"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localSheetId="5"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localSheetId="0"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localSheetId="1"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localSheetId="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3." localSheetId="4"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localSheetId="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localSheetId="5"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localSheetId="0"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localSheetId="2"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4"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5"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0"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2"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55." localSheetId="4" hidden="1">{#N/A,#N/A,FALSE,"KEGELLE 1 (2)";#N/A,#N/A,FALSE,"KEGELLE 2 (2)";#N/A,#N/A,FALSE,"KEGELLE 3 (2)";#N/A,#N/A,FALSE,"KEGELLE 4 (2)";#N/A,#N/A,FALSE,"KEGELLE 5 (2)";#N/A,#N/A,FALSE,"KEGELLE 6 (2)";#N/A,#N/A,FALSE,"KEGELLE 7 (2)"}</definedName>
    <definedName name="wrn.55." localSheetId="3" hidden="1">{#N/A,#N/A,FALSE,"KEGELLE 1 (2)";#N/A,#N/A,FALSE,"KEGELLE 2 (2)";#N/A,#N/A,FALSE,"KEGELLE 3 (2)";#N/A,#N/A,FALSE,"KEGELLE 4 (2)";#N/A,#N/A,FALSE,"KEGELLE 5 (2)";#N/A,#N/A,FALSE,"KEGELLE 6 (2)";#N/A,#N/A,FALSE,"KEGELLE 7 (2)"}</definedName>
    <definedName name="wrn.55." localSheetId="5" hidden="1">{#N/A,#N/A,FALSE,"KEGELLE 1 (2)";#N/A,#N/A,FALSE,"KEGELLE 2 (2)";#N/A,#N/A,FALSE,"KEGELLE 3 (2)";#N/A,#N/A,FALSE,"KEGELLE 4 (2)";#N/A,#N/A,FALSE,"KEGELLE 5 (2)";#N/A,#N/A,FALSE,"KEGELLE 6 (2)";#N/A,#N/A,FALSE,"KEGELLE 7 (2)"}</definedName>
    <definedName name="wrn.55." localSheetId="0" hidden="1">{#N/A,#N/A,FALSE,"KEGELLE 1 (2)";#N/A,#N/A,FALSE,"KEGELLE 2 (2)";#N/A,#N/A,FALSE,"KEGELLE 3 (2)";#N/A,#N/A,FALSE,"KEGELLE 4 (2)";#N/A,#N/A,FALSE,"KEGELLE 5 (2)";#N/A,#N/A,FALSE,"KEGELLE 6 (2)";#N/A,#N/A,FALSE,"KEGELLE 7 (2)"}</definedName>
    <definedName name="wrn.55." localSheetId="1" hidden="1">{#N/A,#N/A,FALSE,"KEGELLE 1 (2)";#N/A,#N/A,FALSE,"KEGELLE 2 (2)";#N/A,#N/A,FALSE,"KEGELLE 3 (2)";#N/A,#N/A,FALSE,"KEGELLE 4 (2)";#N/A,#N/A,FALSE,"KEGELLE 5 (2)";#N/A,#N/A,FALSE,"KEGELLE 6 (2)";#N/A,#N/A,FALSE,"KEGELLE 7 (2)"}</definedName>
    <definedName name="wrn.55." localSheetId="2" hidden="1">{#N/A,#N/A,FALSE,"KEGELLE 1 (2)";#N/A,#N/A,FALSE,"KEGELLE 2 (2)";#N/A,#N/A,FALSE,"KEGELLE 3 (2)";#N/A,#N/A,FALSE,"KEGELLE 4 (2)";#N/A,#N/A,FALSE,"KEGELLE 5 (2)";#N/A,#N/A,FALSE,"KEGELLE 6 (2)";#N/A,#N/A,FALSE,"KEGELLE 7 (2)"}</definedName>
    <definedName name="wrn.55." hidden="1">{#N/A,#N/A,FALSE,"KEGELLE 1 (2)";#N/A,#N/A,FALSE,"KEGELLE 2 (2)";#N/A,#N/A,FALSE,"KEGELLE 3 (2)";#N/A,#N/A,FALSE,"KEGELLE 4 (2)";#N/A,#N/A,FALSE,"KEGELLE 5 (2)";#N/A,#N/A,FALSE,"KEGELLE 6 (2)";#N/A,#N/A,FALSE,"KEGELLE 7 (2)"}</definedName>
    <definedName name="wrn.66." localSheetId="4" hidden="1">{#N/A,#N/A,FALSE,"KEGELLE 1 (3)";#N/A,#N/A,FALSE,"KEGELLE 2 (3)";#N/A,#N/A,FALSE,"KEGELLE 3 (3)";#N/A,#N/A,FALSE,"KEGELLE 4 (3)";#N/A,#N/A,FALSE,"KEGELLE 5 (3)";#N/A,#N/A,FALSE,"KEGELLE 6 (3)";#N/A,#N/A,FALSE,"KEGELLE 7 (3)"}</definedName>
    <definedName name="wrn.66." localSheetId="3" hidden="1">{#N/A,#N/A,FALSE,"KEGELLE 1 (3)";#N/A,#N/A,FALSE,"KEGELLE 2 (3)";#N/A,#N/A,FALSE,"KEGELLE 3 (3)";#N/A,#N/A,FALSE,"KEGELLE 4 (3)";#N/A,#N/A,FALSE,"KEGELLE 5 (3)";#N/A,#N/A,FALSE,"KEGELLE 6 (3)";#N/A,#N/A,FALSE,"KEGELLE 7 (3)"}</definedName>
    <definedName name="wrn.66." localSheetId="5" hidden="1">{#N/A,#N/A,FALSE,"KEGELLE 1 (3)";#N/A,#N/A,FALSE,"KEGELLE 2 (3)";#N/A,#N/A,FALSE,"KEGELLE 3 (3)";#N/A,#N/A,FALSE,"KEGELLE 4 (3)";#N/A,#N/A,FALSE,"KEGELLE 5 (3)";#N/A,#N/A,FALSE,"KEGELLE 6 (3)";#N/A,#N/A,FALSE,"KEGELLE 7 (3)"}</definedName>
    <definedName name="wrn.66." localSheetId="0" hidden="1">{#N/A,#N/A,FALSE,"KEGELLE 1 (3)";#N/A,#N/A,FALSE,"KEGELLE 2 (3)";#N/A,#N/A,FALSE,"KEGELLE 3 (3)";#N/A,#N/A,FALSE,"KEGELLE 4 (3)";#N/A,#N/A,FALSE,"KEGELLE 5 (3)";#N/A,#N/A,FALSE,"KEGELLE 6 (3)";#N/A,#N/A,FALSE,"KEGELLE 7 (3)"}</definedName>
    <definedName name="wrn.66." localSheetId="1" hidden="1">{#N/A,#N/A,FALSE,"KEGELLE 1 (3)";#N/A,#N/A,FALSE,"KEGELLE 2 (3)";#N/A,#N/A,FALSE,"KEGELLE 3 (3)";#N/A,#N/A,FALSE,"KEGELLE 4 (3)";#N/A,#N/A,FALSE,"KEGELLE 5 (3)";#N/A,#N/A,FALSE,"KEGELLE 6 (3)";#N/A,#N/A,FALSE,"KEGELLE 7 (3)"}</definedName>
    <definedName name="wrn.66." localSheetId="2" hidden="1">{#N/A,#N/A,FALSE,"KEGELLE 1 (3)";#N/A,#N/A,FALSE,"KEGELLE 2 (3)";#N/A,#N/A,FALSE,"KEGELLE 3 (3)";#N/A,#N/A,FALSE,"KEGELLE 4 (3)";#N/A,#N/A,FALSE,"KEGELLE 5 (3)";#N/A,#N/A,FALSE,"KEGELLE 6 (3)";#N/A,#N/A,FALSE,"KEGELLE 7 (3)"}</definedName>
    <definedName name="wrn.66." hidden="1">{#N/A,#N/A,FALSE,"KEGELLE 1 (3)";#N/A,#N/A,FALSE,"KEGELLE 2 (3)";#N/A,#N/A,FALSE,"KEGELLE 3 (3)";#N/A,#N/A,FALSE,"KEGELLE 4 (3)";#N/A,#N/A,FALSE,"KEGELLE 5 (3)";#N/A,#N/A,FALSE,"KEGELLE 6 (3)";#N/A,#N/A,FALSE,"KEGELLE 7 (3)"}</definedName>
    <definedName name="wrn.89." localSheetId="4" hidden="1">{#N/A,#N/A,FALSE,"KEGELLE 2";#N/A,#N/A,FALSE,"KEGELLE 3";#N/A,#N/A,FALSE,"KEGELLE 4";#N/A,#N/A,FALSE,"KEGELLE 5";#N/A,#N/A,FALSE,"KEGELLE 6";#N/A,#N/A,FALSE,"KEGELLE 7"}</definedName>
    <definedName name="wrn.89." localSheetId="3" hidden="1">{#N/A,#N/A,FALSE,"KEGELLE 2";#N/A,#N/A,FALSE,"KEGELLE 3";#N/A,#N/A,FALSE,"KEGELLE 4";#N/A,#N/A,FALSE,"KEGELLE 5";#N/A,#N/A,FALSE,"KEGELLE 6";#N/A,#N/A,FALSE,"KEGELLE 7"}</definedName>
    <definedName name="wrn.89." localSheetId="5" hidden="1">{#N/A,#N/A,FALSE,"KEGELLE 2";#N/A,#N/A,FALSE,"KEGELLE 3";#N/A,#N/A,FALSE,"KEGELLE 4";#N/A,#N/A,FALSE,"KEGELLE 5";#N/A,#N/A,FALSE,"KEGELLE 6";#N/A,#N/A,FALSE,"KEGELLE 7"}</definedName>
    <definedName name="wrn.89." localSheetId="0" hidden="1">{#N/A,#N/A,FALSE,"KEGELLE 2";#N/A,#N/A,FALSE,"KEGELLE 3";#N/A,#N/A,FALSE,"KEGELLE 4";#N/A,#N/A,FALSE,"KEGELLE 5";#N/A,#N/A,FALSE,"KEGELLE 6";#N/A,#N/A,FALSE,"KEGELLE 7"}</definedName>
    <definedName name="wrn.89." localSheetId="1" hidden="1">{#N/A,#N/A,FALSE,"KEGELLE 2";#N/A,#N/A,FALSE,"KEGELLE 3";#N/A,#N/A,FALSE,"KEGELLE 4";#N/A,#N/A,FALSE,"KEGELLE 5";#N/A,#N/A,FALSE,"KEGELLE 6";#N/A,#N/A,FALSE,"KEGELLE 7"}</definedName>
    <definedName name="wrn.89." localSheetId="2" hidden="1">{#N/A,#N/A,FALSE,"KEGELLE 2";#N/A,#N/A,FALSE,"KEGELLE 3";#N/A,#N/A,FALSE,"KEGELLE 4";#N/A,#N/A,FALSE,"KEGELLE 5";#N/A,#N/A,FALSE,"KEGELLE 6";#N/A,#N/A,FALSE,"KEGELLE 7"}</definedName>
    <definedName name="wrn.89." hidden="1">{#N/A,#N/A,FALSE,"KEGELLE 2";#N/A,#N/A,FALSE,"KEGELLE 3";#N/A,#N/A,FALSE,"KEGELLE 4";#N/A,#N/A,FALSE,"KEGELLE 5";#N/A,#N/A,FALSE,"KEGELLE 6";#N/A,#N/A,FALSE,"KEGELLE 7"}</definedName>
    <definedName name="wrn.90." localSheetId="4"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localSheetId="3"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localSheetId="5"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localSheetId="0"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localSheetId="1"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localSheetId="2"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Capacity._.Calculations._.for._.FM3." localSheetId="4" hidden="1">{#N/A,#N/A,TRUE,"Report"}</definedName>
    <definedName name="wrn.Capacity._.Calculations._.for._.FM3." localSheetId="3" hidden="1">{#N/A,#N/A,TRUE,"Report"}</definedName>
    <definedName name="wrn.Capacity._.Calculations._.for._.FM3." localSheetId="5" hidden="1">{#N/A,#N/A,TRUE,"Report"}</definedName>
    <definedName name="wrn.Capacity._.Calculations._.for._.FM3." localSheetId="0" hidden="1">{#N/A,#N/A,TRUE,"Report"}</definedName>
    <definedName name="wrn.Capacity._.Calculations._.for._.FM3." localSheetId="1" hidden="1">{#N/A,#N/A,TRUE,"Report"}</definedName>
    <definedName name="wrn.Capacity._.Calculations._.for._.FM3." localSheetId="2" hidden="1">{#N/A,#N/A,TRUE,"Report"}</definedName>
    <definedName name="wrn.Capacity._.Calculations._.for._.FM3." hidden="1">{#N/A,#N/A,TRUE,"Report"}</definedName>
    <definedName name="wrn.GGP1." localSheetId="4" hidden="1">{#N/A,#N/A,TRUE,"TOT-GGRAL";#N/A,#N/A,TRUE,"G1000";#N/A,#N/A,TRUE,"G1200";#N/A,#N/A,TRUE,"G1400"}</definedName>
    <definedName name="wrn.GGP1." localSheetId="3" hidden="1">{#N/A,#N/A,TRUE,"TOT-GGRAL";#N/A,#N/A,TRUE,"G1000";#N/A,#N/A,TRUE,"G1200";#N/A,#N/A,TRUE,"G1400"}</definedName>
    <definedName name="wrn.GGP1." localSheetId="5" hidden="1">{#N/A,#N/A,TRUE,"TOT-GGRAL";#N/A,#N/A,TRUE,"G1000";#N/A,#N/A,TRUE,"G1200";#N/A,#N/A,TRUE,"G1400"}</definedName>
    <definedName name="wrn.GGP1." localSheetId="0" hidden="1">{#N/A,#N/A,TRUE,"TOT-GGRAL";#N/A,#N/A,TRUE,"G1000";#N/A,#N/A,TRUE,"G1200";#N/A,#N/A,TRUE,"G1400"}</definedName>
    <definedName name="wrn.GGP1." localSheetId="1" hidden="1">{#N/A,#N/A,TRUE,"TOT-GGRAL";#N/A,#N/A,TRUE,"G1000";#N/A,#N/A,TRUE,"G1200";#N/A,#N/A,TRUE,"G1400"}</definedName>
    <definedName name="wrn.GGP1." localSheetId="2" hidden="1">{#N/A,#N/A,TRUE,"TOT-GGRAL";#N/A,#N/A,TRUE,"G1000";#N/A,#N/A,TRUE,"G1200";#N/A,#N/A,TRUE,"G1400"}</definedName>
    <definedName name="wrn.GGP1." hidden="1">{#N/A,#N/A,TRUE,"TOT-GGRAL";#N/A,#N/A,TRUE,"G1000";#N/A,#N/A,TRUE,"G1200";#N/A,#N/A,TRUE,"G1400"}</definedName>
    <definedName name="wrn.GGP2." localSheetId="4" hidden="1">{#N/A,#N/A,TRUE,"TOT-GGRAL";#N/A,#N/A,TRUE,"G1000";#N/A,#N/A,TRUE,"G1200";#N/A,#N/A,TRUE,"G1400"}</definedName>
    <definedName name="wrn.GGP2." localSheetId="3" hidden="1">{#N/A,#N/A,TRUE,"TOT-GGRAL";#N/A,#N/A,TRUE,"G1000";#N/A,#N/A,TRUE,"G1200";#N/A,#N/A,TRUE,"G1400"}</definedName>
    <definedName name="wrn.GGP2." localSheetId="5" hidden="1">{#N/A,#N/A,TRUE,"TOT-GGRAL";#N/A,#N/A,TRUE,"G1000";#N/A,#N/A,TRUE,"G1200";#N/A,#N/A,TRUE,"G1400"}</definedName>
    <definedName name="wrn.GGP2." localSheetId="0" hidden="1">{#N/A,#N/A,TRUE,"TOT-GGRAL";#N/A,#N/A,TRUE,"G1000";#N/A,#N/A,TRUE,"G1200";#N/A,#N/A,TRUE,"G1400"}</definedName>
    <definedName name="wrn.GGP2." localSheetId="1" hidden="1">{#N/A,#N/A,TRUE,"TOT-GGRAL";#N/A,#N/A,TRUE,"G1000";#N/A,#N/A,TRUE,"G1200";#N/A,#N/A,TRUE,"G1400"}</definedName>
    <definedName name="wrn.GGP2." localSheetId="2" hidden="1">{#N/A,#N/A,TRUE,"TOT-GGRAL";#N/A,#N/A,TRUE,"G1000";#N/A,#N/A,TRUE,"G1200";#N/A,#N/A,TRUE,"G1400"}</definedName>
    <definedName name="wrn.GGP2." hidden="1">{#N/A,#N/A,TRUE,"TOT-GGRAL";#N/A,#N/A,TRUE,"G1000";#N/A,#N/A,TRUE,"G1200";#N/A,#N/A,TRUE,"G1400"}</definedName>
    <definedName name="wrn.GGP3." localSheetId="4" hidden="1">{#N/A,#N/A,TRUE,"TOT-GGRAL";#N/A,#N/A,TRUE,"G1000";#N/A,#N/A,TRUE,"G1200";#N/A,#N/A,TRUE,"G1400"}</definedName>
    <definedName name="wrn.GGP3." localSheetId="3" hidden="1">{#N/A,#N/A,TRUE,"TOT-GGRAL";#N/A,#N/A,TRUE,"G1000";#N/A,#N/A,TRUE,"G1200";#N/A,#N/A,TRUE,"G1400"}</definedName>
    <definedName name="wrn.GGP3." localSheetId="5" hidden="1">{#N/A,#N/A,TRUE,"TOT-GGRAL";#N/A,#N/A,TRUE,"G1000";#N/A,#N/A,TRUE,"G1200";#N/A,#N/A,TRUE,"G1400"}</definedName>
    <definedName name="wrn.GGP3." localSheetId="0" hidden="1">{#N/A,#N/A,TRUE,"TOT-GGRAL";#N/A,#N/A,TRUE,"G1000";#N/A,#N/A,TRUE,"G1200";#N/A,#N/A,TRUE,"G1400"}</definedName>
    <definedName name="wrn.GGP3." localSheetId="1" hidden="1">{#N/A,#N/A,TRUE,"TOT-GGRAL";#N/A,#N/A,TRUE,"G1000";#N/A,#N/A,TRUE,"G1200";#N/A,#N/A,TRUE,"G1400"}</definedName>
    <definedName name="wrn.GGP3." localSheetId="2" hidden="1">{#N/A,#N/A,TRUE,"TOT-GGRAL";#N/A,#N/A,TRUE,"G1000";#N/A,#N/A,TRUE,"G1200";#N/A,#N/A,TRUE,"G1400"}</definedName>
    <definedName name="wrn.GGP3." hidden="1">{#N/A,#N/A,TRUE,"TOT-GGRAL";#N/A,#N/A,TRUE,"G1000";#N/A,#N/A,TRUE,"G1200";#N/A,#N/A,TRUE,"G1400"}</definedName>
    <definedName name="wrn.GGP4." localSheetId="4" hidden="1">{#N/A,#N/A,TRUE,"TOT-GGRAL";#N/A,#N/A,TRUE,"G1000";#N/A,#N/A,TRUE,"G1200";#N/A,#N/A,TRUE,"G1400"}</definedName>
    <definedName name="wrn.GGP4." localSheetId="3" hidden="1">{#N/A,#N/A,TRUE,"TOT-GGRAL";#N/A,#N/A,TRUE,"G1000";#N/A,#N/A,TRUE,"G1200";#N/A,#N/A,TRUE,"G1400"}</definedName>
    <definedName name="wrn.GGP4." localSheetId="5" hidden="1">{#N/A,#N/A,TRUE,"TOT-GGRAL";#N/A,#N/A,TRUE,"G1000";#N/A,#N/A,TRUE,"G1200";#N/A,#N/A,TRUE,"G1400"}</definedName>
    <definedName name="wrn.GGP4." localSheetId="0" hidden="1">{#N/A,#N/A,TRUE,"TOT-GGRAL";#N/A,#N/A,TRUE,"G1000";#N/A,#N/A,TRUE,"G1200";#N/A,#N/A,TRUE,"G1400"}</definedName>
    <definedName name="wrn.GGP4." localSheetId="1" hidden="1">{#N/A,#N/A,TRUE,"TOT-GGRAL";#N/A,#N/A,TRUE,"G1000";#N/A,#N/A,TRUE,"G1200";#N/A,#N/A,TRUE,"G1400"}</definedName>
    <definedName name="wrn.GGP4." localSheetId="2" hidden="1">{#N/A,#N/A,TRUE,"TOT-GGRAL";#N/A,#N/A,TRUE,"G1000";#N/A,#N/A,TRUE,"G1200";#N/A,#N/A,TRUE,"G1400"}</definedName>
    <definedName name="wrn.GGP4." hidden="1">{#N/A,#N/A,TRUE,"TOT-GGRAL";#N/A,#N/A,TRUE,"G1000";#N/A,#N/A,TRUE,"G1200";#N/A,#N/A,TRUE,"G1400"}</definedName>
    <definedName name="wrn.GGP5." localSheetId="4" hidden="1">{#N/A,#N/A,TRUE,"TOT-GGRAL"}</definedName>
    <definedName name="wrn.GGP5." localSheetId="3" hidden="1">{#N/A,#N/A,TRUE,"TOT-GGRAL"}</definedName>
    <definedName name="wrn.GGP5." localSheetId="5" hidden="1">{#N/A,#N/A,TRUE,"TOT-GGRAL"}</definedName>
    <definedName name="wrn.GGP5." localSheetId="0" hidden="1">{#N/A,#N/A,TRUE,"TOT-GGRAL"}</definedName>
    <definedName name="wrn.GGP5." localSheetId="1" hidden="1">{#N/A,#N/A,TRUE,"TOT-GGRAL"}</definedName>
    <definedName name="wrn.GGP5." localSheetId="2" hidden="1">{#N/A,#N/A,TRUE,"TOT-GGRAL"}</definedName>
    <definedName name="wrn.GGP5." hidden="1">{#N/A,#N/A,TRUE,"TOT-GGRAL"}</definedName>
    <definedName name="wrn.julio24." localSheetId="4" hidden="1">{#N/A,#N/A,FALSE,"310.1";#N/A,#N/A,FALSE,"321.1";#N/A,#N/A,FALSE,"320.3";#N/A,#N/A,FALSE,"330.1"}</definedName>
    <definedName name="wrn.julio24." localSheetId="3" hidden="1">{#N/A,#N/A,FALSE,"310.1";#N/A,#N/A,FALSE,"321.1";#N/A,#N/A,FALSE,"320.3";#N/A,#N/A,FALSE,"330.1"}</definedName>
    <definedName name="wrn.julio24." localSheetId="5" hidden="1">{#N/A,#N/A,FALSE,"310.1";#N/A,#N/A,FALSE,"321.1";#N/A,#N/A,FALSE,"320.3";#N/A,#N/A,FALSE,"330.1"}</definedName>
    <definedName name="wrn.julio24." localSheetId="0" hidden="1">{#N/A,#N/A,FALSE,"310.1";#N/A,#N/A,FALSE,"321.1";#N/A,#N/A,FALSE,"320.3";#N/A,#N/A,FALSE,"330.1"}</definedName>
    <definedName name="wrn.julio24." localSheetId="1" hidden="1">{#N/A,#N/A,FALSE,"310.1";#N/A,#N/A,FALSE,"321.1";#N/A,#N/A,FALSE,"320.3";#N/A,#N/A,FALSE,"330.1"}</definedName>
    <definedName name="wrn.julio24." localSheetId="2" hidden="1">{#N/A,#N/A,FALSE,"310.1";#N/A,#N/A,FALSE,"321.1";#N/A,#N/A,FALSE,"320.3";#N/A,#N/A,FALSE,"330.1"}</definedName>
    <definedName name="wrn.julio24." hidden="1">{#N/A,#N/A,FALSE,"310.1";#N/A,#N/A,FALSE,"321.1";#N/A,#N/A,FALSE,"320.3";#N/A,#N/A,FALSE,"330.1"}</definedName>
    <definedName name="wrn.LPU._.MG." localSheetId="4" hidden="1">{"MG-2002-F1",#N/A,FALSE,"PPU-Telemig";"MG-2002-F2",#N/A,FALSE,"PPU-Telemig";"MG-2002-F3",#N/A,FALSE,"PPU-Telemig";"MG-2002-F4",#N/A,FALSE,"PPU-Telemig";"MG-2003-F1",#N/A,FALSE,"PPU-Telemig";"MG-2004-F1",#N/A,FALSE,"PPU-Telemig"}</definedName>
    <definedName name="wrn.LPU._.MG." localSheetId="3" hidden="1">{"MG-2002-F1",#N/A,FALSE,"PPU-Telemig";"MG-2002-F2",#N/A,FALSE,"PPU-Telemig";"MG-2002-F3",#N/A,FALSE,"PPU-Telemig";"MG-2002-F4",#N/A,FALSE,"PPU-Telemig";"MG-2003-F1",#N/A,FALSE,"PPU-Telemig";"MG-2004-F1",#N/A,FALSE,"PPU-Telemig"}</definedName>
    <definedName name="wrn.LPU._.MG." localSheetId="5" hidden="1">{"MG-2002-F1",#N/A,FALSE,"PPU-Telemig";"MG-2002-F2",#N/A,FALSE,"PPU-Telemig";"MG-2002-F3",#N/A,FALSE,"PPU-Telemig";"MG-2002-F4",#N/A,FALSE,"PPU-Telemig";"MG-2003-F1",#N/A,FALSE,"PPU-Telemig";"MG-2004-F1",#N/A,FALSE,"PPU-Telemig"}</definedName>
    <definedName name="wrn.LPU._.MG." localSheetId="0" hidden="1">{"MG-2002-F1",#N/A,FALSE,"PPU-Telemig";"MG-2002-F2",#N/A,FALSE,"PPU-Telemig";"MG-2002-F3",#N/A,FALSE,"PPU-Telemig";"MG-2002-F4",#N/A,FALSE,"PPU-Telemig";"MG-2003-F1",#N/A,FALSE,"PPU-Telemig";"MG-2004-F1",#N/A,FALSE,"PPU-Telemig"}</definedName>
    <definedName name="wrn.LPU._.MG." localSheetId="1" hidden="1">{"MG-2002-F1",#N/A,FALSE,"PPU-Telemig";"MG-2002-F2",#N/A,FALSE,"PPU-Telemig";"MG-2002-F3",#N/A,FALSE,"PPU-Telemig";"MG-2002-F4",#N/A,FALSE,"PPU-Telemig";"MG-2003-F1",#N/A,FALSE,"PPU-Telemig";"MG-2004-F1",#N/A,FALSE,"PPU-Telemig"}</definedName>
    <definedName name="wrn.LPU._.MG." localSheetId="2" hidden="1">{"MG-2002-F1",#N/A,FALSE,"PPU-Telemig";"MG-2002-F2",#N/A,FALSE,"PPU-Telemig";"MG-2002-F3",#N/A,FALSE,"PPU-Telemig";"MG-2002-F4",#N/A,FALSE,"PPU-Telemig";"MG-2003-F1",#N/A,FALSE,"PPU-Telemig";"MG-2004-F1",#N/A,FALSE,"PPU-Telemig"}</definedName>
    <definedName name="wrn.LPU._.MG." hidden="1">{"MG-2002-F1",#N/A,FALSE,"PPU-Telemig";"MG-2002-F2",#N/A,FALSE,"PPU-Telemig";"MG-2002-F3",#N/A,FALSE,"PPU-Telemig";"MG-2002-F4",#N/A,FALSE,"PPU-Telemig";"MG-2003-F1",#N/A,FALSE,"PPU-Telemig";"MG-2004-F1",#N/A,FALSE,"PPU-Telemig"}</definedName>
    <definedName name="wrn.SUPPLY." localSheetId="4" hidden="1">{#N/A,#N/A,FALSE,"POLONNA 8";#N/A,#N/A,FALSE,"POLONNA 7";#N/A,#N/A,FALSE,"POLONNA 6";#N/A,#N/A,FALSE,"POLONNA 5 ";#N/A,#N/A,FALSE,"POLONNA 3";#N/A,#N/A,FALSE,"POLONNA 4";#N/A,#N/A,FALSE,"POLONNA 2";#N/A,#N/A,FALSE,"POLONNA 1"}</definedName>
    <definedName name="wrn.SUPPLY." localSheetId="3" hidden="1">{#N/A,#N/A,FALSE,"POLONNA 8";#N/A,#N/A,FALSE,"POLONNA 7";#N/A,#N/A,FALSE,"POLONNA 6";#N/A,#N/A,FALSE,"POLONNA 5 ";#N/A,#N/A,FALSE,"POLONNA 3";#N/A,#N/A,FALSE,"POLONNA 4";#N/A,#N/A,FALSE,"POLONNA 2";#N/A,#N/A,FALSE,"POLONNA 1"}</definedName>
    <definedName name="wrn.SUPPLY." localSheetId="5" hidden="1">{#N/A,#N/A,FALSE,"POLONNA 8";#N/A,#N/A,FALSE,"POLONNA 7";#N/A,#N/A,FALSE,"POLONNA 6";#N/A,#N/A,FALSE,"POLONNA 5 ";#N/A,#N/A,FALSE,"POLONNA 3";#N/A,#N/A,FALSE,"POLONNA 4";#N/A,#N/A,FALSE,"POLONNA 2";#N/A,#N/A,FALSE,"POLONNA 1"}</definedName>
    <definedName name="wrn.SUPPLY." localSheetId="0" hidden="1">{#N/A,#N/A,FALSE,"POLONNA 8";#N/A,#N/A,FALSE,"POLONNA 7";#N/A,#N/A,FALSE,"POLONNA 6";#N/A,#N/A,FALSE,"POLONNA 5 ";#N/A,#N/A,FALSE,"POLONNA 3";#N/A,#N/A,FALSE,"POLONNA 4";#N/A,#N/A,FALSE,"POLONNA 2";#N/A,#N/A,FALSE,"POLONNA 1"}</definedName>
    <definedName name="wrn.SUPPLY." localSheetId="1" hidden="1">{#N/A,#N/A,FALSE,"POLONNA 8";#N/A,#N/A,FALSE,"POLONNA 7";#N/A,#N/A,FALSE,"POLONNA 6";#N/A,#N/A,FALSE,"POLONNA 5 ";#N/A,#N/A,FALSE,"POLONNA 3";#N/A,#N/A,FALSE,"POLONNA 4";#N/A,#N/A,FALSE,"POLONNA 2";#N/A,#N/A,FALSE,"POLONNA 1"}</definedName>
    <definedName name="wrn.SUPPLY." localSheetId="2" hidden="1">{#N/A,#N/A,FALSE,"POLONNA 8";#N/A,#N/A,FALSE,"POLONNA 7";#N/A,#N/A,FALSE,"POLONNA 6";#N/A,#N/A,FALSE,"POLONNA 5 ";#N/A,#N/A,FALSE,"POLONNA 3";#N/A,#N/A,FALSE,"POLONNA 4";#N/A,#N/A,FALSE,"POLONNA 2";#N/A,#N/A,FALSE,"POLONNA 1"}</definedName>
    <definedName name="wrn.SUPPLY." hidden="1">{#N/A,#N/A,FALSE,"POLONNA 8";#N/A,#N/A,FALSE,"POLONNA 7";#N/A,#N/A,FALSE,"POLONNA 6";#N/A,#N/A,FALSE,"POLONNA 5 ";#N/A,#N/A,FALSE,"POLONNA 3";#N/A,#N/A,FALSE,"POLONNA 4";#N/A,#N/A,FALSE,"POLONNA 2";#N/A,#N/A,FALSE,"POLONNA 1"}</definedName>
    <definedName name="wrn.TOTAL." localSheetId="4"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localSheetId="3"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localSheetId="5"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localSheetId="0"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localSheetId="1"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localSheetId="2"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w" localSheetId="4" hidden="1">{#N/A,#N/A,TRUE,"Report"}</definedName>
    <definedName name="ww" localSheetId="3" hidden="1">{#N/A,#N/A,TRUE,"Report"}</definedName>
    <definedName name="ww" localSheetId="5" hidden="1">{#N/A,#N/A,TRUE,"Report"}</definedName>
    <definedName name="ww" localSheetId="0" hidden="1">{#N/A,#N/A,TRUE,"Report"}</definedName>
    <definedName name="ww" localSheetId="1" hidden="1">{#N/A,#N/A,TRUE,"Report"}</definedName>
    <definedName name="ww" localSheetId="2" hidden="1">{#N/A,#N/A,TRUE,"Report"}</definedName>
    <definedName name="ww" hidden="1">{#N/A,#N/A,TRUE,"Report"}</definedName>
    <definedName name="x" localSheetId="4">[3]lista!$A$11:$A$13</definedName>
    <definedName name="x" localSheetId="3">[3]lista!$A$11:$A$13</definedName>
    <definedName name="x" localSheetId="5">[3]lista!$A$11:$A$13</definedName>
    <definedName name="x">[9]lista!$A$11:$A$13</definedName>
    <definedName name="xxxx" localSheetId="4" hidden="1">{"'内訳表'!$B$2:$N$64"}</definedName>
    <definedName name="xxxx" localSheetId="3" hidden="1">{"'内訳表'!$B$2:$N$64"}</definedName>
    <definedName name="xxxx" localSheetId="5" hidden="1">{"'内訳表'!$B$2:$N$64"}</definedName>
    <definedName name="xxxx" localSheetId="0" hidden="1">{"'内訳表'!$B$2:$N$64"}</definedName>
    <definedName name="xxxx" localSheetId="1" hidden="1">{"'内訳表'!$B$2:$N$64"}</definedName>
    <definedName name="xxxx" localSheetId="2" hidden="1">{"'内訳表'!$B$2:$N$64"}</definedName>
    <definedName name="xxxx" hidden="1">{"'内訳表'!$B$2:$N$64"}</definedName>
    <definedName name="z" localSheetId="4" hidden="1">#REF!</definedName>
    <definedName name="z" localSheetId="3" hidden="1">#REF!</definedName>
    <definedName name="z" localSheetId="5" hidden="1">#REF!</definedName>
    <definedName name="z" localSheetId="0" hidden="1">#REF!</definedName>
    <definedName name="z" localSheetId="1" hidden="1">#REF!</definedName>
    <definedName name="z" localSheetId="2" hidden="1">#REF!</definedName>
    <definedName name="z" hidden="1">#REF!</definedName>
    <definedName name="Z_ABCCF9B4_4F75_4F3B_AAD2_54E1C063315C_.wvu.Cols" localSheetId="4" hidden="1">#REF!</definedName>
    <definedName name="Z_ABCCF9B4_4F75_4F3B_AAD2_54E1C063315C_.wvu.Cols" localSheetId="3" hidden="1">#REF!</definedName>
    <definedName name="Z_ABCCF9B4_4F75_4F3B_AAD2_54E1C063315C_.wvu.Cols" localSheetId="5" hidden="1">#REF!</definedName>
    <definedName name="Z_ABCCF9B4_4F75_4F3B_AAD2_54E1C063315C_.wvu.Cols" localSheetId="0" hidden="1">#REF!</definedName>
    <definedName name="Z_ABCCF9B4_4F75_4F3B_AAD2_54E1C063315C_.wvu.Cols" localSheetId="1" hidden="1">#REF!</definedName>
    <definedName name="Z_ABCCF9B4_4F75_4F3B_AAD2_54E1C063315C_.wvu.Cols" localSheetId="2" hidden="1">#REF!</definedName>
    <definedName name="Z_ABCCF9B4_4F75_4F3B_AAD2_54E1C063315C_.wvu.Cols" hidden="1">#REF!</definedName>
    <definedName name="Z_ABCCF9B4_4F75_4F3B_AAD2_54E1C063315C_.wvu.FilterData" localSheetId="4" hidden="1">#REF!</definedName>
    <definedName name="Z_ABCCF9B4_4F75_4F3B_AAD2_54E1C063315C_.wvu.FilterData" localSheetId="3" hidden="1">#REF!</definedName>
    <definedName name="Z_ABCCF9B4_4F75_4F3B_AAD2_54E1C063315C_.wvu.FilterData" localSheetId="5" hidden="1">#REF!</definedName>
    <definedName name="Z_ABCCF9B4_4F75_4F3B_AAD2_54E1C063315C_.wvu.FilterData" localSheetId="0" hidden="1">#REF!</definedName>
    <definedName name="Z_ABCCF9B4_4F75_4F3B_AAD2_54E1C063315C_.wvu.FilterData" localSheetId="1" hidden="1">#REF!</definedName>
    <definedName name="Z_ABCCF9B4_4F75_4F3B_AAD2_54E1C063315C_.wvu.FilterData" localSheetId="2" hidden="1">#REF!</definedName>
    <definedName name="Z_ABCCF9B4_4F75_4F3B_AAD2_54E1C063315C_.wvu.FilterData" hidden="1">#REF!</definedName>
    <definedName name="Z_ABCCF9B4_4F75_4F3B_AAD2_54E1C063315C_.wvu.PrintArea" localSheetId="4" hidden="1">#REF!</definedName>
    <definedName name="Z_ABCCF9B4_4F75_4F3B_AAD2_54E1C063315C_.wvu.PrintArea" localSheetId="3" hidden="1">#REF!</definedName>
    <definedName name="Z_ABCCF9B4_4F75_4F3B_AAD2_54E1C063315C_.wvu.PrintArea" localSheetId="5" hidden="1">#REF!</definedName>
    <definedName name="Z_ABCCF9B4_4F75_4F3B_AAD2_54E1C063315C_.wvu.PrintArea" localSheetId="0" hidden="1">#REF!</definedName>
    <definedName name="Z_ABCCF9B4_4F75_4F3B_AAD2_54E1C063315C_.wvu.PrintArea" localSheetId="1" hidden="1">#REF!</definedName>
    <definedName name="Z_ABCCF9B4_4F75_4F3B_AAD2_54E1C063315C_.wvu.PrintArea" localSheetId="2" hidden="1">#REF!</definedName>
    <definedName name="Z_ABCCF9B4_4F75_4F3B_AAD2_54E1C063315C_.wvu.PrintArea"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8" l="1"/>
  <c r="AE53" i="7"/>
  <c r="AE51" i="7"/>
  <c r="AE49" i="7"/>
  <c r="AE47" i="7"/>
  <c r="AE45" i="7"/>
  <c r="AE43" i="7"/>
  <c r="I29" i="6" l="1"/>
  <c r="J29" i="6" s="1"/>
  <c r="G6" i="5"/>
  <c r="G7" i="5"/>
  <c r="G8" i="5"/>
  <c r="I8" i="6"/>
  <c r="I39" i="5" l="1"/>
  <c r="J39" i="5" s="1"/>
  <c r="I38" i="5"/>
  <c r="J38" i="5" s="1"/>
  <c r="I39" i="6"/>
  <c r="J39" i="6" s="1"/>
  <c r="I38" i="6"/>
  <c r="J38" i="6" s="1"/>
  <c r="I39" i="2" l="1"/>
  <c r="J39" i="2" s="1"/>
  <c r="I38" i="2"/>
  <c r="J38" i="2" s="1"/>
  <c r="I25" i="5" l="1"/>
  <c r="I25" i="6"/>
  <c r="I30" i="5"/>
  <c r="J30" i="5" s="1"/>
  <c r="I31" i="5"/>
  <c r="J31" i="5" s="1"/>
  <c r="I30" i="6"/>
  <c r="J30" i="6" s="1"/>
  <c r="I31" i="6"/>
  <c r="J31" i="6" s="1"/>
  <c r="I29" i="2"/>
  <c r="J29" i="2" s="1"/>
  <c r="I30" i="2"/>
  <c r="J30" i="2" s="1"/>
  <c r="I31" i="2"/>
  <c r="J31" i="2" s="1"/>
  <c r="K32" i="6" l="1"/>
  <c r="K23" i="6"/>
  <c r="K24" i="6"/>
  <c r="K25" i="6"/>
  <c r="K27" i="6"/>
  <c r="K28" i="6"/>
  <c r="K22" i="6"/>
  <c r="K32" i="5"/>
  <c r="K28" i="5"/>
  <c r="K27" i="5"/>
  <c r="K25" i="5"/>
  <c r="K24" i="5"/>
  <c r="K23" i="5"/>
  <c r="K22" i="5"/>
  <c r="XFC32" i="2"/>
  <c r="XFC28" i="2"/>
  <c r="XFC27" i="2"/>
  <c r="XFC25" i="2"/>
  <c r="XFC24" i="2"/>
  <c r="XFC23" i="2"/>
  <c r="XFC22" i="2" l="1"/>
  <c r="XFD26" i="5" l="1"/>
  <c r="XFD28" i="5" l="1"/>
  <c r="XFD27" i="5"/>
  <c r="XFD28" i="2"/>
  <c r="XFD27" i="2"/>
  <c r="XFD25" i="2"/>
  <c r="I7" i="5" l="1"/>
  <c r="I8" i="5"/>
  <c r="I6" i="5"/>
  <c r="D7" i="5"/>
  <c r="D8" i="5"/>
  <c r="D6" i="5"/>
  <c r="I7" i="6"/>
  <c r="I6" i="6"/>
  <c r="G7" i="6"/>
  <c r="G8" i="6"/>
  <c r="G6" i="6"/>
  <c r="D7" i="6"/>
  <c r="D8" i="6"/>
  <c r="D6" i="6"/>
  <c r="XFD26" i="6"/>
  <c r="XFD27" i="6"/>
  <c r="XFD28" i="6"/>
  <c r="I32" i="6" l="1"/>
  <c r="J32" i="6" s="1"/>
  <c r="I28" i="6"/>
  <c r="J28" i="6" s="1"/>
  <c r="I27" i="6"/>
  <c r="J27" i="6" s="1"/>
  <c r="J25" i="6"/>
  <c r="I24" i="6"/>
  <c r="J24" i="6" s="1"/>
  <c r="I23" i="6"/>
  <c r="J23" i="6" s="1"/>
  <c r="I22" i="6"/>
  <c r="J22" i="6" s="1"/>
  <c r="I32" i="5"/>
  <c r="J32" i="5" s="1"/>
  <c r="I29" i="5"/>
  <c r="J29" i="5" s="1"/>
  <c r="I28" i="5"/>
  <c r="J28" i="5" s="1"/>
  <c r="I27" i="5"/>
  <c r="J27" i="5" s="1"/>
  <c r="J25" i="5"/>
  <c r="I24" i="5"/>
  <c r="J24" i="5" s="1"/>
  <c r="I23" i="5"/>
  <c r="J23" i="5" s="1"/>
  <c r="I22" i="5"/>
  <c r="J22" i="5" s="1"/>
  <c r="J33" i="6" l="1"/>
  <c r="J40" i="6" s="1"/>
  <c r="J33" i="5"/>
  <c r="J40" i="5" s="1"/>
  <c r="I32" i="2" l="1"/>
  <c r="J32" i="2" s="1"/>
  <c r="I28" i="2"/>
  <c r="J28" i="2" s="1"/>
  <c r="I27" i="2"/>
  <c r="J27" i="2" s="1"/>
  <c r="I25" i="2"/>
  <c r="J25" i="2" s="1"/>
  <c r="I24" i="2"/>
  <c r="J24" i="2" s="1"/>
  <c r="I23" i="2"/>
  <c r="J23" i="2" s="1"/>
  <c r="I22" i="2"/>
  <c r="J22" i="2" s="1"/>
  <c r="J33" i="2" l="1"/>
  <c r="J40" i="2" s="1"/>
  <c r="XFC33" i="2" l="1"/>
  <c r="K33" i="5"/>
  <c r="K33" i="6"/>
</calcChain>
</file>

<file path=xl/comments1.xml><?xml version="1.0" encoding="utf-8"?>
<comments xmlns="http://schemas.openxmlformats.org/spreadsheetml/2006/main">
  <authors>
    <author>Engree Johanna Duica Navarro</author>
  </authors>
  <commentList>
    <comment ref="AA37" authorId="0" shapeId="0">
      <text>
        <r>
          <rPr>
            <sz val="9"/>
            <color indexed="81"/>
            <rFont val="Tahoma"/>
            <family val="2"/>
          </rPr>
          <t>Incluir la tarifa que corresponda a la agrupación y a la actividad</t>
        </r>
      </text>
    </comment>
  </commentList>
</comments>
</file>

<file path=xl/sharedStrings.xml><?xml version="1.0" encoding="utf-8"?>
<sst xmlns="http://schemas.openxmlformats.org/spreadsheetml/2006/main" count="367" uniqueCount="162">
  <si>
    <t>República de Colombia
Instituto Colombiano de Bienestar Familiar
Cecilia de la Fuente de Lleras 
Dirección de Abastecimiento</t>
  </si>
  <si>
    <t>Empresa:</t>
  </si>
  <si>
    <t>Nit:</t>
  </si>
  <si>
    <t>Fecha:</t>
  </si>
  <si>
    <t>Contacto:</t>
  </si>
  <si>
    <t>Cargo:</t>
  </si>
  <si>
    <t>Tel. celular:</t>
  </si>
  <si>
    <t>E-Mail:</t>
  </si>
  <si>
    <t>Dirección:</t>
  </si>
  <si>
    <t>Tel. fijo:</t>
  </si>
  <si>
    <t>Instrucciones para el diligenciamiento del formato de cotización</t>
  </si>
  <si>
    <t>• Por favor diligenciar solo las celdas en AMARILLO. 
• Revisar todos los requerimientos que se exponen en el documento "Ficha de Condiciones Técnicas Escenciales para la Prestación del Servicio y/o Entrega del Bien" (FCT) y Anexos; y formular su cotización en concordancia con este, garantizando que los bienes y/o servicios ofrecidos cumplan en su totalidad con las especificaciones técnicas descritas en la FCT.
•  Asignar precio sin incluir el IVA en las celdas de la columna "Precio unitario antes de IVA"
• Los precios de la cotización deben ser expresados en PESOS COLOMBIANOS.
• Los precios unitarios deberán aproximarse por exceso o por defecto al entero más cercano. Si la cifra no está aproximada y aparece con centavos, el ICBF aproximará al entero inferior.
• No modificar o quitar ningún ítem o sub-ítem.</t>
  </si>
  <si>
    <t>Tarifa IVA
%</t>
  </si>
  <si>
    <t xml:space="preserve">No. </t>
  </si>
  <si>
    <t>Cantidad total estimada</t>
  </si>
  <si>
    <t>Marca y referencia de los Equipos</t>
  </si>
  <si>
    <t>Precio Unitario IVA Incluido</t>
  </si>
  <si>
    <t>Unidad</t>
  </si>
  <si>
    <t>No aplica</t>
  </si>
  <si>
    <t>Global</t>
  </si>
  <si>
    <t>La presente cotización:</t>
  </si>
  <si>
    <r>
      <rPr>
        <b/>
        <sz val="10"/>
        <rFont val="Arial"/>
        <family val="2"/>
      </rPr>
      <t xml:space="preserve">Inscripción en el Registro Único de Proponentes: 
</t>
    </r>
    <r>
      <rPr>
        <sz val="10"/>
        <rFont val="Arial"/>
        <family val="2"/>
      </rPr>
      <t xml:space="preserve">Las personas naturales y jurídicas, nacionales o extranjeras, con domicilio en Colombia, interesadas en participar en procesos de contratación convocados por las entidades estatales, deben estar </t>
    </r>
    <r>
      <rPr>
        <b/>
        <sz val="10"/>
        <color rgb="FFFF0000"/>
        <rFont val="Arial"/>
        <family val="2"/>
      </rPr>
      <t>inscritas en el RUP</t>
    </r>
    <r>
      <rPr>
        <sz val="10"/>
        <rFont val="Arial"/>
        <family val="2"/>
      </rPr>
      <t>, salvo las excepciones previstas de forma taxativa en la ley (Artículo 2.2.1.1.1.5.1 del Drecreto 1082 de 2015). Se aclara que esta inscripción no se requiere para remitir cotización durante el estudio de sector.</t>
    </r>
  </si>
  <si>
    <t xml:space="preserve">Paquete de Soporte y Mantenimiento </t>
  </si>
  <si>
    <r>
      <t xml:space="preserve">2. ¿Actualmente cuenta con el stock de </t>
    </r>
    <r>
      <rPr>
        <b/>
        <u/>
        <sz val="9"/>
        <color theme="1"/>
        <rFont val="Arial"/>
        <family val="2"/>
      </rPr>
      <t>TODOS</t>
    </r>
    <r>
      <rPr>
        <sz val="9"/>
        <color theme="1"/>
        <rFont val="Arial"/>
        <family val="2"/>
      </rPr>
      <t xml:space="preserve"> los elementos que requiere la Entidad?</t>
    </r>
  </si>
  <si>
    <t>No Aplica</t>
  </si>
  <si>
    <t>Ítem</t>
  </si>
  <si>
    <t>Detalle</t>
  </si>
  <si>
    <t>Unidad de Medida</t>
  </si>
  <si>
    <t>Soporte y mantenimiento a la  solución adquirida por garantía. Mínimo dos (2) mantenimientos preventivos</t>
  </si>
  <si>
    <r>
      <t xml:space="preserve">Paquete de Licenciamiento
</t>
    </r>
    <r>
      <rPr>
        <b/>
        <sz val="10"/>
        <color rgb="FFFF0000"/>
        <rFont val="Arial"/>
        <family val="2"/>
      </rPr>
      <t>(Nota 3)</t>
    </r>
  </si>
  <si>
    <t>SI</t>
  </si>
  <si>
    <t>NO</t>
  </si>
  <si>
    <t>• Incluye todos los costos y gastos directos e indirectos en que debe incurrir el contratista durante la ejecución del contrato de acuerdo con las especificaciones de la Ficha de Condiciones Técnicas, las obligaciones tributarias de acuerdo con las normas aplicables para el tipo de servicio y contrato correspondiente, y los costos de las pólizas.
• Se remite como parte del estudio de sector, previo a la contratación, y no implica ninguna obligación de contratar.
• Tiene una vigencia de 120 dias a partir de la fecha de diligenciamiento.</t>
  </si>
  <si>
    <t>TOTAL ESCENARIO 3: CATORCE (14) PUNTOS DE ATENCIÓN UBICADOS EN BOGOTÁ, CUNDINAMARCA Y VALLE DEL CAUCA</t>
  </si>
  <si>
    <t>ESCENARIO 1: TREINTA (30) PUNTOS DE ATENCIÓN UBICADOS A NIVEL NACIONAL</t>
  </si>
  <si>
    <t>ESCENARIO 2: VEINTE (20) PUNTOS DE ATENCIÓN UBICADOS EN ANTIOQUIA, BOGOTÁ, CUNDINAMARCA, HUILA, NORTE DE SANTANDER Y VALLE DEL CAUCA</t>
  </si>
  <si>
    <t>ESCENARIO 3: CATORCE (14) PUNTOS DE ATENCIÓN UBICADOS EN BOGOTÁ, CUNDINAMARCA Y VALLE DEL CAUCA</t>
  </si>
  <si>
    <t>Licencia de la Solución Digital de Asignación de Turnos (SDAT) para uso en un servidor central y en los Terminales Clientes (Atriles en Centros Zonales o Puntos de Atención)</t>
  </si>
  <si>
    <t>Integración de la Solución Digital de Asignación de Turnos (SDAT) con el Sistema de Información Misional SIM</t>
  </si>
  <si>
    <t>MATERIAL ATRIL</t>
  </si>
  <si>
    <t>MARCA EQUIPOS</t>
  </si>
  <si>
    <t>TOTAL ESCENARIO 1: TREINTA (30) PUNTOS DE ATENCIÓN UBICADOS A NIVEL NACIONAL</t>
  </si>
  <si>
    <t>Licenciamiento Base de Datos</t>
  </si>
  <si>
    <r>
      <t>Calificador de 4 botones</t>
    </r>
    <r>
      <rPr>
        <b/>
        <sz val="10"/>
        <color rgb="FFFF0000"/>
        <rFont val="Arial"/>
        <family val="2"/>
      </rPr>
      <t xml:space="preserve"> 
(Nota 4)</t>
    </r>
  </si>
  <si>
    <r>
      <t xml:space="preserve">Monitor Industrial </t>
    </r>
    <r>
      <rPr>
        <b/>
        <sz val="10"/>
        <color rgb="FFFF0000"/>
        <rFont val="Arial"/>
        <family val="2"/>
      </rPr>
      <t>(Nota 4)</t>
    </r>
  </si>
  <si>
    <t>Patch Panel</t>
  </si>
  <si>
    <t>Unidad de Medida o Rangos</t>
  </si>
  <si>
    <r>
      <t>Precio Unitario Antes de IVA</t>
    </r>
    <r>
      <rPr>
        <b/>
        <sz val="9"/>
        <color rgb="FFFF0000"/>
        <rFont val="Arial"/>
        <family val="2"/>
      </rPr>
      <t xml:space="preserve"> 
(Nota 2)</t>
    </r>
  </si>
  <si>
    <r>
      <t xml:space="preserve">Valor Total IVA Incluido </t>
    </r>
    <r>
      <rPr>
        <b/>
        <sz val="9"/>
        <color rgb="FFFF0000"/>
        <rFont val="Arial"/>
        <family val="2"/>
      </rPr>
      <t>(Nota 2)</t>
    </r>
  </si>
  <si>
    <t>Punto</t>
  </si>
  <si>
    <t>Cableado Estructurado</t>
  </si>
  <si>
    <t>Suministro e instalación de Puntos lógicos de voz y datos</t>
  </si>
  <si>
    <t>Suministro e instalación de Puntos Eléctricos</t>
  </si>
  <si>
    <t>Cableado estructurado</t>
  </si>
  <si>
    <r>
      <rPr>
        <sz val="10"/>
        <rFont val="Arial"/>
        <family val="2"/>
      </rPr>
      <t>Atril con dispositivo TOUCH</t>
    </r>
    <r>
      <rPr>
        <sz val="10"/>
        <color rgb="FFFF0000"/>
        <rFont val="Arial"/>
        <family val="2"/>
      </rPr>
      <t xml:space="preserve"> </t>
    </r>
    <r>
      <rPr>
        <b/>
        <sz val="10"/>
        <color rgb="FFFF0000"/>
        <rFont val="Arial"/>
        <family val="2"/>
      </rPr>
      <t>(Nota 4 y 5)</t>
    </r>
  </si>
  <si>
    <t xml:space="preserve">Compuesto por: Dispositivo Touch, Atril y Lector de código de Barras. </t>
  </si>
  <si>
    <r>
      <t xml:space="preserve">1. ¿Puede ejecutar el contrato en cuatro (4) meses calendario? </t>
    </r>
    <r>
      <rPr>
        <b/>
        <sz val="10"/>
        <color rgb="FFFF0000"/>
        <rFont val="Arial"/>
        <family val="2"/>
      </rPr>
      <t>(Nota 1)</t>
    </r>
  </si>
  <si>
    <t>FORMATO DE COTIZACIÓN - ASIGNACIÓN DE TURNOS 2018</t>
  </si>
  <si>
    <r>
      <rPr>
        <b/>
        <sz val="10"/>
        <color rgb="FFFF0000"/>
        <rFont val="Arial"/>
        <family val="2"/>
      </rPr>
      <t xml:space="preserve">Notas:
</t>
    </r>
    <r>
      <rPr>
        <b/>
        <sz val="10"/>
        <color rgb="FFFF0000"/>
        <rFont val="Arial"/>
        <family val="2"/>
      </rPr>
      <t>(1)</t>
    </r>
    <r>
      <rPr>
        <b/>
        <sz val="10"/>
        <rFont val="Arial"/>
        <family val="2"/>
      </rPr>
      <t xml:space="preserve"> </t>
    </r>
    <r>
      <rPr>
        <sz val="10"/>
        <rFont val="Arial"/>
        <family val="2"/>
      </rPr>
      <t xml:space="preserve">El plazo estimado para la ejecución del contrato es de cuatro (4) meses calendario. Por favor tener en cuenta que sólo se va a contratar uno de los tres (3) escenarios cotizados.
</t>
    </r>
    <r>
      <rPr>
        <b/>
        <sz val="10"/>
        <color rgb="FFFF0000"/>
        <rFont val="Arial"/>
        <family val="2"/>
      </rPr>
      <t>(2)</t>
    </r>
    <r>
      <rPr>
        <sz val="10"/>
        <rFont val="Arial"/>
        <family val="2"/>
      </rPr>
      <t xml:space="preserve"> Los precios unitarios cotizados deben incluir el costo de entrega en los </t>
    </r>
    <r>
      <rPr>
        <b/>
        <sz val="10"/>
        <rFont val="Arial"/>
        <family val="2"/>
      </rPr>
      <t>20 puntos de atención del ICBF ubicados en las Regionales de Antioquia, Bogotá, Cundinamarca, Huila, Norte de Santander y Valle del Cauca</t>
    </r>
    <r>
      <rPr>
        <sz val="10"/>
        <rFont val="Arial"/>
        <family val="2"/>
      </rPr>
      <t xml:space="preserve">, de acuerdo a la información relacionada en el Anexo No. 2 - Listado lugares instalación de la solución.
</t>
    </r>
    <r>
      <rPr>
        <b/>
        <sz val="10"/>
        <color rgb="FFFF0000"/>
        <rFont val="Arial"/>
        <family val="2"/>
      </rPr>
      <t xml:space="preserve">(3) </t>
    </r>
    <r>
      <rPr>
        <sz val="10"/>
        <rFont val="Arial"/>
        <family val="2"/>
      </rPr>
      <t xml:space="preserve">El precio cotizado debe incluir instalación y configuración. 
</t>
    </r>
    <r>
      <rPr>
        <b/>
        <sz val="10"/>
        <color rgb="FFFF0000"/>
        <rFont val="Arial"/>
        <family val="2"/>
      </rPr>
      <t>(4)</t>
    </r>
    <r>
      <rPr>
        <sz val="10"/>
        <rFont val="Arial"/>
        <family val="2"/>
      </rPr>
      <t xml:space="preserve"> Los precios para estos elementos deben incluir el precio del equipo, precio de la instalación y precio de la configuración de los mismos
</t>
    </r>
    <r>
      <rPr>
        <b/>
        <sz val="10"/>
        <color rgb="FFFF0000"/>
        <rFont val="Arial"/>
        <family val="2"/>
      </rPr>
      <t>(5)</t>
    </r>
    <r>
      <rPr>
        <sz val="10"/>
        <rFont val="Arial"/>
        <family val="2"/>
      </rPr>
      <t xml:space="preserve"> Especificar el material del atril antivandílico (p. ej. fibra, aluminio, acrílico, entre otros) que se está cotizando</t>
    </r>
  </si>
  <si>
    <t>Cantidad total de puntos adicionales</t>
  </si>
  <si>
    <t>Diligencie el recuadro a continuación sólo si marcó "SI" en la pregunta No. 3</t>
  </si>
  <si>
    <t xml:space="preserve">Puntos lógicos de voz y datos y Puntos eléctricos adicionales  </t>
  </si>
  <si>
    <r>
      <t xml:space="preserve">1. ¿Puede ejecutar el contrato en cuatro (4) meses calendario? </t>
    </r>
    <r>
      <rPr>
        <b/>
        <sz val="9"/>
        <color rgb="FFFF0000"/>
        <rFont val="Arial"/>
        <family val="2"/>
      </rPr>
      <t>(Nota 1)</t>
    </r>
  </si>
  <si>
    <r>
      <rPr>
        <b/>
        <sz val="10"/>
        <color rgb="FFFF0000"/>
        <rFont val="Arial"/>
        <family val="2"/>
      </rPr>
      <t>Notas:
(1)</t>
    </r>
    <r>
      <rPr>
        <b/>
        <sz val="10"/>
        <rFont val="Arial"/>
        <family val="2"/>
      </rPr>
      <t xml:space="preserve"> </t>
    </r>
    <r>
      <rPr>
        <sz val="10"/>
        <rFont val="Arial"/>
        <family val="2"/>
      </rPr>
      <t xml:space="preserve">El plazo estimado para la ejecución del contrato es de cuatro (4) meses calendario. Por favor tener en cuenta que sólo se va a contratar uno de los tres (3) escenarios cotizados.
</t>
    </r>
    <r>
      <rPr>
        <b/>
        <sz val="10"/>
        <color rgb="FFFF0000"/>
        <rFont val="Arial"/>
        <family val="2"/>
      </rPr>
      <t>(2)</t>
    </r>
    <r>
      <rPr>
        <sz val="10"/>
        <rFont val="Arial"/>
        <family val="2"/>
      </rPr>
      <t xml:space="preserve"> Los precios unitarios cotizados deben incluir el costo de entrega en los </t>
    </r>
    <r>
      <rPr>
        <b/>
        <sz val="10"/>
        <rFont val="Arial"/>
        <family val="2"/>
      </rPr>
      <t>30 puntos de atención del ICBF</t>
    </r>
    <r>
      <rPr>
        <sz val="10"/>
        <rFont val="Arial"/>
        <family val="2"/>
      </rPr>
      <t xml:space="preserve">, de acuerdo a la información relacionada en el Anexo No. 2 - Listado lugares instalación de la solución.
</t>
    </r>
    <r>
      <rPr>
        <b/>
        <sz val="10"/>
        <color rgb="FFFF0000"/>
        <rFont val="Arial"/>
        <family val="2"/>
      </rPr>
      <t xml:space="preserve">(3) </t>
    </r>
    <r>
      <rPr>
        <sz val="10"/>
        <rFont val="Arial"/>
        <family val="2"/>
      </rPr>
      <t xml:space="preserve">El precio cotizado debe incluir instalación y configuración. 
</t>
    </r>
    <r>
      <rPr>
        <b/>
        <sz val="10"/>
        <color rgb="FFFF0000"/>
        <rFont val="Arial"/>
        <family val="2"/>
      </rPr>
      <t>(4)</t>
    </r>
    <r>
      <rPr>
        <sz val="10"/>
        <rFont val="Arial"/>
        <family val="2"/>
      </rPr>
      <t xml:space="preserve"> Los precios para estos elementos deben incluir el precio del equipo, precio de la instalación y precio de la configuración de los mismos
</t>
    </r>
    <r>
      <rPr>
        <b/>
        <sz val="10"/>
        <color rgb="FFFF0000"/>
        <rFont val="Arial"/>
        <family val="2"/>
      </rPr>
      <t>(5)</t>
    </r>
    <r>
      <rPr>
        <sz val="10"/>
        <rFont val="Arial"/>
        <family val="2"/>
      </rPr>
      <t xml:space="preserve"> Especificar el material del atril antivandílico (p. ej. fibra, aluminio, acrílico, entre otros) que se está cotizando</t>
    </r>
  </si>
  <si>
    <t xml:space="preserve">3. La solución de asignación de turnos que ofrece requiere puntos adicionales de voz y datos o de puntos eléctricos a los solicitados en la FCT para su funcionamiento? </t>
  </si>
  <si>
    <t>3. La solución de asignación de turnos que ofrece requiere puntos adicionales de voz y datos o de puntos eléctricos a los solicitados en la FCT para su funcionamiento?</t>
  </si>
  <si>
    <t xml:space="preserve">TOTAL ESCENARIO 1 CON PUNTOS LÓGICOS DE VOZ Y DATOS Y PUNTOS ELÉCTRICOS ADICIONALES </t>
  </si>
  <si>
    <t xml:space="preserve">TOTAL ESCENARIO 3 CON PUNTOS LÓGICOS DE VOZ Y DATOS Y PUNTOS ELÉCTRICOS ADICIONALES </t>
  </si>
  <si>
    <t xml:space="preserve">TOTAL ESCENARIO 2 CON PUNTOS LÓGICOS DE VOZ Y DATOS Y PUNTOS ELÉCTRICOS ADICIONALES </t>
  </si>
  <si>
    <r>
      <rPr>
        <b/>
        <sz val="10"/>
        <color rgb="FFFF0000"/>
        <rFont val="Arial"/>
        <family val="2"/>
      </rPr>
      <t>Notas:
(1)</t>
    </r>
    <r>
      <rPr>
        <b/>
        <sz val="10"/>
        <rFont val="Arial"/>
        <family val="2"/>
      </rPr>
      <t xml:space="preserve"> </t>
    </r>
    <r>
      <rPr>
        <sz val="10"/>
        <rFont val="Arial"/>
        <family val="2"/>
      </rPr>
      <t xml:space="preserve">El plazo estimado para la ejecución del contrato es de cuatro (4) meses calendario. Por favor tener en cuenta que sólo se va a contratar uno de los tres (3) escenarios cotizados.
</t>
    </r>
    <r>
      <rPr>
        <b/>
        <sz val="10"/>
        <color rgb="FFFF0000"/>
        <rFont val="Arial"/>
        <family val="2"/>
      </rPr>
      <t xml:space="preserve">(2) </t>
    </r>
    <r>
      <rPr>
        <sz val="10"/>
        <rFont val="Arial"/>
        <family val="2"/>
      </rPr>
      <t xml:space="preserve">Los precios unitarios cotizados deben incluir el costo de entrega en los </t>
    </r>
    <r>
      <rPr>
        <b/>
        <sz val="10"/>
        <rFont val="Arial"/>
        <family val="2"/>
      </rPr>
      <t>14 puntos de atención del ICBF ubicados en las Regionales de Bogotá, Cundinamarca y Valle del Cauca</t>
    </r>
    <r>
      <rPr>
        <sz val="10"/>
        <rFont val="Arial"/>
        <family val="2"/>
      </rPr>
      <t xml:space="preserve">, de acuerdo a la información relacionada en el Anexo No. 2 - Listado lugares instalación de la solución.
</t>
    </r>
    <r>
      <rPr>
        <b/>
        <sz val="10"/>
        <color rgb="FFFF0000"/>
        <rFont val="Arial"/>
        <family val="2"/>
      </rPr>
      <t xml:space="preserve">(3) </t>
    </r>
    <r>
      <rPr>
        <sz val="10"/>
        <rFont val="Arial"/>
        <family val="2"/>
      </rPr>
      <t xml:space="preserve">El precio cotizado debe incluir instalación y configuración. 
</t>
    </r>
    <r>
      <rPr>
        <b/>
        <sz val="10"/>
        <color rgb="FFFF0000"/>
        <rFont val="Arial"/>
        <family val="2"/>
      </rPr>
      <t>(4)</t>
    </r>
    <r>
      <rPr>
        <sz val="10"/>
        <rFont val="Arial"/>
        <family val="2"/>
      </rPr>
      <t xml:space="preserve"> Los precios para estos elementos deben incluir el precio del equipo, precio de la instalación y precio de la configuración de los mismos
</t>
    </r>
    <r>
      <rPr>
        <b/>
        <sz val="10"/>
        <color rgb="FFFF0000"/>
        <rFont val="Arial"/>
        <family val="2"/>
      </rPr>
      <t>(5)</t>
    </r>
    <r>
      <rPr>
        <sz val="10"/>
        <rFont val="Arial"/>
        <family val="2"/>
      </rPr>
      <t xml:space="preserve"> Especificar el material del atril antivandílico (p. ej. fibra, aluminio, acrílico, entre otros) que se está cotizando</t>
    </r>
  </si>
  <si>
    <t xml:space="preserve">3. ¿La solución de asignación de turnos que ofrece requiere puntos adicionales de voz y datos o de puntos eléctricos a los solicitados en la FCT para su funcionamiento? </t>
  </si>
  <si>
    <t>Suministro e instalación de Punto lógico de voz y datos adicional</t>
  </si>
  <si>
    <t>Suministro e instalación de Punto Eléctrico adicional</t>
  </si>
  <si>
    <t>TOTAL ESCENARIO 2: VEINTE (20) PUNTOS DE ATENCIÓN UBICADOS EN ANTIOQUIA, BOGOTÁ, CUNDINAMARCA, HUILA, NORTE DE SANTANDER Y VALLE DEL CAUCA</t>
  </si>
  <si>
    <t>Formato Información General Y Financiera De Proveedores</t>
  </si>
  <si>
    <t>Ciudad</t>
  </si>
  <si>
    <t>Fecha Dd/mm/aa</t>
  </si>
  <si>
    <t>Persona Natural</t>
  </si>
  <si>
    <t>Persona Jurídica</t>
  </si>
  <si>
    <t xml:space="preserve"> 1.  Información General</t>
  </si>
  <si>
    <t xml:space="preserve">1.1. Identificación. </t>
  </si>
  <si>
    <t>Personas 
naturales</t>
  </si>
  <si>
    <t>Nombre Comercial</t>
  </si>
  <si>
    <t>Cédula</t>
  </si>
  <si>
    <t>Personas 
jurídicas</t>
  </si>
  <si>
    <t>Razón Social</t>
  </si>
  <si>
    <t>DV</t>
  </si>
  <si>
    <t xml:space="preserve">Dirección </t>
  </si>
  <si>
    <t>Fax</t>
  </si>
  <si>
    <t>Pagina Web</t>
  </si>
  <si>
    <t>Sector al que pertenece</t>
  </si>
  <si>
    <t>1.2. Personas De Contacto</t>
  </si>
  <si>
    <t>Gerente General</t>
  </si>
  <si>
    <t>E-mail</t>
  </si>
  <si>
    <t>Ext.</t>
  </si>
  <si>
    <t>Celular</t>
  </si>
  <si>
    <t>Director Comercial</t>
  </si>
  <si>
    <t>Asesor Comercial</t>
  </si>
  <si>
    <t>1.3. Productos Y Servicios Inscritos En El Rup De Acuerdo Con El Unspsc</t>
  </si>
  <si>
    <t>Incluir Listado Con Breve Descripción De Los Productos Y/o Servicios Que Ofrece La Compañía, Registrados En El Rup (agregue Las Filas Necesarias)</t>
  </si>
  <si>
    <t>Código de Naciones Unidas</t>
  </si>
  <si>
    <t>1.4. Códigos CIIU</t>
  </si>
  <si>
    <t>1.5. Número De Empleados</t>
  </si>
  <si>
    <t>Código De Actividad</t>
  </si>
  <si>
    <t>Descripción  Actividad Económica CIIU</t>
  </si>
  <si>
    <t>Tarifa ICA</t>
  </si>
  <si>
    <t>2. Información Financiera</t>
  </si>
  <si>
    <t xml:space="preserve">Nombre Del Indicador  </t>
  </si>
  <si>
    <t>Cuenta</t>
  </si>
  <si>
    <t>Valores En Pesos a Diciembre 31 De 2015</t>
  </si>
  <si>
    <t xml:space="preserve">Indicador </t>
  </si>
  <si>
    <t>Veces-
Porcentaje</t>
  </si>
  <si>
    <t>Capacidad Financiera</t>
  </si>
  <si>
    <t xml:space="preserve"> índice De Liquidez</t>
  </si>
  <si>
    <t>Activo Corriente --&gt;</t>
  </si>
  <si>
    <t>Veces</t>
  </si>
  <si>
    <t>Pasivo Corriente --&gt;</t>
  </si>
  <si>
    <t>Índice De Endeudamiento</t>
  </si>
  <si>
    <t>Pasivo Total--&gt;</t>
  </si>
  <si>
    <t>Porcentaje</t>
  </si>
  <si>
    <t>Activo Total--&gt;</t>
  </si>
  <si>
    <t>Razón De Cobertura De Intereses</t>
  </si>
  <si>
    <t>Utilidad Operacional--&gt;</t>
  </si>
  <si>
    <t>Gastos De Interés--&gt;</t>
  </si>
  <si>
    <t>Capital de Trabajo</t>
  </si>
  <si>
    <t>Activo Corriente--&gt;</t>
  </si>
  <si>
    <t>Pesos</t>
  </si>
  <si>
    <t>Pasivo corriente--&gt;</t>
  </si>
  <si>
    <t>Capacidad Organizacional</t>
  </si>
  <si>
    <t>Rentabilidad Del Patrimonio</t>
  </si>
  <si>
    <t>Patrimonio--&gt;</t>
  </si>
  <si>
    <t>Rentabilidad Del Activo</t>
  </si>
  <si>
    <t>Nota: Para las empresas inspeccionadas, vigiladas o controladas por la Supersociedades, la información consignada en este numeral será validada con la reportada a la Supersociedades y disponible para consulta en Internet mediante el Sistema de Información y Riesgo Empresarial de la Supersociedades (SIREM). Si se evidencian diferencias en los valores consignados en este formato y los reportados a la Supersociedades se tomará como referencia la información del SIREM.</t>
  </si>
  <si>
    <t>Otra información relevante de la empresa (consigne en este espacio otra información que considere de interés)</t>
  </si>
  <si>
    <t>EXPERIENCIA EN CONTRATACION EN LOS ULTIMOS 5 AÑOS</t>
  </si>
  <si>
    <r>
      <t>EXPERIENCIA EN CONTRATACIÓN EN LOS ÚLTIMOS</t>
    </r>
    <r>
      <rPr>
        <b/>
        <u/>
        <sz val="10"/>
        <rFont val="Arial"/>
        <family val="2"/>
      </rPr>
      <t xml:space="preserve"> 5 AÑOS</t>
    </r>
  </si>
  <si>
    <r>
      <t xml:space="preserve">Con el fin de conocer la experiencia con la que cuentan las empresas del sector </t>
    </r>
    <r>
      <rPr>
        <u/>
        <sz val="10"/>
        <rFont val="Arial"/>
        <family val="2"/>
      </rPr>
      <t>relacionada con el objeto del presente estudio de mercado</t>
    </r>
    <r>
      <rPr>
        <sz val="10"/>
        <rFont val="Arial"/>
        <family val="2"/>
      </rPr>
      <t>, agradecemos diligenciar el cuadro que sigue con base en los contratos suscritos en los últimos 5 años, cuyos objetos están relacionados con el objeto del presente estudio de mercado</t>
    </r>
  </si>
  <si>
    <t>Tipo de entidad</t>
  </si>
  <si>
    <t>Entidad o Empresa</t>
  </si>
  <si>
    <t>Numero del contrato</t>
  </si>
  <si>
    <t>Objeto del contrato</t>
  </si>
  <si>
    <t>Fecha de suscripción
(dd/mmm/aa)</t>
  </si>
  <si>
    <t>Plazo de ejecución 
(en meses)</t>
  </si>
  <si>
    <t>Forma de participación
(UT, consorcio, individual)</t>
  </si>
  <si>
    <t>% de participación</t>
  </si>
  <si>
    <t>Valor total ejecutado del contrato (de acuerdo con el % de participación)</t>
  </si>
  <si>
    <t>Nota: Agregar las filas necesarias para reportar la experiencia</t>
  </si>
  <si>
    <t>CONCEPTOS A TENER EN CUENTA</t>
  </si>
  <si>
    <t>El presente cuadro es de carácter informativo, no se debe diligenciar. Sin embargo se entiende que la cotización incluye la totalidad de los conceptos relacionados a continuación.</t>
  </si>
  <si>
    <t>PÓLIZAS PARA LEGALIZACIÓN DEL CONTRATO</t>
  </si>
  <si>
    <t>CONCEPTO</t>
  </si>
  <si>
    <t>COBERTURA</t>
  </si>
  <si>
    <t>PLAZO 
(En Meses)</t>
  </si>
  <si>
    <t>Garantía de Seriedad de la oferta</t>
  </si>
  <si>
    <t>Plazo de Ejecución</t>
  </si>
  <si>
    <t>Cumplimiento</t>
  </si>
  <si>
    <t>Plazo de ejecución + 4 meses mas</t>
  </si>
  <si>
    <t>Salarios, Prestaciones</t>
  </si>
  <si>
    <t>Plazo de ejecución + 36 meses mas</t>
  </si>
  <si>
    <t>Calidad de los Servicios</t>
  </si>
  <si>
    <t>Responsabilidad civil extracontractual</t>
  </si>
  <si>
    <t>Cobertura: Corresponde al porcentaje del valor total del contrato a amparar.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</si>
</sst>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240A]\ #,##0"/>
    <numFmt numFmtId="166" formatCode="[$$-240A]#,##0.00"/>
    <numFmt numFmtId="167" formatCode="dd/mmm/yy"/>
    <numFmt numFmtId="168" formatCode="&quot;$&quot;\ #,##0"/>
    <numFmt numFmtId="169" formatCode="0.0"/>
  </numFmts>
  <fonts count="27">
    <font>
      <sz val="11"/>
      <color theme="1"/>
      <name val="Calibri"/>
      <family val="2"/>
      <scheme val="minor"/>
    </font>
    <font>
      <sz val="11"/>
      <color theme="1"/>
      <name val="Calibri"/>
      <family val="2"/>
      <scheme val="minor"/>
    </font>
    <font>
      <sz val="10"/>
      <color theme="1"/>
      <name val="Arial"/>
      <family val="2"/>
    </font>
    <font>
      <sz val="11"/>
      <color theme="1"/>
      <name val="Arial"/>
      <family val="2"/>
    </font>
    <font>
      <sz val="10"/>
      <color rgb="FF000000"/>
      <name val="Arial"/>
      <family val="2"/>
    </font>
    <font>
      <sz val="9"/>
      <color theme="1"/>
      <name val="Arial"/>
      <family val="2"/>
    </font>
    <font>
      <sz val="10"/>
      <name val="Arial"/>
      <family val="2"/>
    </font>
    <font>
      <b/>
      <sz val="10"/>
      <color rgb="FFFF0000"/>
      <name val="Arial"/>
      <family val="2"/>
    </font>
    <font>
      <b/>
      <sz val="10"/>
      <name val="Arial"/>
      <family val="2"/>
    </font>
    <font>
      <sz val="10"/>
      <color rgb="FFFF0000"/>
      <name val="Arial"/>
      <family val="2"/>
    </font>
    <font>
      <b/>
      <u/>
      <sz val="9"/>
      <color theme="1"/>
      <name val="Arial"/>
      <family val="2"/>
    </font>
    <font>
      <b/>
      <sz val="9"/>
      <color theme="1"/>
      <name val="Arial"/>
      <family val="2"/>
    </font>
    <font>
      <b/>
      <sz val="10"/>
      <color theme="1"/>
      <name val="Arial"/>
      <family val="2"/>
    </font>
    <font>
      <b/>
      <sz val="10"/>
      <color rgb="FF000000"/>
      <name val="Arial"/>
      <family val="2"/>
    </font>
    <font>
      <sz val="10"/>
      <color theme="0" tint="-0.14999847407452621"/>
      <name val="Arial"/>
      <family val="2"/>
    </font>
    <font>
      <sz val="8"/>
      <color theme="1"/>
      <name val="Arial"/>
      <family val="2"/>
    </font>
    <font>
      <b/>
      <sz val="10"/>
      <color theme="0" tint="-0.34998626667073579"/>
      <name val="Arial"/>
      <family val="2"/>
    </font>
    <font>
      <b/>
      <sz val="9"/>
      <color rgb="FF000000"/>
      <name val="Arial"/>
      <family val="2"/>
    </font>
    <font>
      <b/>
      <sz val="9"/>
      <color rgb="FFFF0000"/>
      <name val="Arial"/>
      <family val="2"/>
    </font>
    <font>
      <sz val="9"/>
      <name val="Arial"/>
      <family val="2"/>
    </font>
    <font>
      <b/>
      <sz val="8"/>
      <color theme="1"/>
      <name val="Arial"/>
      <family val="2"/>
    </font>
    <font>
      <sz val="9"/>
      <color indexed="81"/>
      <name val="Tahoma"/>
      <family val="2"/>
    </font>
    <font>
      <sz val="8"/>
      <name val="Arial"/>
      <family val="2"/>
    </font>
    <font>
      <b/>
      <u/>
      <sz val="10"/>
      <name val="Arial"/>
      <family val="2"/>
    </font>
    <font>
      <sz val="9"/>
      <color rgb="FF000000"/>
      <name val="Arial"/>
      <family val="2"/>
    </font>
    <font>
      <u/>
      <sz val="10"/>
      <name val="Arial"/>
      <family val="2"/>
    </font>
    <font>
      <sz val="10"/>
      <name val="Zurich BT"/>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22">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6" fillId="0" borderId="0"/>
    <xf numFmtId="0" fontId="3" fillId="0" borderId="0"/>
    <xf numFmtId="0" fontId="26" fillId="0" borderId="0"/>
    <xf numFmtId="9" fontId="26" fillId="0" borderId="0" applyFont="0" applyFill="0" applyBorder="0" applyAlignment="0" applyProtection="0"/>
  </cellStyleXfs>
  <cellXfs count="306">
    <xf numFmtId="0" fontId="0" fillId="0" borderId="0" xfId="0"/>
    <xf numFmtId="0" fontId="2" fillId="0" borderId="0" xfId="0" applyFont="1" applyAlignment="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NumberFormat="1" applyFont="1" applyAlignment="1" applyProtection="1">
      <alignment vertical="center"/>
    </xf>
    <xf numFmtId="0" fontId="11" fillId="0" borderId="0" xfId="0" applyNumberFormat="1"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6" fillId="0" borderId="0" xfId="0" applyFont="1" applyAlignment="1" applyProtection="1">
      <alignment vertical="center"/>
    </xf>
    <xf numFmtId="0" fontId="8" fillId="0" borderId="0" xfId="0" applyFont="1" applyAlignment="1" applyProtection="1">
      <alignment horizontal="center" vertical="center"/>
    </xf>
    <xf numFmtId="0" fontId="6" fillId="0" borderId="0" xfId="0" applyFont="1" applyAlignment="1" applyProtection="1">
      <alignment horizontal="center" vertical="center"/>
    </xf>
    <xf numFmtId="0" fontId="2" fillId="0" borderId="4" xfId="0" applyFont="1" applyFill="1" applyBorder="1" applyAlignment="1" applyProtection="1">
      <alignment horizontal="left" vertical="center"/>
    </xf>
    <xf numFmtId="0" fontId="4" fillId="0" borderId="4" xfId="0" applyFont="1" applyFill="1" applyBorder="1" applyAlignment="1" applyProtection="1">
      <alignment horizontal="left" vertical="center" wrapText="1"/>
    </xf>
    <xf numFmtId="9" fontId="2" fillId="3" borderId="4" xfId="1" applyFont="1" applyFill="1" applyBorder="1" applyAlignment="1" applyProtection="1">
      <alignment horizontal="center" vertical="center"/>
      <protection locked="0"/>
    </xf>
    <xf numFmtId="0" fontId="2" fillId="0" borderId="4" xfId="0" applyFont="1" applyFill="1" applyBorder="1" applyAlignment="1" applyProtection="1">
      <alignment vertical="center" wrapText="1"/>
    </xf>
    <xf numFmtId="164" fontId="4" fillId="3" borderId="4" xfId="0" applyNumberFormat="1" applyFont="1" applyFill="1" applyBorder="1" applyAlignment="1" applyProtection="1">
      <alignment horizontal="right" vertical="center" wrapText="1"/>
      <protection locked="0"/>
    </xf>
    <xf numFmtId="164" fontId="4" fillId="0" borderId="4" xfId="0" applyNumberFormat="1" applyFont="1" applyFill="1" applyBorder="1" applyAlignment="1" applyProtection="1">
      <alignment horizontal="right" vertical="center" wrapText="1"/>
    </xf>
    <xf numFmtId="0" fontId="2" fillId="4" borderId="4" xfId="0" applyFont="1" applyFill="1" applyBorder="1" applyAlignment="1" applyProtection="1">
      <alignment vertical="center" wrapText="1"/>
    </xf>
    <xf numFmtId="0" fontId="2" fillId="0" borderId="4" xfId="0" applyFont="1" applyFill="1" applyBorder="1" applyAlignment="1" applyProtection="1">
      <alignment horizontal="center" vertical="center" wrapText="1"/>
    </xf>
    <xf numFmtId="0" fontId="2" fillId="0" borderId="4" xfId="0" applyFont="1" applyBorder="1" applyAlignment="1" applyProtection="1">
      <alignment horizontal="left" vertical="center"/>
    </xf>
    <xf numFmtId="0" fontId="13" fillId="5" borderId="4"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164" fontId="13" fillId="5" borderId="4" xfId="0" applyNumberFormat="1" applyFont="1" applyFill="1" applyBorder="1" applyAlignment="1" applyProtection="1">
      <alignment horizontal="right" vertical="center" wrapText="1"/>
    </xf>
    <xf numFmtId="0" fontId="6" fillId="0" borderId="4" xfId="0" applyFont="1" applyFill="1" applyBorder="1" applyAlignment="1" applyProtection="1">
      <alignment horizontal="center" vertical="center" wrapText="1"/>
    </xf>
    <xf numFmtId="0" fontId="6" fillId="0" borderId="4" xfId="0" applyFont="1" applyBorder="1" applyAlignment="1" applyProtection="1">
      <alignment horizontal="center" vertical="center"/>
    </xf>
    <xf numFmtId="0" fontId="6" fillId="4" borderId="4"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2" fillId="0" borderId="0" xfId="0" applyFont="1" applyAlignment="1" applyProtection="1">
      <alignment vertical="center" wrapText="1"/>
    </xf>
    <xf numFmtId="0" fontId="14" fillId="0" borderId="0" xfId="0" applyFont="1" applyAlignment="1" applyProtection="1">
      <alignment horizontal="center" vertical="center"/>
    </xf>
    <xf numFmtId="0" fontId="14" fillId="0" borderId="0" xfId="0" applyFont="1" applyAlignment="1" applyProtection="1">
      <alignment vertical="center"/>
    </xf>
    <xf numFmtId="164" fontId="16" fillId="3" borderId="4" xfId="0" applyNumberFormat="1" applyFont="1" applyFill="1" applyBorder="1" applyAlignment="1" applyProtection="1">
      <alignment horizontal="left" vertical="center" wrapText="1"/>
      <protection locked="0"/>
    </xf>
    <xf numFmtId="0" fontId="11" fillId="5" borderId="4" xfId="0" applyFont="1" applyFill="1" applyBorder="1" applyAlignment="1" applyProtection="1">
      <alignment horizontal="center" vertical="center"/>
    </xf>
    <xf numFmtId="0" fontId="17" fillId="5" borderId="4" xfId="0" applyFont="1" applyFill="1" applyBorder="1" applyAlignment="1" applyProtection="1">
      <alignment horizontal="center" vertical="center" wrapText="1"/>
    </xf>
    <xf numFmtId="0" fontId="5" fillId="0" borderId="4" xfId="0" applyFont="1" applyFill="1" applyBorder="1" applyAlignment="1" applyProtection="1">
      <alignment vertical="center" wrapText="1"/>
    </xf>
    <xf numFmtId="0" fontId="5" fillId="0" borderId="4" xfId="0" applyFont="1" applyBorder="1" applyAlignment="1" applyProtection="1">
      <alignment horizontal="left" vertical="center" wrapText="1"/>
    </xf>
    <xf numFmtId="0" fontId="19" fillId="4" borderId="4" xfId="0" applyFont="1" applyFill="1" applyBorder="1" applyAlignment="1" applyProtection="1">
      <alignment vertical="center" wrapText="1"/>
    </xf>
    <xf numFmtId="0" fontId="2" fillId="5" borderId="6"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3" borderId="4" xfId="0" applyNumberFormat="1" applyFont="1" applyFill="1" applyBorder="1" applyAlignment="1" applyProtection="1">
      <alignment vertical="center"/>
      <protection locked="0"/>
    </xf>
    <xf numFmtId="0" fontId="5" fillId="3" borderId="4" xfId="0" applyNumberFormat="1" applyFont="1" applyFill="1" applyBorder="1" applyAlignment="1" applyProtection="1">
      <alignment vertical="center"/>
      <protection locked="0"/>
    </xf>
    <xf numFmtId="0" fontId="17" fillId="5" borderId="4" xfId="0" applyFont="1" applyFill="1" applyBorder="1" applyAlignment="1" applyProtection="1">
      <alignment horizontal="center" vertical="center"/>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2" fillId="0" borderId="4" xfId="0" applyFont="1" applyBorder="1" applyAlignment="1" applyProtection="1">
      <alignment horizontal="left" vertical="center" wrapText="1"/>
    </xf>
    <xf numFmtId="0" fontId="16" fillId="3" borderId="4" xfId="0" applyNumberFormat="1" applyFont="1" applyFill="1" applyBorder="1" applyAlignment="1" applyProtection="1">
      <alignment horizontal="left" vertical="center" wrapText="1"/>
      <protection locked="0"/>
    </xf>
    <xf numFmtId="1" fontId="4" fillId="3" borderId="4" xfId="0" applyNumberFormat="1" applyFont="1" applyFill="1" applyBorder="1" applyAlignment="1" applyProtection="1">
      <alignment horizontal="center" vertical="center" wrapText="1"/>
      <protection locked="0"/>
    </xf>
    <xf numFmtId="164" fontId="4" fillId="3" borderId="4" xfId="0" applyNumberFormat="1" applyFont="1" applyFill="1" applyBorder="1" applyAlignment="1" applyProtection="1">
      <alignment horizontal="right" vertical="center" wrapText="1"/>
    </xf>
    <xf numFmtId="1" fontId="4" fillId="3" borderId="4" xfId="0" applyNumberFormat="1" applyFont="1" applyFill="1" applyBorder="1" applyAlignment="1" applyProtection="1">
      <alignment horizontal="center" vertical="center" wrapText="1"/>
    </xf>
    <xf numFmtId="0" fontId="4" fillId="3"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xf>
    <xf numFmtId="0" fontId="15" fillId="0" borderId="0" xfId="0" applyFont="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0"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0" xfId="0" applyFont="1" applyAlignment="1">
      <alignment horizontal="center" vertical="center"/>
    </xf>
    <xf numFmtId="0" fontId="15" fillId="0" borderId="0" xfId="0" applyFont="1" applyAlignment="1" applyProtection="1">
      <alignment vertical="center"/>
      <protection locked="0"/>
    </xf>
    <xf numFmtId="0" fontId="3" fillId="0" borderId="0" xfId="0" applyFont="1" applyAlignment="1" applyProtection="1">
      <alignment vertical="center"/>
    </xf>
    <xf numFmtId="0" fontId="15" fillId="0" borderId="0" xfId="0" applyFont="1" applyAlignment="1" applyProtection="1">
      <alignment vertical="center"/>
    </xf>
    <xf numFmtId="0" fontId="8" fillId="0" borderId="0" xfId="2" applyFont="1" applyFill="1" applyBorder="1" applyAlignment="1" applyProtection="1">
      <alignment horizontal="center" vertical="center" wrapText="1"/>
    </xf>
    <xf numFmtId="0" fontId="15" fillId="0" borderId="0" xfId="0" applyFont="1" applyFill="1" applyAlignment="1" applyProtection="1">
      <alignment vertical="center"/>
    </xf>
    <xf numFmtId="0" fontId="5" fillId="0" borderId="18" xfId="0" applyFont="1" applyFill="1" applyBorder="1" applyAlignment="1" applyProtection="1">
      <alignment vertical="center"/>
      <protection hidden="1"/>
    </xf>
    <xf numFmtId="0" fontId="5" fillId="0" borderId="17" xfId="0" applyFont="1" applyFill="1" applyBorder="1" applyAlignment="1" applyProtection="1">
      <alignment horizontal="left" vertical="center"/>
      <protection hidden="1"/>
    </xf>
    <xf numFmtId="0" fontId="24" fillId="0" borderId="18" xfId="0" applyFont="1" applyFill="1" applyBorder="1" applyAlignment="1" applyProtection="1">
      <alignment horizontal="left" vertical="center" wrapText="1"/>
      <protection hidden="1"/>
    </xf>
    <xf numFmtId="3" fontId="5" fillId="0" borderId="17" xfId="0" applyNumberFormat="1"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5" fillId="0" borderId="17" xfId="0" applyNumberFormat="1" applyFont="1" applyFill="1" applyBorder="1" applyAlignment="1" applyProtection="1">
      <alignment horizontal="left" vertical="center"/>
      <protection hidden="1"/>
    </xf>
    <xf numFmtId="0" fontId="6" fillId="0" borderId="0" xfId="2" applyFont="1" applyFill="1" applyBorder="1" applyAlignment="1" applyProtection="1">
      <alignment horizontal="left" vertical="center"/>
    </xf>
    <xf numFmtId="0" fontId="8" fillId="0" borderId="0" xfId="2" applyFont="1" applyFill="1" applyBorder="1" applyAlignment="1" applyProtection="1">
      <alignment horizontal="center" vertical="center"/>
    </xf>
    <xf numFmtId="0" fontId="8" fillId="7" borderId="17" xfId="2" applyNumberFormat="1" applyFont="1" applyFill="1" applyBorder="1" applyAlignment="1" applyProtection="1">
      <alignment horizontal="center" vertical="center" wrapText="1"/>
    </xf>
    <xf numFmtId="0" fontId="6" fillId="3" borderId="17" xfId="2" applyFont="1" applyFill="1" applyBorder="1" applyAlignment="1" applyProtection="1">
      <alignment horizontal="center" vertical="center"/>
      <protection locked="0"/>
    </xf>
    <xf numFmtId="167" fontId="6" fillId="3" borderId="17" xfId="2" applyNumberFormat="1" applyFont="1" applyFill="1" applyBorder="1" applyAlignment="1" applyProtection="1">
      <alignment horizontal="center" vertical="center"/>
      <protection locked="0"/>
    </xf>
    <xf numFmtId="168" fontId="6" fillId="3" borderId="17" xfId="2" applyNumberFormat="1" applyFont="1" applyFill="1" applyBorder="1" applyAlignment="1" applyProtection="1">
      <alignment horizontal="center" vertical="center"/>
      <protection locked="0"/>
    </xf>
    <xf numFmtId="0" fontId="22" fillId="7" borderId="0" xfId="2" applyFont="1" applyFill="1" applyBorder="1" applyAlignment="1" applyProtection="1">
      <alignment horizontal="center" vertical="center"/>
      <protection locked="0"/>
    </xf>
    <xf numFmtId="0" fontId="22" fillId="7" borderId="0" xfId="2" applyFont="1" applyFill="1" applyBorder="1" applyAlignment="1" applyProtection="1">
      <alignment horizontal="left" vertical="center"/>
      <protection locked="0"/>
    </xf>
    <xf numFmtId="0" fontId="19" fillId="7" borderId="0" xfId="2" applyFont="1" applyFill="1" applyBorder="1" applyAlignment="1" applyProtection="1">
      <alignment horizontal="left" vertical="center"/>
      <protection locked="0"/>
    </xf>
    <xf numFmtId="167" fontId="22" fillId="7" borderId="0" xfId="2" applyNumberFormat="1" applyFont="1" applyFill="1" applyBorder="1" applyAlignment="1" applyProtection="1">
      <alignment horizontal="center" vertical="center"/>
      <protection locked="0"/>
    </xf>
    <xf numFmtId="0" fontId="22" fillId="7" borderId="0" xfId="2" applyFont="1" applyFill="1" applyBorder="1" applyAlignment="1" applyProtection="1">
      <alignment vertical="center"/>
      <protection locked="0"/>
    </xf>
    <xf numFmtId="168" fontId="22" fillId="7" borderId="0" xfId="2" applyNumberFormat="1" applyFont="1" applyFill="1" applyBorder="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0" xfId="3" applyFont="1" applyAlignment="1" applyProtection="1">
      <alignment vertical="center"/>
    </xf>
    <xf numFmtId="0" fontId="2" fillId="0" borderId="0" xfId="3" applyFont="1" applyAlignment="1" applyProtection="1">
      <alignment vertical="center" wrapText="1"/>
    </xf>
    <xf numFmtId="0" fontId="2" fillId="7" borderId="0" xfId="3" applyFont="1" applyFill="1" applyBorder="1" applyAlignment="1" applyProtection="1">
      <alignment vertical="center"/>
    </xf>
    <xf numFmtId="0" fontId="12" fillId="0" borderId="9" xfId="3" applyFont="1" applyFill="1" applyBorder="1" applyAlignment="1" applyProtection="1">
      <alignment horizontal="left" vertical="center"/>
    </xf>
    <xf numFmtId="0" fontId="12" fillId="0" borderId="10" xfId="3" applyFont="1" applyFill="1" applyBorder="1" applyAlignment="1" applyProtection="1">
      <alignment horizontal="left" vertical="center"/>
    </xf>
    <xf numFmtId="0" fontId="12" fillId="0" borderId="10" xfId="3" applyFont="1" applyFill="1" applyBorder="1" applyAlignment="1" applyProtection="1">
      <alignment horizontal="left" vertical="center" wrapText="1"/>
    </xf>
    <xf numFmtId="0" fontId="13" fillId="0" borderId="11" xfId="3" applyFont="1" applyFill="1" applyBorder="1" applyAlignment="1" applyProtection="1">
      <alignment horizontal="left" vertical="center" wrapText="1"/>
    </xf>
    <xf numFmtId="0" fontId="2" fillId="0" borderId="0" xfId="3" applyFont="1" applyFill="1" applyBorder="1" applyAlignment="1" applyProtection="1">
      <alignment vertical="center"/>
    </xf>
    <xf numFmtId="0" fontId="2" fillId="0" borderId="12" xfId="3" applyFont="1" applyBorder="1" applyAlignment="1" applyProtection="1">
      <alignment vertical="center"/>
    </xf>
    <xf numFmtId="0" fontId="2" fillId="0" borderId="0" xfId="3" applyFont="1" applyBorder="1" applyAlignment="1" applyProtection="1">
      <alignment vertical="center"/>
    </xf>
    <xf numFmtId="0" fontId="2" fillId="0" borderId="0" xfId="3" applyFont="1" applyBorder="1" applyAlignment="1" applyProtection="1">
      <alignment vertical="center" wrapText="1"/>
    </xf>
    <xf numFmtId="0" fontId="2" fillId="0" borderId="13" xfId="3" applyFont="1" applyBorder="1" applyAlignment="1" applyProtection="1">
      <alignment vertical="center"/>
    </xf>
    <xf numFmtId="0" fontId="12" fillId="0" borderId="12" xfId="3" applyFont="1" applyBorder="1" applyAlignment="1" applyProtection="1">
      <alignment vertical="center"/>
    </xf>
    <xf numFmtId="0" fontId="2" fillId="0" borderId="14" xfId="3" applyFont="1" applyBorder="1" applyAlignment="1" applyProtection="1">
      <alignment vertical="center"/>
    </xf>
    <xf numFmtId="0" fontId="2" fillId="0" borderId="15" xfId="3" applyFont="1" applyBorder="1" applyAlignment="1" applyProtection="1">
      <alignment vertical="center"/>
    </xf>
    <xf numFmtId="0" fontId="2" fillId="0" borderId="15" xfId="3" applyFont="1" applyBorder="1" applyAlignment="1" applyProtection="1">
      <alignment vertical="center" wrapText="1"/>
    </xf>
    <xf numFmtId="0" fontId="2" fillId="0" borderId="16" xfId="3" applyFont="1" applyBorder="1" applyAlignment="1" applyProtection="1">
      <alignment vertical="center"/>
    </xf>
    <xf numFmtId="0" fontId="13" fillId="6" borderId="17" xfId="4" applyFont="1" applyFill="1" applyBorder="1" applyAlignment="1" applyProtection="1">
      <alignment horizontal="center" vertical="center" wrapText="1"/>
    </xf>
    <xf numFmtId="10" fontId="6" fillId="0" borderId="17" xfId="5" applyNumberFormat="1" applyFont="1" applyFill="1" applyBorder="1" applyAlignment="1" applyProtection="1">
      <alignment horizontal="center" vertical="center"/>
    </xf>
    <xf numFmtId="0" fontId="17" fillId="5" borderId="4" xfId="0" applyFont="1" applyFill="1" applyBorder="1" applyAlignment="1" applyProtection="1">
      <alignment horizontal="center" vertical="center"/>
    </xf>
    <xf numFmtId="0" fontId="2" fillId="0" borderId="4" xfId="0" applyFont="1" applyFill="1" applyBorder="1" applyAlignment="1" applyProtection="1">
      <alignment horizontal="left" vertical="center" wrapText="1"/>
    </xf>
    <xf numFmtId="0" fontId="11" fillId="5" borderId="1" xfId="0" applyNumberFormat="1" applyFont="1" applyFill="1" applyBorder="1" applyAlignment="1" applyProtection="1">
      <alignment horizontal="center" vertical="center"/>
    </xf>
    <xf numFmtId="0" fontId="11" fillId="5" borderId="2" xfId="0" applyNumberFormat="1" applyFont="1" applyFill="1" applyBorder="1" applyAlignment="1" applyProtection="1">
      <alignment horizontal="center" vertical="center"/>
    </xf>
    <xf numFmtId="0" fontId="11" fillId="5" borderId="3"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xf>
    <xf numFmtId="0" fontId="6" fillId="0" borderId="4" xfId="0" applyFont="1" applyBorder="1" applyAlignment="1" applyProtection="1">
      <alignment horizontal="left" vertical="center" wrapText="1"/>
    </xf>
    <xf numFmtId="0" fontId="5" fillId="5" borderId="1" xfId="0" applyNumberFormat="1" applyFont="1" applyFill="1" applyBorder="1" applyAlignment="1" applyProtection="1">
      <alignment horizontal="left" vertical="center"/>
    </xf>
    <xf numFmtId="0" fontId="5" fillId="5" borderId="2" xfId="0" applyNumberFormat="1" applyFont="1" applyFill="1" applyBorder="1" applyAlignment="1" applyProtection="1">
      <alignment horizontal="left" vertical="center"/>
    </xf>
    <xf numFmtId="0" fontId="5" fillId="5" borderId="3" xfId="0" applyNumberFormat="1" applyFont="1" applyFill="1" applyBorder="1" applyAlignment="1" applyProtection="1">
      <alignment horizontal="left" vertical="center"/>
    </xf>
    <xf numFmtId="0" fontId="12" fillId="5" borderId="4" xfId="0" applyFont="1" applyFill="1" applyBorder="1" applyAlignment="1" applyProtection="1">
      <alignment horizontal="center" vertical="center"/>
    </xf>
    <xf numFmtId="0" fontId="12" fillId="0" borderId="4" xfId="0" applyFont="1" applyFill="1" applyBorder="1" applyAlignment="1" applyProtection="1">
      <alignment horizontal="left" vertical="center"/>
    </xf>
    <xf numFmtId="0" fontId="6" fillId="5" borderId="6"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9" fillId="0" borderId="6"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0" fontId="6" fillId="4" borderId="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164" fontId="4" fillId="3" borderId="6" xfId="0" applyNumberFormat="1" applyFont="1" applyFill="1" applyBorder="1" applyAlignment="1" applyProtection="1">
      <alignment horizontal="right" vertical="center" wrapText="1"/>
      <protection locked="0"/>
    </xf>
    <xf numFmtId="164" fontId="4" fillId="3" borderId="5" xfId="0" applyNumberFormat="1" applyFont="1" applyFill="1" applyBorder="1" applyAlignment="1" applyProtection="1">
      <alignment horizontal="right" vertical="center" wrapText="1"/>
      <protection locked="0"/>
    </xf>
    <xf numFmtId="0" fontId="2" fillId="0" borderId="6"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5" fillId="5" borderId="1" xfId="0" applyNumberFormat="1" applyFont="1" applyFill="1" applyBorder="1" applyAlignment="1" applyProtection="1">
      <alignment horizontal="left" vertical="center" wrapText="1"/>
    </xf>
    <xf numFmtId="0" fontId="5" fillId="5" borderId="2" xfId="0" applyNumberFormat="1" applyFont="1" applyFill="1" applyBorder="1" applyAlignment="1" applyProtection="1">
      <alignment horizontal="left" vertical="center" wrapText="1"/>
    </xf>
    <xf numFmtId="0" fontId="5" fillId="5" borderId="3" xfId="0" applyNumberFormat="1" applyFont="1" applyFill="1" applyBorder="1" applyAlignment="1" applyProtection="1">
      <alignment horizontal="left" vertical="center" wrapText="1"/>
    </xf>
    <xf numFmtId="0" fontId="3" fillId="0" borderId="4" xfId="0" applyFont="1" applyBorder="1" applyAlignment="1" applyProtection="1">
      <alignment horizontal="center" vertical="center" wrapText="1"/>
    </xf>
    <xf numFmtId="0" fontId="8" fillId="2" borderId="4" xfId="0" applyFont="1" applyFill="1" applyBorder="1" applyAlignment="1" applyProtection="1">
      <alignment horizontal="center" vertical="center"/>
    </xf>
    <xf numFmtId="14" fontId="4" fillId="3" borderId="4" xfId="0" applyNumberFormat="1"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xf>
    <xf numFmtId="0" fontId="12" fillId="2"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4" xfId="0" applyNumberFormat="1" applyFont="1" applyBorder="1" applyAlignment="1" applyProtection="1">
      <alignment horizontal="left" vertical="center" wrapText="1"/>
    </xf>
    <xf numFmtId="0" fontId="6" fillId="0" borderId="4" xfId="0" applyNumberFormat="1" applyFont="1" applyBorder="1" applyAlignment="1" applyProtection="1">
      <alignment horizontal="left" vertical="center" wrapText="1"/>
    </xf>
    <xf numFmtId="164" fontId="4" fillId="0" borderId="6" xfId="0" applyNumberFormat="1" applyFont="1" applyFill="1" applyBorder="1" applyAlignment="1" applyProtection="1">
      <alignment horizontal="right" vertical="center" wrapText="1"/>
    </xf>
    <xf numFmtId="164" fontId="4" fillId="0" borderId="5" xfId="0" applyNumberFormat="1" applyFont="1" applyFill="1" applyBorder="1" applyAlignment="1" applyProtection="1">
      <alignment horizontal="right" vertical="center" wrapText="1"/>
    </xf>
    <xf numFmtId="0" fontId="5" fillId="5" borderId="4" xfId="0" applyFont="1" applyFill="1" applyBorder="1" applyAlignment="1" applyProtection="1">
      <alignment horizontal="center" vertical="center" wrapText="1"/>
    </xf>
    <xf numFmtId="0" fontId="15" fillId="0" borderId="7" xfId="0" applyFont="1" applyBorder="1" applyAlignment="1" applyProtection="1">
      <alignment horizontal="left" vertical="center" wrapText="1"/>
    </xf>
    <xf numFmtId="0" fontId="11" fillId="5" borderId="1" xfId="0" applyNumberFormat="1" applyFont="1" applyFill="1" applyBorder="1" applyAlignment="1" applyProtection="1">
      <alignment horizontal="center" vertical="center" wrapText="1"/>
    </xf>
    <xf numFmtId="0" fontId="11" fillId="5" borderId="2" xfId="0" applyNumberFormat="1" applyFont="1" applyFill="1" applyBorder="1" applyAlignment="1" applyProtection="1">
      <alignment horizontal="center" vertical="center" wrapText="1"/>
    </xf>
    <xf numFmtId="0" fontId="11" fillId="5" borderId="3" xfId="0" applyNumberFormat="1"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5" xfId="0" applyFont="1" applyFill="1" applyBorder="1" applyAlignment="1" applyProtection="1">
      <alignment horizontal="left" vertical="center" wrapText="1"/>
    </xf>
    <xf numFmtId="0" fontId="2" fillId="5" borderId="1" xfId="0" applyNumberFormat="1" applyFont="1" applyFill="1" applyBorder="1" applyAlignment="1" applyProtection="1">
      <alignment horizontal="left" vertical="center"/>
    </xf>
    <xf numFmtId="0" fontId="2" fillId="5" borderId="2" xfId="0" applyNumberFormat="1" applyFont="1" applyFill="1" applyBorder="1" applyAlignment="1" applyProtection="1">
      <alignment horizontal="left" vertical="center"/>
    </xf>
    <xf numFmtId="0" fontId="2" fillId="5" borderId="3" xfId="0" applyNumberFormat="1"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4" fontId="4" fillId="0" borderId="4"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2" fillId="0" borderId="4" xfId="0" applyFont="1" applyBorder="1" applyAlignment="1" applyProtection="1">
      <alignment horizontal="left" vertical="center" wrapText="1"/>
    </xf>
    <xf numFmtId="0" fontId="20" fillId="2" borderId="17" xfId="0" applyNumberFormat="1" applyFont="1" applyFill="1" applyBorder="1" applyAlignment="1">
      <alignment horizontal="center" vertical="center" wrapText="1"/>
    </xf>
    <xf numFmtId="0" fontId="20" fillId="2" borderId="17" xfId="0" applyFont="1" applyFill="1" applyBorder="1" applyAlignment="1">
      <alignment horizontal="center" vertical="center" wrapText="1"/>
    </xf>
    <xf numFmtId="0" fontId="15" fillId="3" borderId="17" xfId="0" applyFont="1" applyFill="1" applyBorder="1" applyAlignment="1" applyProtection="1">
      <alignment horizontal="justify" vertical="center" wrapText="1"/>
      <protection locked="0" hidden="1"/>
    </xf>
    <xf numFmtId="165" fontId="15" fillId="3" borderId="17" xfId="0" applyNumberFormat="1" applyFont="1" applyFill="1" applyBorder="1" applyAlignment="1" applyProtection="1">
      <alignment horizontal="right" vertical="center" wrapText="1"/>
      <protection locked="0" hidden="1"/>
    </xf>
    <xf numFmtId="10" fontId="15" fillId="0" borderId="17" xfId="0" applyNumberFormat="1" applyFont="1" applyBorder="1" applyAlignment="1">
      <alignment horizontal="center" vertical="center"/>
    </xf>
    <xf numFmtId="4" fontId="15" fillId="0" borderId="10" xfId="0" applyNumberFormat="1" applyFont="1" applyFill="1" applyBorder="1" applyAlignment="1">
      <alignment horizontal="center" vertical="center" wrapText="1"/>
    </xf>
    <xf numFmtId="4" fontId="15" fillId="0" borderId="11" xfId="0" applyNumberFormat="1" applyFont="1" applyFill="1" applyBorder="1" applyAlignment="1">
      <alignment horizontal="center" vertical="center" wrapText="1"/>
    </xf>
    <xf numFmtId="4" fontId="15" fillId="0" borderId="15" xfId="0" applyNumberFormat="1" applyFont="1" applyFill="1" applyBorder="1" applyAlignment="1">
      <alignment horizontal="center" vertical="center" wrapText="1"/>
    </xf>
    <xf numFmtId="4" fontId="15" fillId="0" borderId="16" xfId="0" applyNumberFormat="1" applyFont="1" applyFill="1" applyBorder="1" applyAlignment="1">
      <alignment horizontal="center" vertical="center" wrapText="1"/>
    </xf>
    <xf numFmtId="0" fontId="15" fillId="0" borderId="17" xfId="0" applyNumberFormat="1" applyFont="1" applyBorder="1" applyAlignment="1">
      <alignment horizontal="left" vertical="center" wrapText="1"/>
    </xf>
    <xf numFmtId="0" fontId="15" fillId="0" borderId="18" xfId="0" applyNumberFormat="1" applyFont="1" applyBorder="1" applyAlignment="1">
      <alignment horizontal="left" vertical="center" wrapText="1"/>
    </xf>
    <xf numFmtId="0" fontId="15" fillId="0" borderId="19" xfId="0" applyNumberFormat="1"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20" fillId="0" borderId="17" xfId="0" applyNumberFormat="1" applyFont="1" applyBorder="1" applyAlignment="1">
      <alignment horizontal="center" vertical="center" textRotation="90" wrapText="1"/>
    </xf>
    <xf numFmtId="0" fontId="15" fillId="0" borderId="9"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0" fontId="15" fillId="0" borderId="15" xfId="0" applyNumberFormat="1" applyFont="1" applyBorder="1" applyAlignment="1">
      <alignment horizontal="center" vertical="center" wrapText="1"/>
    </xf>
    <xf numFmtId="0" fontId="15" fillId="0" borderId="16" xfId="0" applyNumberFormat="1" applyFont="1" applyBorder="1" applyAlignment="1">
      <alignment horizontal="center" vertical="center" wrapText="1"/>
    </xf>
    <xf numFmtId="166" fontId="15" fillId="0" borderId="17" xfId="0" applyNumberFormat="1" applyFont="1" applyBorder="1" applyAlignment="1">
      <alignment horizontal="center" vertical="center"/>
    </xf>
    <xf numFmtId="165" fontId="15" fillId="0" borderId="10" xfId="0" applyNumberFormat="1" applyFont="1" applyFill="1" applyBorder="1" applyAlignment="1">
      <alignment horizontal="center" vertical="center" wrapText="1"/>
    </xf>
    <xf numFmtId="165" fontId="15" fillId="0" borderId="11" xfId="0" applyNumberFormat="1" applyFont="1" applyFill="1" applyBorder="1" applyAlignment="1">
      <alignment horizontal="center" vertical="center" wrapText="1"/>
    </xf>
    <xf numFmtId="165" fontId="15" fillId="0" borderId="15" xfId="0" applyNumberFormat="1" applyFont="1" applyFill="1" applyBorder="1" applyAlignment="1">
      <alignment horizontal="center" vertical="center" wrapText="1"/>
    </xf>
    <xf numFmtId="165" fontId="15" fillId="0" borderId="16" xfId="0" applyNumberFormat="1" applyFont="1" applyFill="1" applyBorder="1" applyAlignment="1">
      <alignment horizontal="center" vertical="center" wrapText="1"/>
    </xf>
    <xf numFmtId="4" fontId="15" fillId="0" borderId="17" xfId="0" applyNumberFormat="1" applyFont="1" applyBorder="1" applyAlignment="1">
      <alignment horizontal="center" vertical="center"/>
    </xf>
    <xf numFmtId="165" fontId="15" fillId="3" borderId="9" xfId="0" applyNumberFormat="1" applyFont="1" applyFill="1" applyBorder="1" applyAlignment="1" applyProtection="1">
      <alignment horizontal="right" vertical="center" wrapText="1"/>
      <protection locked="0" hidden="1"/>
    </xf>
    <xf numFmtId="165" fontId="15" fillId="3" borderId="10" xfId="0" applyNumberFormat="1" applyFont="1" applyFill="1" applyBorder="1" applyAlignment="1" applyProtection="1">
      <alignment horizontal="right" vertical="center" wrapText="1"/>
      <protection locked="0" hidden="1"/>
    </xf>
    <xf numFmtId="165" fontId="15" fillId="3" borderId="11" xfId="0" applyNumberFormat="1" applyFont="1" applyFill="1" applyBorder="1" applyAlignment="1" applyProtection="1">
      <alignment horizontal="right" vertical="center" wrapText="1"/>
      <protection locked="0" hidden="1"/>
    </xf>
    <xf numFmtId="0" fontId="20" fillId="0" borderId="17" xfId="0" applyNumberFormat="1" applyFont="1" applyBorder="1" applyAlignment="1">
      <alignment horizontal="center" vertical="center"/>
    </xf>
    <xf numFmtId="0" fontId="20" fillId="0" borderId="17"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20" fillId="0" borderId="20" xfId="0" applyNumberFormat="1" applyFont="1" applyBorder="1" applyAlignment="1">
      <alignment horizontal="center" vertical="center"/>
    </xf>
    <xf numFmtId="0" fontId="20" fillId="0" borderId="21" xfId="0" applyNumberFormat="1" applyFont="1" applyBorder="1" applyAlignment="1">
      <alignment horizontal="center" vertical="center" textRotation="90" wrapText="1"/>
    </xf>
    <xf numFmtId="0" fontId="15" fillId="3" borderId="18" xfId="0" applyFont="1" applyFill="1" applyBorder="1" applyAlignment="1" applyProtection="1">
      <alignment horizontal="left" vertical="center"/>
      <protection locked="0"/>
    </xf>
    <xf numFmtId="0" fontId="15" fillId="3" borderId="19" xfId="0" applyFont="1" applyFill="1" applyBorder="1" applyAlignment="1" applyProtection="1">
      <alignment horizontal="left" vertical="center"/>
      <protection locked="0"/>
    </xf>
    <xf numFmtId="0" fontId="15" fillId="3" borderId="18"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20" fillId="2" borderId="18" xfId="0" applyNumberFormat="1" applyFont="1" applyFill="1" applyBorder="1" applyAlignment="1">
      <alignment horizontal="center" vertical="center" wrapText="1"/>
    </xf>
    <xf numFmtId="0" fontId="20" fillId="2" borderId="19" xfId="0" applyNumberFormat="1"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9" xfId="0" applyNumberFormat="1" applyFont="1" applyFill="1" applyBorder="1" applyAlignment="1">
      <alignment horizontal="center" vertical="center" wrapText="1"/>
    </xf>
    <xf numFmtId="0" fontId="20" fillId="2" borderId="10" xfId="0" applyNumberFormat="1" applyFont="1" applyFill="1" applyBorder="1" applyAlignment="1">
      <alignment horizontal="center" vertical="center" wrapText="1"/>
    </xf>
    <xf numFmtId="0" fontId="20" fillId="2" borderId="11" xfId="0" applyNumberFormat="1" applyFont="1" applyFill="1" applyBorder="1" applyAlignment="1">
      <alignment horizontal="center" vertical="center" wrapText="1"/>
    </xf>
    <xf numFmtId="0" fontId="20" fillId="2" borderId="14" xfId="0" applyNumberFormat="1" applyFont="1" applyFill="1" applyBorder="1" applyAlignment="1">
      <alignment horizontal="center" vertical="center" wrapText="1"/>
    </xf>
    <xf numFmtId="0" fontId="20" fillId="2" borderId="15" xfId="0" applyNumberFormat="1" applyFont="1" applyFill="1" applyBorder="1" applyAlignment="1">
      <alignment horizontal="center" vertical="center" wrapText="1"/>
    </xf>
    <xf numFmtId="0" fontId="20" fillId="2" borderId="16" xfId="0" applyNumberFormat="1" applyFont="1" applyFill="1" applyBorder="1" applyAlignment="1">
      <alignment horizontal="center" vertical="center" wrapText="1"/>
    </xf>
    <xf numFmtId="0" fontId="15" fillId="0" borderId="18" xfId="0" applyNumberFormat="1" applyFont="1" applyBorder="1" applyAlignment="1">
      <alignment horizontal="center" vertical="center" wrapText="1"/>
    </xf>
    <xf numFmtId="0" fontId="15" fillId="0" borderId="19" xfId="0" applyNumberFormat="1" applyFont="1" applyBorder="1" applyAlignment="1">
      <alignment horizontal="center" vertical="center" wrapText="1"/>
    </xf>
    <xf numFmtId="0" fontId="15" fillId="0" borderId="20"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15" fillId="3" borderId="9"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6" xfId="0" applyFont="1" applyFill="1" applyBorder="1" applyAlignment="1" applyProtection="1">
      <alignment horizontal="center" vertical="center"/>
      <protection locked="0"/>
    </xf>
    <xf numFmtId="0" fontId="15" fillId="3" borderId="20" xfId="0" applyFont="1" applyFill="1" applyBorder="1" applyAlignment="1" applyProtection="1">
      <alignment horizontal="left" vertical="center"/>
      <protection locked="0"/>
    </xf>
    <xf numFmtId="0" fontId="15" fillId="3" borderId="18" xfId="0" applyNumberFormat="1" applyFont="1" applyFill="1" applyBorder="1" applyAlignment="1" applyProtection="1">
      <alignment horizontal="left" vertical="center"/>
      <protection locked="0"/>
    </xf>
    <xf numFmtId="0" fontId="15" fillId="3" borderId="19" xfId="0" applyNumberFormat="1" applyFont="1" applyFill="1" applyBorder="1" applyAlignment="1" applyProtection="1">
      <alignment horizontal="left" vertical="center"/>
      <protection locked="0"/>
    </xf>
    <xf numFmtId="0" fontId="15" fillId="0" borderId="18"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0" fontId="15" fillId="3" borderId="18" xfId="0" applyFont="1" applyFill="1" applyBorder="1" applyAlignment="1" applyProtection="1">
      <alignment horizontal="center" vertical="center"/>
      <protection locked="0" hidden="1"/>
    </xf>
    <xf numFmtId="0" fontId="15" fillId="3" borderId="19" xfId="0" applyFont="1" applyFill="1" applyBorder="1" applyAlignment="1" applyProtection="1">
      <alignment horizontal="center" vertical="center"/>
      <protection locked="0" hidden="1"/>
    </xf>
    <xf numFmtId="0" fontId="15" fillId="3" borderId="20" xfId="0" applyFont="1" applyFill="1" applyBorder="1" applyAlignment="1" applyProtection="1">
      <alignment horizontal="center" vertical="center"/>
      <protection locked="0" hidden="1"/>
    </xf>
    <xf numFmtId="0" fontId="15" fillId="0" borderId="18"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20" xfId="0" applyNumberFormat="1"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7" xfId="0" applyNumberFormat="1" applyFont="1" applyBorder="1" applyAlignment="1">
      <alignment horizontal="center" vertical="center"/>
    </xf>
    <xf numFmtId="0" fontId="15" fillId="0" borderId="17" xfId="0" applyFont="1" applyBorder="1" applyAlignment="1">
      <alignment horizontal="center" vertical="center"/>
    </xf>
    <xf numFmtId="0" fontId="15" fillId="3" borderId="17" xfId="0" applyFont="1" applyFill="1" applyBorder="1" applyAlignment="1" applyProtection="1">
      <alignment horizontal="center" vertical="center"/>
      <protection locked="0" hidden="1"/>
    </xf>
    <xf numFmtId="0" fontId="15" fillId="0" borderId="18"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20" fillId="6" borderId="17" xfId="0" applyNumberFormat="1" applyFont="1" applyFill="1" applyBorder="1" applyAlignment="1">
      <alignment horizontal="center" vertical="center" wrapText="1"/>
    </xf>
    <xf numFmtId="0" fontId="20" fillId="6" borderId="17" xfId="0" applyFont="1" applyFill="1" applyBorder="1" applyAlignment="1">
      <alignment horizontal="center" vertical="center" wrapText="1"/>
    </xf>
    <xf numFmtId="0" fontId="15" fillId="0" borderId="9"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5" fillId="0" borderId="11"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15" fillId="0" borderId="15" xfId="0" applyNumberFormat="1" applyFont="1" applyBorder="1" applyAlignment="1">
      <alignment horizontal="center" vertical="center"/>
    </xf>
    <xf numFmtId="0" fontId="15" fillId="0" borderId="16" xfId="0" applyNumberFormat="1" applyFont="1" applyBorder="1" applyAlignment="1">
      <alignment horizontal="center" vertical="center"/>
    </xf>
    <xf numFmtId="0" fontId="15" fillId="3" borderId="9" xfId="0" applyFont="1" applyFill="1" applyBorder="1" applyAlignment="1" applyProtection="1">
      <alignment horizontal="center" vertical="center"/>
      <protection locked="0" hidden="1"/>
    </xf>
    <xf numFmtId="0" fontId="15" fillId="3" borderId="10" xfId="0" applyFont="1" applyFill="1" applyBorder="1" applyAlignment="1" applyProtection="1">
      <alignment horizontal="center" vertical="center"/>
      <protection locked="0" hidden="1"/>
    </xf>
    <xf numFmtId="0" fontId="15" fillId="3" borderId="11" xfId="0" applyFont="1" applyFill="1" applyBorder="1" applyAlignment="1" applyProtection="1">
      <alignment horizontal="center" vertical="center"/>
      <protection locked="0" hidden="1"/>
    </xf>
    <xf numFmtId="0" fontId="15" fillId="3" borderId="14" xfId="0" applyFont="1" applyFill="1" applyBorder="1" applyAlignment="1" applyProtection="1">
      <alignment horizontal="center" vertical="center"/>
      <protection locked="0" hidden="1"/>
    </xf>
    <xf numFmtId="0" fontId="15" fillId="3" borderId="15" xfId="0" applyFont="1" applyFill="1" applyBorder="1" applyAlignment="1" applyProtection="1">
      <alignment horizontal="center" vertical="center"/>
      <protection locked="0" hidden="1"/>
    </xf>
    <xf numFmtId="0" fontId="15" fillId="3" borderId="16" xfId="0" applyFont="1" applyFill="1" applyBorder="1" applyAlignment="1" applyProtection="1">
      <alignment horizontal="center" vertical="center"/>
      <protection locked="0" hidden="1"/>
    </xf>
    <xf numFmtId="0" fontId="15" fillId="3" borderId="17" xfId="0" applyNumberFormat="1" applyFont="1" applyFill="1" applyBorder="1" applyAlignment="1" applyProtection="1">
      <alignment horizontal="center" vertical="center" wrapText="1"/>
      <protection locked="0" hidden="1"/>
    </xf>
    <xf numFmtId="0" fontId="15" fillId="3" borderId="18" xfId="0" applyNumberFormat="1" applyFont="1" applyFill="1" applyBorder="1" applyAlignment="1" applyProtection="1">
      <alignment horizontal="center" vertical="center"/>
      <protection locked="0" hidden="1"/>
    </xf>
    <xf numFmtId="0" fontId="15" fillId="3" borderId="19" xfId="0" applyNumberFormat="1" applyFont="1" applyFill="1" applyBorder="1" applyAlignment="1" applyProtection="1">
      <alignment horizontal="center" vertical="center"/>
      <protection locked="0" hidden="1"/>
    </xf>
    <xf numFmtId="0" fontId="15" fillId="3" borderId="20" xfId="0" applyNumberFormat="1" applyFont="1" applyFill="1" applyBorder="1" applyAlignment="1" applyProtection="1">
      <alignment horizontal="center" vertical="center"/>
      <protection locked="0" hidden="1"/>
    </xf>
    <xf numFmtId="3" fontId="5" fillId="0" borderId="17" xfId="0" applyNumberFormat="1"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3" fontId="5" fillId="0" borderId="18" xfId="0" applyNumberFormat="1" applyFont="1" applyFill="1" applyBorder="1" applyAlignment="1" applyProtection="1">
      <alignment horizontal="left" vertical="center"/>
      <protection hidden="1"/>
    </xf>
    <xf numFmtId="0" fontId="5" fillId="0" borderId="20" xfId="0" applyFont="1" applyFill="1" applyBorder="1" applyAlignment="1" applyProtection="1">
      <alignment horizontal="left" vertical="center"/>
      <protection hidden="1"/>
    </xf>
    <xf numFmtId="0" fontId="6" fillId="0" borderId="0" xfId="2" applyFont="1" applyFill="1" applyBorder="1" applyAlignment="1" applyProtection="1">
      <alignment horizontal="left" vertical="center" wrapText="1"/>
    </xf>
    <xf numFmtId="0" fontId="22" fillId="7" borderId="17" xfId="2" applyFont="1" applyFill="1" applyBorder="1" applyAlignment="1" applyProtection="1">
      <alignment horizontal="center" vertical="center"/>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6" fillId="7" borderId="18" xfId="4" applyFont="1" applyFill="1" applyBorder="1" applyAlignment="1" applyProtection="1">
      <alignment horizontal="left" vertical="center"/>
    </xf>
    <xf numFmtId="0" fontId="6" fillId="7" borderId="20" xfId="4" applyFont="1" applyFill="1" applyBorder="1" applyAlignment="1" applyProtection="1">
      <alignment horizontal="left" vertical="center"/>
    </xf>
    <xf numFmtId="169" fontId="6" fillId="0" borderId="17" xfId="4" applyNumberFormat="1" applyFont="1" applyFill="1" applyBorder="1" applyAlignment="1" applyProtection="1">
      <alignment horizontal="left" vertical="center" wrapText="1"/>
    </xf>
    <xf numFmtId="0" fontId="6" fillId="7" borderId="17" xfId="4" applyFont="1" applyFill="1" applyBorder="1" applyAlignment="1" applyProtection="1">
      <alignment horizontal="left" vertical="center"/>
    </xf>
    <xf numFmtId="0" fontId="6" fillId="0" borderId="17" xfId="4" applyFont="1" applyFill="1" applyBorder="1" applyAlignment="1" applyProtection="1">
      <alignment horizontal="left" vertical="center" wrapText="1"/>
    </xf>
    <xf numFmtId="0" fontId="12" fillId="0" borderId="9" xfId="3" applyFont="1" applyBorder="1" applyAlignment="1" applyProtection="1">
      <alignment horizontal="center" vertical="center"/>
    </xf>
    <xf numFmtId="0" fontId="12" fillId="0" borderId="10" xfId="3" applyFont="1" applyBorder="1" applyAlignment="1" applyProtection="1">
      <alignment horizontal="center" vertical="center"/>
    </xf>
    <xf numFmtId="0" fontId="12" fillId="0" borderId="11" xfId="3" applyFont="1" applyBorder="1" applyAlignment="1" applyProtection="1">
      <alignment horizontal="center" vertical="center"/>
    </xf>
    <xf numFmtId="0" fontId="12" fillId="0" borderId="12" xfId="3" applyFont="1" applyBorder="1" applyAlignment="1" applyProtection="1">
      <alignment horizontal="center" vertical="center"/>
    </xf>
    <xf numFmtId="0" fontId="12" fillId="0" borderId="0" xfId="3" applyFont="1" applyBorder="1" applyAlignment="1" applyProtection="1">
      <alignment horizontal="center" vertical="center"/>
    </xf>
    <xf numFmtId="0" fontId="12" fillId="0" borderId="13" xfId="3" applyFont="1" applyBorder="1" applyAlignment="1" applyProtection="1">
      <alignment horizontal="center" vertical="center"/>
    </xf>
    <xf numFmtId="0" fontId="12" fillId="0" borderId="14" xfId="3" applyFont="1" applyBorder="1" applyAlignment="1" applyProtection="1">
      <alignment horizontal="center" vertical="center"/>
    </xf>
    <xf numFmtId="0" fontId="12" fillId="0" borderId="15" xfId="3" applyFont="1" applyBorder="1" applyAlignment="1" applyProtection="1">
      <alignment horizontal="center" vertical="center"/>
    </xf>
    <xf numFmtId="0" fontId="12" fillId="0" borderId="16" xfId="3" applyFont="1" applyBorder="1" applyAlignment="1" applyProtection="1">
      <alignment horizontal="center" vertical="center"/>
    </xf>
    <xf numFmtId="0" fontId="12" fillId="6" borderId="9" xfId="3" applyFont="1" applyFill="1" applyBorder="1" applyAlignment="1" applyProtection="1">
      <alignment horizontal="center" vertical="center" wrapText="1"/>
    </xf>
    <xf numFmtId="0" fontId="12" fillId="6" borderId="10" xfId="3" applyFont="1" applyFill="1" applyBorder="1" applyAlignment="1" applyProtection="1">
      <alignment horizontal="center" vertical="center" wrapText="1"/>
    </xf>
    <xf numFmtId="0" fontId="12" fillId="6" borderId="11" xfId="3" applyFont="1" applyFill="1" applyBorder="1" applyAlignment="1" applyProtection="1">
      <alignment horizontal="center" vertical="center" wrapText="1"/>
    </xf>
    <xf numFmtId="0" fontId="12" fillId="6" borderId="14" xfId="3" applyFont="1" applyFill="1" applyBorder="1" applyAlignment="1" applyProtection="1">
      <alignment horizontal="center" vertical="center" wrapText="1"/>
    </xf>
    <xf numFmtId="0" fontId="12" fillId="6" borderId="15" xfId="3" applyFont="1" applyFill="1" applyBorder="1" applyAlignment="1" applyProtection="1">
      <alignment horizontal="center" vertical="center" wrapText="1"/>
    </xf>
    <xf numFmtId="0" fontId="12" fillId="6" borderId="16" xfId="3" applyFont="1" applyFill="1" applyBorder="1" applyAlignment="1" applyProtection="1">
      <alignment horizontal="center" vertical="center" wrapText="1"/>
    </xf>
    <xf numFmtId="0" fontId="7" fillId="0" borderId="12" xfId="3" applyFont="1" applyFill="1" applyBorder="1" applyAlignment="1" applyProtection="1">
      <alignment horizontal="left" vertical="center" wrapText="1"/>
    </xf>
    <xf numFmtId="0" fontId="7" fillId="0" borderId="0" xfId="3" applyFont="1" applyFill="1" applyBorder="1" applyAlignment="1" applyProtection="1">
      <alignment horizontal="left" vertical="center" wrapText="1"/>
    </xf>
    <xf numFmtId="0" fontId="7" fillId="0" borderId="13" xfId="3" applyFont="1" applyFill="1" applyBorder="1" applyAlignment="1" applyProtection="1">
      <alignment horizontal="left" vertical="center" wrapText="1"/>
    </xf>
    <xf numFmtId="0" fontId="13" fillId="6" borderId="17" xfId="4" applyFont="1" applyFill="1" applyBorder="1" applyAlignment="1" applyProtection="1">
      <alignment horizontal="center" vertical="center" wrapText="1"/>
    </xf>
  </cellXfs>
  <cellStyles count="6">
    <cellStyle name="Normal" xfId="0" builtinId="0"/>
    <cellStyle name="Normal 2" xfId="3"/>
    <cellStyle name="Normal 2 2" xfId="2"/>
    <cellStyle name="Normal 4" xfId="4"/>
    <cellStyle name="Porcentaje" xfId="1" builtinId="5"/>
    <cellStyle name="Porcentual 5"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75221</xdr:colOff>
      <xdr:row>1</xdr:row>
      <xdr:rowOff>57149</xdr:rowOff>
    </xdr:from>
    <xdr:to>
      <xdr:col>2</xdr:col>
      <xdr:colOff>266700</xdr:colOff>
      <xdr:row>1</xdr:row>
      <xdr:rowOff>704850</xdr:rowOff>
    </xdr:to>
    <xdr:pic>
      <xdr:nvPicPr>
        <xdr:cNvPr id="2" name="45 Imagen" descr="LOGO-ICBF"/>
        <xdr:cNvPicPr>
          <a:picLocks noChangeAspect="1" noChangeArrowheads="1"/>
        </xdr:cNvPicPr>
      </xdr:nvPicPr>
      <xdr:blipFill>
        <a:blip xmlns:r="http://schemas.openxmlformats.org/officeDocument/2006/relationships" r:embed="rId1" cstate="print"/>
        <a:srcRect/>
        <a:stretch>
          <a:fillRect/>
        </a:stretch>
      </xdr:blipFill>
      <xdr:spPr bwMode="auto">
        <a:xfrm>
          <a:off x="170471" y="219074"/>
          <a:ext cx="572479" cy="647701"/>
        </a:xfrm>
        <a:prstGeom prst="rect">
          <a:avLst/>
        </a:prstGeom>
        <a:noFill/>
        <a:ln w="9525">
          <a:noFill/>
          <a:miter lim="800000"/>
          <a:headEnd/>
          <a:tailEnd/>
        </a:ln>
      </xdr:spPr>
    </xdr:pic>
    <xdr:clientData/>
  </xdr:twoCellAnchor>
  <xdr:twoCellAnchor>
    <xdr:from>
      <xdr:col>8</xdr:col>
      <xdr:colOff>419101</xdr:colOff>
      <xdr:row>1</xdr:row>
      <xdr:rowOff>57150</xdr:rowOff>
    </xdr:from>
    <xdr:to>
      <xdr:col>9</xdr:col>
      <xdr:colOff>800101</xdr:colOff>
      <xdr:row>1</xdr:row>
      <xdr:rowOff>704850</xdr:rowOff>
    </xdr:to>
    <xdr:pic>
      <xdr:nvPicPr>
        <xdr:cNvPr id="3" name="Imagen 2" descr="Captura de pantalla 2014-10-23 a las 14 36 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96351" y="219075"/>
          <a:ext cx="1390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151421</xdr:colOff>
      <xdr:row>1</xdr:row>
      <xdr:rowOff>47624</xdr:rowOff>
    </xdr:from>
    <xdr:to>
      <xdr:col>2</xdr:col>
      <xdr:colOff>342900</xdr:colOff>
      <xdr:row>1</xdr:row>
      <xdr:rowOff>695325</xdr:rowOff>
    </xdr:to>
    <xdr:pic>
      <xdr:nvPicPr>
        <xdr:cNvPr id="2" name="45 Imagen" descr="LOGO-ICBF"/>
        <xdr:cNvPicPr>
          <a:picLocks noChangeAspect="1" noChangeArrowheads="1"/>
        </xdr:cNvPicPr>
      </xdr:nvPicPr>
      <xdr:blipFill>
        <a:blip xmlns:r="http://schemas.openxmlformats.org/officeDocument/2006/relationships" r:embed="rId1" cstate="print"/>
        <a:srcRect/>
        <a:stretch>
          <a:fillRect/>
        </a:stretch>
      </xdr:blipFill>
      <xdr:spPr bwMode="auto">
        <a:xfrm>
          <a:off x="246671" y="209549"/>
          <a:ext cx="572479" cy="647701"/>
        </a:xfrm>
        <a:prstGeom prst="rect">
          <a:avLst/>
        </a:prstGeom>
        <a:noFill/>
        <a:ln w="9525">
          <a:noFill/>
          <a:miter lim="800000"/>
          <a:headEnd/>
          <a:tailEnd/>
        </a:ln>
      </xdr:spPr>
    </xdr:pic>
    <xdr:clientData/>
  </xdr:twoCellAnchor>
  <xdr:twoCellAnchor>
    <xdr:from>
      <xdr:col>8</xdr:col>
      <xdr:colOff>419101</xdr:colOff>
      <xdr:row>1</xdr:row>
      <xdr:rowOff>47625</xdr:rowOff>
    </xdr:from>
    <xdr:to>
      <xdr:col>9</xdr:col>
      <xdr:colOff>800101</xdr:colOff>
      <xdr:row>1</xdr:row>
      <xdr:rowOff>657225</xdr:rowOff>
    </xdr:to>
    <xdr:pic>
      <xdr:nvPicPr>
        <xdr:cNvPr id="3" name="Imagen 2" descr="Captura de pantalla 2014-10-23 a las 14 36 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96351" y="209550"/>
          <a:ext cx="13906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94271</xdr:colOff>
      <xdr:row>1</xdr:row>
      <xdr:rowOff>47624</xdr:rowOff>
    </xdr:from>
    <xdr:to>
      <xdr:col>2</xdr:col>
      <xdr:colOff>285750</xdr:colOff>
      <xdr:row>1</xdr:row>
      <xdr:rowOff>695325</xdr:rowOff>
    </xdr:to>
    <xdr:pic>
      <xdr:nvPicPr>
        <xdr:cNvPr id="2" name="45 Imagen" descr="LOGO-ICBF"/>
        <xdr:cNvPicPr>
          <a:picLocks noChangeAspect="1" noChangeArrowheads="1"/>
        </xdr:cNvPicPr>
      </xdr:nvPicPr>
      <xdr:blipFill>
        <a:blip xmlns:r="http://schemas.openxmlformats.org/officeDocument/2006/relationships" r:embed="rId1" cstate="print"/>
        <a:srcRect/>
        <a:stretch>
          <a:fillRect/>
        </a:stretch>
      </xdr:blipFill>
      <xdr:spPr bwMode="auto">
        <a:xfrm>
          <a:off x="189521" y="209549"/>
          <a:ext cx="572479" cy="647701"/>
        </a:xfrm>
        <a:prstGeom prst="rect">
          <a:avLst/>
        </a:prstGeom>
        <a:noFill/>
        <a:ln w="9525">
          <a:noFill/>
          <a:miter lim="800000"/>
          <a:headEnd/>
          <a:tailEnd/>
        </a:ln>
      </xdr:spPr>
    </xdr:pic>
    <xdr:clientData/>
  </xdr:twoCellAnchor>
  <xdr:twoCellAnchor>
    <xdr:from>
      <xdr:col>8</xdr:col>
      <xdr:colOff>542926</xdr:colOff>
      <xdr:row>1</xdr:row>
      <xdr:rowOff>57150</xdr:rowOff>
    </xdr:from>
    <xdr:to>
      <xdr:col>9</xdr:col>
      <xdr:colOff>923926</xdr:colOff>
      <xdr:row>1</xdr:row>
      <xdr:rowOff>619125</xdr:rowOff>
    </xdr:to>
    <xdr:pic>
      <xdr:nvPicPr>
        <xdr:cNvPr id="3" name="Imagen 2" descr="Captura de pantalla 2014-10-23 a las 14 36 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5901" y="219075"/>
          <a:ext cx="13906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178600</xdr:colOff>
      <xdr:row>1</xdr:row>
      <xdr:rowOff>33348</xdr:rowOff>
    </xdr:from>
    <xdr:to>
      <xdr:col>29</xdr:col>
      <xdr:colOff>145312</xdr:colOff>
      <xdr:row>5</xdr:row>
      <xdr:rowOff>200024</xdr:rowOff>
    </xdr:to>
    <xdr:sp macro="" textlink="">
      <xdr:nvSpPr>
        <xdr:cNvPr id="2" name="3 CuadroTexto">
          <a:extLst>
            <a:ext uri="{FF2B5EF4-FFF2-40B4-BE49-F238E27FC236}">
              <a16:creationId xmlns:a16="http://schemas.microsoft.com/office/drawing/2014/main" xmlns="" id="{00000000-0008-0000-0200-000002000000}"/>
            </a:ext>
          </a:extLst>
        </xdr:cNvPr>
        <xdr:cNvSpPr txBox="1"/>
      </xdr:nvSpPr>
      <xdr:spPr>
        <a:xfrm>
          <a:off x="1712125" y="109548"/>
          <a:ext cx="4205337" cy="966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1">
              <a:solidFill>
                <a:schemeClr val="dk1"/>
              </a:solidFill>
              <a:effectLst/>
              <a:latin typeface="Arial" panose="020B0604020202020204" pitchFamily="34" charset="0"/>
              <a:ea typeface="+mn-ea"/>
              <a:cs typeface="Arial" panose="020B0604020202020204" pitchFamily="34" charset="0"/>
            </a:rPr>
            <a:t>República de Colombia</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Dirección de </a:t>
          </a:r>
          <a:r>
            <a:rPr lang="es-CO" sz="1100" b="1">
              <a:solidFill>
                <a:schemeClr val="dk1"/>
              </a:solidFill>
              <a:effectLst/>
              <a:latin typeface="Arial" panose="020B0604020202020204" pitchFamily="34" charset="0"/>
              <a:ea typeface="+mn-ea"/>
              <a:cs typeface="Arial" panose="020B0604020202020204" pitchFamily="34" charset="0"/>
            </a:rPr>
            <a:t>Abastecimiento</a:t>
          </a:r>
          <a:endParaRPr lang="es-ES" sz="1100" b="1">
            <a:latin typeface="Arial" panose="020B0604020202020204" pitchFamily="34" charset="0"/>
            <a:cs typeface="Arial" panose="020B0604020202020204" pitchFamily="34" charset="0"/>
          </a:endParaRPr>
        </a:p>
      </xdr:txBody>
    </xdr:sp>
    <xdr:clientData/>
  </xdr:twoCellAnchor>
  <xdr:twoCellAnchor>
    <xdr:from>
      <xdr:col>31</xdr:col>
      <xdr:colOff>76200</xdr:colOff>
      <xdr:row>2</xdr:row>
      <xdr:rowOff>9525</xdr:rowOff>
    </xdr:from>
    <xdr:to>
      <xdr:col>35</xdr:col>
      <xdr:colOff>352425</xdr:colOff>
      <xdr:row>5</xdr:row>
      <xdr:rowOff>9525</xdr:rowOff>
    </xdr:to>
    <xdr:pic>
      <xdr:nvPicPr>
        <xdr:cNvPr id="3" name="Imagen 2" descr="Captura de pantalla 2014-10-23 a las 14 36 0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6975" y="285750"/>
          <a:ext cx="12954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85726</xdr:colOff>
      <xdr:row>1</xdr:row>
      <xdr:rowOff>152400</xdr:rowOff>
    </xdr:from>
    <xdr:to>
      <xdr:col>4</xdr:col>
      <xdr:colOff>238125</xdr:colOff>
      <xdr:row>5</xdr:row>
      <xdr:rowOff>66675</xdr:rowOff>
    </xdr:to>
    <xdr:pic>
      <xdr:nvPicPr>
        <xdr:cNvPr id="4" name="Imagen 3" descr="LOGO-ICBF">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1" y="228600"/>
          <a:ext cx="819149"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416725</xdr:colOff>
      <xdr:row>2</xdr:row>
      <xdr:rowOff>61923</xdr:rowOff>
    </xdr:from>
    <xdr:to>
      <xdr:col>7</xdr:col>
      <xdr:colOff>345337</xdr:colOff>
      <xdr:row>7</xdr:row>
      <xdr:rowOff>38099</xdr:rowOff>
    </xdr:to>
    <xdr:sp macro="" textlink="">
      <xdr:nvSpPr>
        <xdr:cNvPr id="2" name="3 CuadroTexto">
          <a:extLst>
            <a:ext uri="{FF2B5EF4-FFF2-40B4-BE49-F238E27FC236}">
              <a16:creationId xmlns:a16="http://schemas.microsoft.com/office/drawing/2014/main" xmlns="" id="{00000000-0008-0000-0300-000002000000}"/>
            </a:ext>
          </a:extLst>
        </xdr:cNvPr>
        <xdr:cNvSpPr txBox="1"/>
      </xdr:nvSpPr>
      <xdr:spPr>
        <a:xfrm>
          <a:off x="3093250" y="319098"/>
          <a:ext cx="3129012" cy="919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0">
              <a:solidFill>
                <a:schemeClr val="dk1"/>
              </a:solidFill>
              <a:effectLst/>
              <a:latin typeface="Arial" panose="020B0604020202020204" pitchFamily="34" charset="0"/>
              <a:ea typeface="+mn-ea"/>
              <a:cs typeface="Arial" panose="020B0604020202020204" pitchFamily="34" charset="0"/>
            </a:rPr>
            <a:t>República de Colombia</a:t>
          </a:r>
          <a:endParaRPr lang="es-CO" sz="1100" b="0">
            <a:solidFill>
              <a:schemeClr val="dk1"/>
            </a:solidFill>
            <a:effectLst/>
            <a:latin typeface="Arial" panose="020B0604020202020204" pitchFamily="34" charset="0"/>
            <a:ea typeface="+mn-ea"/>
            <a:cs typeface="Arial" panose="020B0604020202020204" pitchFamily="34" charset="0"/>
          </a:endParaRPr>
        </a:p>
        <a:p>
          <a:pPr algn="ctr"/>
          <a:r>
            <a:rPr lang="es-ES" sz="1100" b="0">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b="0">
            <a:solidFill>
              <a:schemeClr val="dk1"/>
            </a:solidFill>
            <a:effectLst/>
            <a:latin typeface="Arial" panose="020B0604020202020204" pitchFamily="34" charset="0"/>
            <a:ea typeface="+mn-ea"/>
            <a:cs typeface="Arial" panose="020B0604020202020204" pitchFamily="34" charset="0"/>
          </a:endParaRPr>
        </a:p>
        <a:p>
          <a:pPr algn="ctr"/>
          <a:r>
            <a:rPr lang="es-ES" sz="1100" b="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b="0">
            <a:solidFill>
              <a:schemeClr val="dk1"/>
            </a:solidFill>
            <a:effectLst/>
            <a:latin typeface="Arial" panose="020B0604020202020204" pitchFamily="34" charset="0"/>
            <a:ea typeface="+mn-ea"/>
            <a:cs typeface="Arial" panose="020B0604020202020204" pitchFamily="34" charset="0"/>
          </a:endParaRPr>
        </a:p>
        <a:p>
          <a:pPr algn="ctr"/>
          <a:r>
            <a:rPr lang="es-ES" sz="1100" b="0">
              <a:solidFill>
                <a:schemeClr val="dk1"/>
              </a:solidFill>
              <a:effectLst/>
              <a:latin typeface="Arial" panose="020B0604020202020204" pitchFamily="34" charset="0"/>
              <a:ea typeface="+mn-ea"/>
              <a:cs typeface="Arial" panose="020B0604020202020204" pitchFamily="34" charset="0"/>
            </a:rPr>
            <a:t>Dirección de Abastecimiento</a:t>
          </a:r>
          <a:endParaRPr lang="es-ES" sz="1100" b="0">
            <a:latin typeface="Arial" panose="020B0604020202020204" pitchFamily="34" charset="0"/>
            <a:cs typeface="Arial" panose="020B0604020202020204" pitchFamily="34" charset="0"/>
          </a:endParaRPr>
        </a:p>
      </xdr:txBody>
    </xdr:sp>
    <xdr:clientData/>
  </xdr:twoCellAnchor>
  <xdr:twoCellAnchor>
    <xdr:from>
      <xdr:col>9</xdr:col>
      <xdr:colOff>9525</xdr:colOff>
      <xdr:row>3</xdr:row>
      <xdr:rowOff>47625</xdr:rowOff>
    </xdr:from>
    <xdr:to>
      <xdr:col>9</xdr:col>
      <xdr:colOff>1209675</xdr:colOff>
      <xdr:row>6</xdr:row>
      <xdr:rowOff>47625</xdr:rowOff>
    </xdr:to>
    <xdr:pic>
      <xdr:nvPicPr>
        <xdr:cNvPr id="3" name="Imagen 2" descr="Captura de pantalla 2014-10-23 a las 14 36 0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0" y="504825"/>
          <a:ext cx="1200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2</xdr:row>
      <xdr:rowOff>104775</xdr:rowOff>
    </xdr:from>
    <xdr:to>
      <xdr:col>1</xdr:col>
      <xdr:colOff>704850</xdr:colOff>
      <xdr:row>6</xdr:row>
      <xdr:rowOff>95250</xdr:rowOff>
    </xdr:to>
    <xdr:pic>
      <xdr:nvPicPr>
        <xdr:cNvPr id="4" name="Imagen 3" descr="LOGO-ICBF">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61950"/>
          <a:ext cx="6381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1047749</xdr:colOff>
      <xdr:row>1</xdr:row>
      <xdr:rowOff>71436</xdr:rowOff>
    </xdr:from>
    <xdr:to>
      <xdr:col>5</xdr:col>
      <xdr:colOff>0</xdr:colOff>
      <xdr:row>6</xdr:row>
      <xdr:rowOff>178593</xdr:rowOff>
    </xdr:to>
    <xdr:sp macro="" textlink="">
      <xdr:nvSpPr>
        <xdr:cNvPr id="2" name="2 CuadroTexto">
          <a:extLst>
            <a:ext uri="{FF2B5EF4-FFF2-40B4-BE49-F238E27FC236}">
              <a16:creationId xmlns:a16="http://schemas.microsoft.com/office/drawing/2014/main" xmlns="" id="{00000000-0008-0000-0400-000002000000}"/>
            </a:ext>
          </a:extLst>
        </xdr:cNvPr>
        <xdr:cNvSpPr txBox="1"/>
      </xdr:nvSpPr>
      <xdr:spPr>
        <a:xfrm>
          <a:off x="1314449" y="233361"/>
          <a:ext cx="4886326" cy="1088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0">
              <a:solidFill>
                <a:schemeClr val="dk1"/>
              </a:solidFill>
              <a:effectLst/>
              <a:latin typeface="Arial" panose="020B0604020202020204" pitchFamily="34" charset="0"/>
              <a:ea typeface="+mn-ea"/>
              <a:cs typeface="Arial" panose="020B0604020202020204" pitchFamily="34" charset="0"/>
            </a:rPr>
            <a:t>República de Colombia</a:t>
          </a:r>
          <a:endParaRPr lang="es-CO" sz="1100" b="0">
            <a:solidFill>
              <a:schemeClr val="dk1"/>
            </a:solidFill>
            <a:effectLst/>
            <a:latin typeface="Arial" panose="020B0604020202020204" pitchFamily="34" charset="0"/>
            <a:ea typeface="+mn-ea"/>
            <a:cs typeface="Arial" panose="020B0604020202020204" pitchFamily="34" charset="0"/>
          </a:endParaRPr>
        </a:p>
        <a:p>
          <a:pPr algn="ctr"/>
          <a:r>
            <a:rPr lang="es-ES" sz="1100" b="0">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b="0">
            <a:solidFill>
              <a:schemeClr val="dk1"/>
            </a:solidFill>
            <a:effectLst/>
            <a:latin typeface="Arial" panose="020B0604020202020204" pitchFamily="34" charset="0"/>
            <a:ea typeface="+mn-ea"/>
            <a:cs typeface="Arial" panose="020B0604020202020204" pitchFamily="34" charset="0"/>
          </a:endParaRPr>
        </a:p>
        <a:p>
          <a:pPr algn="ctr"/>
          <a:r>
            <a:rPr lang="es-ES" sz="1100" b="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b="0">
            <a:solidFill>
              <a:schemeClr val="dk1"/>
            </a:solidFill>
            <a:effectLst/>
            <a:latin typeface="Arial" panose="020B0604020202020204" pitchFamily="34" charset="0"/>
            <a:ea typeface="+mn-ea"/>
            <a:cs typeface="Arial" panose="020B0604020202020204" pitchFamily="34" charset="0"/>
          </a:endParaRPr>
        </a:p>
        <a:p>
          <a:pPr algn="ctr"/>
          <a:r>
            <a:rPr lang="es-ES" sz="1100" b="0">
              <a:solidFill>
                <a:schemeClr val="dk1"/>
              </a:solidFill>
              <a:effectLst/>
              <a:latin typeface="Arial" panose="020B0604020202020204" pitchFamily="34" charset="0"/>
              <a:ea typeface="+mn-ea"/>
              <a:cs typeface="Arial" panose="020B0604020202020204" pitchFamily="34" charset="0"/>
            </a:rPr>
            <a:t>Dirección de Abastecimiento</a:t>
          </a:r>
          <a:endParaRPr lang="es-ES" sz="1100" b="0">
            <a:latin typeface="Arial" panose="020B0604020202020204" pitchFamily="34" charset="0"/>
            <a:cs typeface="Arial" panose="020B0604020202020204" pitchFamily="34" charset="0"/>
          </a:endParaRPr>
        </a:p>
      </xdr:txBody>
    </xdr:sp>
    <xdr:clientData/>
  </xdr:twoCellAnchor>
  <xdr:twoCellAnchor>
    <xdr:from>
      <xdr:col>5</xdr:col>
      <xdr:colOff>192881</xdr:colOff>
      <xdr:row>2</xdr:row>
      <xdr:rowOff>138113</xdr:rowOff>
    </xdr:from>
    <xdr:to>
      <xdr:col>6</xdr:col>
      <xdr:colOff>631031</xdr:colOff>
      <xdr:row>5</xdr:row>
      <xdr:rowOff>150020</xdr:rowOff>
    </xdr:to>
    <xdr:pic>
      <xdr:nvPicPr>
        <xdr:cNvPr id="3" name="Imagen 2" descr="Captura de pantalla 2014-10-23 a las 14 36 00">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3656" y="490538"/>
          <a:ext cx="120015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64294</xdr:colOff>
      <xdr:row>2</xdr:row>
      <xdr:rowOff>11906</xdr:rowOff>
    </xdr:from>
    <xdr:to>
      <xdr:col>1</xdr:col>
      <xdr:colOff>702469</xdr:colOff>
      <xdr:row>6</xdr:row>
      <xdr:rowOff>19050</xdr:rowOff>
    </xdr:to>
    <xdr:pic>
      <xdr:nvPicPr>
        <xdr:cNvPr id="4" name="Imagen 3" descr="LOGO-ICBF">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0994" y="364331"/>
          <a:ext cx="638175" cy="797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visory/Forecasts%20for%20Telecoms%20and%20Mobile/2001_4q/Forecasts/Mobile/AME/CTYWKBKS/LA/MEX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Toshiba\AppData\Local\Microsoft\Windows\INetCache\Content.Outlook\7DZV30BM\13-SDC-ASIGNACION_TURNOS-171207%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9.31\archivosicbf\Desarrollo_Negocio\_Ofertas\ICBF\2015_09_GT\Modelo%20de%20Costes\2015_09_ICBF_GT_v.3-20_mes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ngree.Duica\AppData\Local\Microsoft\Windows\Temporary%20Internet%20Files\Content.Outlook\E4EMGSL4\EQUIPOS%20DE%20METROLOGIA\EQUIPOS%20METROLOGIA%20-%20SDI%200207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aialvta\Desktop\LOGISTICA\TRANSPORTADORAS\OPEN%20MARKET\FORM469_1-Convenio%20Open%20Market-16336%20201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9.31\archivosicbf\Users\Engree.Duica\AppData\Local\Microsoft\Windows\Temporary%20Internet%20Files\Content.Outlook\E4EMGSL4\EQUIPOS%20DE%20METROLOGIA\EQUIPOS%20METROLOGIA%20-%20SDI%200207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9.31\archivosicbf\BK_CRM\ICBF\2015\Outsourcing\Oferta\Servicios%20de%20Outsourcing%20ICBF%20v2.0%2007092015%20_%2020%20meses.xlsm"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DAT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9.31\archivosicbf\Direcci&#243;n%20de%20Abastecimiento\Equipo%20de%20Estudios%20de%20Sector%20y%20Costos\6.%20ESTUDIOS%20DEFINITIVOS\2014\DIR%20DE%20GESTION%20HUMANA\EXAMENES%20MEDICOS%20OCUPACIONALES\EXAMENES%20MEDICOS-%20140213%20-CC2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9.31\archivosicbf\Users\Engree.Duica\AppData\Local\Microsoft\Windows\Temporary%20Internet%20Files\Content.Outlook\E4EMGSL4\DEVUELTOS\EQUIPOS%20DE%20METROLOGIA\SDI\EQUIPOS%20METROLOGIA%20-%20SDI%200207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EX95IB"/>
      <sheetName val="Public"/>
      <sheetName val="MEX97"/>
      <sheetName val="Calculo"/>
      <sheetName val="Hoja1"/>
      <sheetName val="Global Catalog"/>
      <sheetName val="Programación"/>
      <sheetName val="MobileDataOutput"/>
      <sheetName val="MobileDemandOutput"/>
      <sheetName val="Media Output"/>
      <sheetName val="Ukraine Data"/>
      <sheetName val="Global Category"/>
      <sheetName val="Investing Motive &amp; Business Uni"/>
      <sheetName val="Technical Classification"/>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C - ESCENARIO 1"/>
      <sheetName val="SDC - ESCENARIO 2"/>
      <sheetName val="SDC - ESCENARIO 3"/>
      <sheetName val="INFO GENERAL Y FINANCIERA"/>
      <sheetName val="INFO EXPERIENCIA"/>
      <sheetName val="POLIZA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VALIDACION"/>
      <sheetName val="HOJA DE CONTROL"/>
      <sheetName val="ANALISIS OFFSHORE"/>
      <sheetName val="-OTROS PRECIO-"/>
      <sheetName val="PRICING"/>
      <sheetName val="COT ESCENARIO 1"/>
      <sheetName val="DATOS ENTRADA"/>
      <sheetName val="PARÁMETROS"/>
      <sheetName val="RESUMEN"/>
      <sheetName val="DASHBOARD"/>
      <sheetName val="Cash Flow (COP)"/>
      <sheetName val="DETALLE INGRESOS"/>
      <sheetName val="DETALLE COSTES"/>
      <sheetName val="COSTES SSPP"/>
      <sheetName val="COSTES NO SSPP"/>
      <sheetName val="HW&amp;SW"/>
      <sheetName val="Costes SIEM - Firewalls"/>
      <sheetName val="TRANSICIÓN"/>
      <sheetName val="SERVICIOS - AT"/>
      <sheetName val="SERVICIOS - GU MICRO"/>
      <sheetName val="SERVICIOS - GU CAU"/>
      <sheetName val="SERVICIOS - GT"/>
      <sheetName val="SERVICIOS - FLEX-iT"/>
      <sheetName val="PIRÁMIDES"/>
      <sheetName val="LINEA BASE"/>
      <sheetName val="CONFIGURACIÓN"/>
      <sheetName val="TASAS"/>
      <sheetName val="DATOS MAESTROS"/>
      <sheetName val="NOTAS"/>
      <sheetName val="CALENDARIO"/>
    </sheetNames>
    <sheetDataSet>
      <sheetData sheetId="0"/>
      <sheetData sheetId="1"/>
      <sheetData sheetId="2"/>
      <sheetData sheetId="3"/>
      <sheetData sheetId="4"/>
      <sheetData sheetId="5"/>
      <sheetData sheetId="6"/>
      <sheetData sheetId="7">
        <row r="1">
          <cell r="E1">
            <v>3300</v>
          </cell>
        </row>
        <row r="2">
          <cell r="E2">
            <v>3450</v>
          </cell>
        </row>
      </sheetData>
      <sheetData sheetId="8">
        <row r="70">
          <cell r="C70">
            <v>0.05</v>
          </cell>
        </row>
        <row r="71">
          <cell r="C71">
            <v>0.05</v>
          </cell>
        </row>
        <row r="72">
          <cell r="C72">
            <v>0.05</v>
          </cell>
        </row>
        <row r="73">
          <cell r="C73">
            <v>0.05</v>
          </cell>
        </row>
        <row r="74">
          <cell r="C74">
            <v>0.05</v>
          </cell>
        </row>
        <row r="75">
          <cell r="C75">
            <v>0.05</v>
          </cell>
        </row>
        <row r="76">
          <cell r="C76">
            <v>0.05</v>
          </cell>
        </row>
        <row r="77">
          <cell r="C77">
            <v>0.05</v>
          </cell>
        </row>
        <row r="78">
          <cell r="C78">
            <v>0.05</v>
          </cell>
        </row>
        <row r="79">
          <cell r="C79">
            <v>0.05</v>
          </cell>
        </row>
        <row r="80">
          <cell r="D80">
            <v>5.0000000000000017E-2</v>
          </cell>
        </row>
      </sheetData>
      <sheetData sheetId="9"/>
      <sheetData sheetId="10">
        <row r="20">
          <cell r="D20">
            <v>0.1</v>
          </cell>
        </row>
      </sheetData>
      <sheetData sheetId="11">
        <row r="10">
          <cell r="D10">
            <v>30</v>
          </cell>
        </row>
        <row r="68">
          <cell r="O68">
            <v>0.35000000000000014</v>
          </cell>
        </row>
      </sheetData>
      <sheetData sheetId="12"/>
      <sheetData sheetId="13"/>
      <sheetData sheetId="14"/>
      <sheetData sheetId="15">
        <row r="24">
          <cell r="B24" t="str">
            <v>INVERSIONES</v>
          </cell>
        </row>
        <row r="25">
          <cell r="B25" t="str">
            <v>MTO. HW &amp; SW</v>
          </cell>
        </row>
        <row r="26">
          <cell r="B26" t="str">
            <v>GESTIÓN</v>
          </cell>
        </row>
        <row r="27">
          <cell r="B27" t="str">
            <v>GENERALES</v>
          </cell>
        </row>
        <row r="28">
          <cell r="B28" t="str">
            <v>COMUNICACIONES</v>
          </cell>
        </row>
        <row r="29">
          <cell r="B29" t="str">
            <v>ALCANCE SERVICIO</v>
          </cell>
        </row>
        <row r="30">
          <cell r="B30" t="str">
            <v>PUESTO TRABAJO</v>
          </cell>
        </row>
        <row r="31">
          <cell r="B31" t="str">
            <v>COMERCIALES</v>
          </cell>
        </row>
        <row r="32">
          <cell r="B32" t="str">
            <v>FLEX-IT</v>
          </cell>
        </row>
        <row r="33">
          <cell r="B33" t="str">
            <v>SERVICIOS 3os</v>
          </cell>
        </row>
      </sheetData>
      <sheetData sheetId="16">
        <row r="314">
          <cell r="C314" t="str">
            <v>Centro de cómputo</v>
          </cell>
        </row>
        <row r="315">
          <cell r="C315" t="str">
            <v>Servidores</v>
          </cell>
        </row>
        <row r="316">
          <cell r="C316" t="str">
            <v>Seguridad</v>
          </cell>
        </row>
        <row r="317">
          <cell r="C317" t="str">
            <v>SOC</v>
          </cell>
        </row>
        <row r="318">
          <cell r="C318" t="str">
            <v>Almacenamiento y Backup</v>
          </cell>
        </row>
        <row r="319">
          <cell r="C319" t="str">
            <v>Correo electrónico y Lync</v>
          </cell>
        </row>
        <row r="320">
          <cell r="C320" t="str">
            <v>Aplicaciones y BBDD</v>
          </cell>
        </row>
        <row r="321">
          <cell r="C321" t="str">
            <v>Gestión y monitoreo</v>
          </cell>
        </row>
        <row r="322">
          <cell r="C322" t="str">
            <v>Redes de área local LAN y WAN</v>
          </cell>
        </row>
        <row r="323">
          <cell r="C323" t="str">
            <v>Internet móvil</v>
          </cell>
        </row>
        <row r="324">
          <cell r="C324" t="str">
            <v>REPARTO</v>
          </cell>
        </row>
      </sheetData>
      <sheetData sheetId="17"/>
      <sheetData sheetId="18"/>
      <sheetData sheetId="19"/>
      <sheetData sheetId="20"/>
      <sheetData sheetId="21"/>
      <sheetData sheetId="22"/>
      <sheetData sheetId="23"/>
      <sheetData sheetId="24"/>
      <sheetData sheetId="25"/>
      <sheetData sheetId="26">
        <row r="8">
          <cell r="C8">
            <v>18</v>
          </cell>
        </row>
        <row r="9">
          <cell r="C9">
            <v>42370</v>
          </cell>
          <cell r="F9">
            <v>2016</v>
          </cell>
        </row>
        <row r="10">
          <cell r="C10">
            <v>42916</v>
          </cell>
        </row>
        <row r="12">
          <cell r="C12">
            <v>9</v>
          </cell>
        </row>
        <row r="17">
          <cell r="D17">
            <v>12</v>
          </cell>
          <cell r="E17">
            <v>0</v>
          </cell>
        </row>
        <row r="18">
          <cell r="E18">
            <v>6</v>
          </cell>
          <cell r="F18">
            <v>0</v>
          </cell>
        </row>
        <row r="19">
          <cell r="F19">
            <v>0</v>
          </cell>
          <cell r="G19">
            <v>0</v>
          </cell>
        </row>
        <row r="20">
          <cell r="G20">
            <v>0</v>
          </cell>
          <cell r="H20">
            <v>0</v>
          </cell>
        </row>
        <row r="21">
          <cell r="H21">
            <v>0</v>
          </cell>
          <cell r="I21">
            <v>0</v>
          </cell>
        </row>
        <row r="22">
          <cell r="I22">
            <v>0</v>
          </cell>
          <cell r="J22">
            <v>0</v>
          </cell>
        </row>
        <row r="23">
          <cell r="J23">
            <v>0</v>
          </cell>
          <cell r="K23">
            <v>0</v>
          </cell>
        </row>
        <row r="24">
          <cell r="K24">
            <v>0</v>
          </cell>
          <cell r="L24">
            <v>0</v>
          </cell>
        </row>
        <row r="25">
          <cell r="L25">
            <v>0</v>
          </cell>
          <cell r="M25">
            <v>0</v>
          </cell>
        </row>
        <row r="26">
          <cell r="M26">
            <v>0</v>
          </cell>
          <cell r="N26">
            <v>0</v>
          </cell>
        </row>
        <row r="29">
          <cell r="D29">
            <v>12</v>
          </cell>
          <cell r="E29">
            <v>6</v>
          </cell>
          <cell r="F29">
            <v>0</v>
          </cell>
          <cell r="G29">
            <v>0</v>
          </cell>
          <cell r="H29">
            <v>0</v>
          </cell>
          <cell r="I29">
            <v>0</v>
          </cell>
          <cell r="J29">
            <v>0</v>
          </cell>
          <cell r="K29">
            <v>0</v>
          </cell>
          <cell r="L29">
            <v>0</v>
          </cell>
          <cell r="M29">
            <v>0</v>
          </cell>
          <cell r="N29">
            <v>0</v>
          </cell>
        </row>
        <row r="47">
          <cell r="B47" t="str">
            <v>COLOMBIA</v>
          </cell>
          <cell r="C47">
            <v>2200</v>
          </cell>
        </row>
        <row r="48">
          <cell r="C48">
            <v>0</v>
          </cell>
        </row>
        <row r="49">
          <cell r="C49">
            <v>0</v>
          </cell>
        </row>
        <row r="50">
          <cell r="C50">
            <v>0</v>
          </cell>
        </row>
        <row r="51">
          <cell r="C51">
            <v>0</v>
          </cell>
        </row>
        <row r="52">
          <cell r="C52">
            <v>0</v>
          </cell>
        </row>
        <row r="53">
          <cell r="C53">
            <v>0</v>
          </cell>
        </row>
      </sheetData>
      <sheetData sheetId="27">
        <row r="7">
          <cell r="D7" t="str">
            <v>DD - Director III (16 - DIII) - 197,99</v>
          </cell>
        </row>
        <row r="8">
          <cell r="D8" t="str">
            <v>DX - Director II - 7 (15 - DII) - 160,27</v>
          </cell>
        </row>
        <row r="9">
          <cell r="D9" t="str">
            <v>DP - Director II - 6 (15 - DII) - 116,65</v>
          </cell>
        </row>
        <row r="10">
          <cell r="D10" t="str">
            <v>D0 - Director II - 5 (15 - DII) - 106,78</v>
          </cell>
        </row>
        <row r="11">
          <cell r="D11" t="str">
            <v>DC - Director II - 4 (15 - DII) - 97,97</v>
          </cell>
        </row>
        <row r="12">
          <cell r="D12" t="str">
            <v>DB - Director I - 5 (14 - DI) - 94,28</v>
          </cell>
        </row>
        <row r="13">
          <cell r="D13" t="str">
            <v>GX - Gerente III - 8 (13 - GIII) - 94,26</v>
          </cell>
        </row>
        <row r="14">
          <cell r="D14" t="str">
            <v>D7 - Director II - 3 (15 - DII) - 89,11</v>
          </cell>
        </row>
        <row r="15">
          <cell r="D15" t="str">
            <v>GI - Gerente II - 6 (12 - GII) - 87,99</v>
          </cell>
        </row>
        <row r="16">
          <cell r="D16" t="str">
            <v>DJ - DIRECTOR I - 4.5 (14 - DI) - 87,17</v>
          </cell>
        </row>
        <row r="17">
          <cell r="D17" t="str">
            <v>D2 - Director II - 2.5 (15 - DII) - 82,16</v>
          </cell>
        </row>
        <row r="18">
          <cell r="D18" t="str">
            <v>GY - Gerente III - 7 (13 - GIII) - 80,67</v>
          </cell>
        </row>
        <row r="19">
          <cell r="D19" t="str">
            <v>DZ - Director I - 4 (14 - DI) - 80,06</v>
          </cell>
        </row>
        <row r="20">
          <cell r="D20" t="str">
            <v>DE - Director II - 2 (15 - DII) - 78,57</v>
          </cell>
        </row>
        <row r="21">
          <cell r="D21" t="str">
            <v>DK - DIRECTOR I - 3.5 (14 - DI) - 75,89</v>
          </cell>
        </row>
        <row r="22">
          <cell r="D22" t="str">
            <v>G0 - Gerente III - 6 (13 - GIII) - 73,34</v>
          </cell>
        </row>
        <row r="23">
          <cell r="D23" t="str">
            <v>DW - Director II - 1.5 (15 - DII) - 71,89</v>
          </cell>
        </row>
        <row r="24">
          <cell r="D24" t="str">
            <v>DA - Director I - 3 (14 - DI) - 71,71</v>
          </cell>
        </row>
        <row r="25">
          <cell r="D25" t="str">
            <v>TX - Técnico III - 21 (10 - TIII-3) - 69,76</v>
          </cell>
        </row>
        <row r="26">
          <cell r="D26" t="str">
            <v>GZ - Gerente III - 5 (13 - GIII) - 67,91</v>
          </cell>
        </row>
        <row r="27">
          <cell r="D27" t="str">
            <v>DY - Director I - 2.5 (14 - DI) - 66,76</v>
          </cell>
        </row>
        <row r="28">
          <cell r="D28" t="str">
            <v>G5 - Gerente I - 3 (11 - GI) - 64,7</v>
          </cell>
        </row>
        <row r="29">
          <cell r="D29" t="str">
            <v>DG - Director II - 1 (15 - DII) - 63,9</v>
          </cell>
        </row>
        <row r="30">
          <cell r="D30" t="str">
            <v>GG - Gerente II - 5 (12 - GII) - 63,9</v>
          </cell>
        </row>
        <row r="31">
          <cell r="D31" t="str">
            <v>G1 - Gerente III - 4 (13 - GIII) - 63,51</v>
          </cell>
        </row>
        <row r="32">
          <cell r="D32" t="str">
            <v>CG - Consultor II - 5 (7 - TII-3) - 62,85</v>
          </cell>
        </row>
        <row r="33">
          <cell r="D33" t="str">
            <v>DF - Director I - 2 (14 - DI) - 62,85</v>
          </cell>
        </row>
        <row r="34">
          <cell r="D34" t="str">
            <v>T0 - Técnico III - 20 (10 - TIII-3) - 62,46</v>
          </cell>
        </row>
        <row r="35">
          <cell r="D35" t="str">
            <v>GB - Gerente III - 3 (13 - GIII) - 59,08</v>
          </cell>
        </row>
        <row r="36">
          <cell r="D36" t="str">
            <v>DI - Director I - 1.5 (14 - DI) - 58,54</v>
          </cell>
        </row>
        <row r="37">
          <cell r="D37" t="str">
            <v>C0 - Consultor III - 9 (10 - TIII-3) - 57,61</v>
          </cell>
        </row>
        <row r="38">
          <cell r="D38" t="str">
            <v>GL - Gerente II - 4.1 ( 12 - GII ) - 57,61</v>
          </cell>
        </row>
        <row r="39">
          <cell r="D39" t="str">
            <v>T1 - Técnico III - 19 (10 - TIII-3) - 55,28</v>
          </cell>
        </row>
        <row r="40">
          <cell r="D40" t="str">
            <v>GC - Gerente I - 5 (11 - GI) - 54,47</v>
          </cell>
        </row>
        <row r="41">
          <cell r="D41" t="str">
            <v>RF - Técnico II - 10 (7 - TII-3) - 54,47</v>
          </cell>
        </row>
        <row r="42">
          <cell r="D42" t="str">
            <v>GM - Gerente III - 2.5 (13 - GIII) - 54,43</v>
          </cell>
        </row>
        <row r="43">
          <cell r="D43" t="str">
            <v>G2 - Gerente II - 4 (12 - GII) - 54,32</v>
          </cell>
        </row>
        <row r="44">
          <cell r="D44" t="str">
            <v>DH - Director I - 1 (14 - DI) - 53,42</v>
          </cell>
        </row>
        <row r="45">
          <cell r="D45" t="str">
            <v>T2 - Técnico III - 18 (10 - TIII-3) - 52,84</v>
          </cell>
        </row>
        <row r="46">
          <cell r="D46" t="str">
            <v>SM - Soporte II - 8 (5 - TII-1) - 51,33</v>
          </cell>
        </row>
        <row r="47">
          <cell r="D47" t="str">
            <v>G9 - Gerente II - 3.5 (12 - GII) - 50,84</v>
          </cell>
        </row>
        <row r="48">
          <cell r="D48" t="str">
            <v>T3 - Técnico III - 17 (10 - TIII-3) - 50,49</v>
          </cell>
        </row>
        <row r="49">
          <cell r="D49" t="str">
            <v>GH - Gerente III - 2 (13 - GIII) - 50,28</v>
          </cell>
        </row>
        <row r="50">
          <cell r="D50" t="str">
            <v>GO - Gerente I - 4.5 (11 -GI) - 49,3</v>
          </cell>
        </row>
        <row r="51">
          <cell r="D51" t="str">
            <v>T4 - Técnico III - 16 (10 - TIII-3) - 48,43</v>
          </cell>
        </row>
        <row r="52">
          <cell r="D52" t="str">
            <v>GE - Gerente II - 3 (12 - GII) - 48,19</v>
          </cell>
        </row>
        <row r="53">
          <cell r="D53" t="str">
            <v>G6 - Gerente III - 1.5 (13 - GIII) - 47,24</v>
          </cell>
        </row>
        <row r="54">
          <cell r="D54" t="str">
            <v>T5 - Técnico III - 15 (10 - TIII-3) - 46,47</v>
          </cell>
        </row>
        <row r="55">
          <cell r="D55" t="str">
            <v>C1 - Consultor III - 8 (10 - TIII-3) - 46,26</v>
          </cell>
        </row>
        <row r="56">
          <cell r="D56" t="str">
            <v>G3 - Gerente I - 4 (11 - GI) - 45,26</v>
          </cell>
        </row>
        <row r="57">
          <cell r="D57" t="str">
            <v>T6 - Técnico III - 14 (10 - TIII-3) - 44,65</v>
          </cell>
        </row>
        <row r="58">
          <cell r="D58" t="str">
            <v>G7 - Gerente II - 2.5 (12 - GII) - 44,16</v>
          </cell>
        </row>
        <row r="59">
          <cell r="D59" t="str">
            <v>RA - Técnico II - 9 (7 - TII-3) - 44</v>
          </cell>
        </row>
        <row r="60">
          <cell r="D60" t="str">
            <v>T7 - Técnico III - 13 (10 - TIII-3) - 43,02</v>
          </cell>
        </row>
        <row r="61">
          <cell r="D61" t="str">
            <v>CX - Consultor III - 7 (10 - TIII-3) - 42,64</v>
          </cell>
        </row>
        <row r="62">
          <cell r="D62" t="str">
            <v>GD - Gerente III - 1 (13 - GIII) - 42,43</v>
          </cell>
        </row>
        <row r="63">
          <cell r="D63" t="str">
            <v>G8 - Grente I - 3.5 (11 - GI) - 42,11</v>
          </cell>
        </row>
        <row r="64">
          <cell r="D64" t="str">
            <v>SN - Soporte I - 7 (2 - SOPII) - 42,11</v>
          </cell>
        </row>
        <row r="65">
          <cell r="D65" t="str">
            <v>T8 - Técnico III - 12 (10 - TIII-3) - 41,59</v>
          </cell>
        </row>
        <row r="66">
          <cell r="D66" t="str">
            <v>GF - Gerente II - 2 (12 - GII) - 40,85</v>
          </cell>
        </row>
        <row r="67">
          <cell r="D67" t="str">
            <v>T9 - Técnico III - 11 (10 - TIII-3) - 40,28</v>
          </cell>
        </row>
        <row r="68">
          <cell r="D68" t="str">
            <v>C8 - Consultor II - 4.5 (7 - TII-3) - 40,05</v>
          </cell>
        </row>
        <row r="69">
          <cell r="D69" t="str">
            <v>G4 - Gerente I - 3 (11 - GI) - 39,14</v>
          </cell>
        </row>
        <row r="70">
          <cell r="D70" t="str">
            <v>C2 - Consultor III - 6 (10 - TIII-3) - 39,12</v>
          </cell>
        </row>
        <row r="71">
          <cell r="D71" t="str">
            <v>R1 - Técnico III - 10 (10 - TIII-3) - 38,98</v>
          </cell>
        </row>
        <row r="72">
          <cell r="D72" t="str">
            <v>S0 - Soporte IV - V - 7 (10 - TIII-3) - 38,24</v>
          </cell>
        </row>
        <row r="73">
          <cell r="D73" t="str">
            <v>RI - Tecnico II - 8.5 (7 - TII-3) - 38</v>
          </cell>
        </row>
        <row r="74">
          <cell r="D74" t="str">
            <v>GP - GERENTE II - 1.5 (12 - GIi) - 37,71</v>
          </cell>
        </row>
        <row r="75">
          <cell r="D75" t="str">
            <v>R2 - Técnico III - 9 (10 - TIII-3) - 37,64</v>
          </cell>
        </row>
        <row r="76">
          <cell r="D76" t="str">
            <v>C9 - CONSULTOR III - 5.5 (9 - TIII-2) - 37,12</v>
          </cell>
        </row>
        <row r="77">
          <cell r="D77" t="str">
            <v>CN - CONSULTOR II - 4.45 (7 - TII-3) - 36,97</v>
          </cell>
        </row>
        <row r="78">
          <cell r="D78" t="str">
            <v>SG - Soporte III - 6 (6 - TII-2) - 36,66</v>
          </cell>
        </row>
        <row r="79">
          <cell r="D79" t="str">
            <v>SI - Soporte II - 7 (4 - TI-2) - 36,66</v>
          </cell>
        </row>
        <row r="80">
          <cell r="D80" t="str">
            <v>R3 - Técnico III - 8 (10 - TIII-3) - 36,23</v>
          </cell>
        </row>
        <row r="81">
          <cell r="D81" t="str">
            <v>GN - Gerente I - 2.5 (11 - GI) - 35,95</v>
          </cell>
        </row>
        <row r="82">
          <cell r="D82" t="str">
            <v>CY - Consultor III - 5 (9 - TIII-2) - 35,12</v>
          </cell>
        </row>
        <row r="83">
          <cell r="D83" t="str">
            <v>C7 - Consultor I - 5 (4 - TI-2) - 34,92</v>
          </cell>
        </row>
        <row r="84">
          <cell r="D84" t="str">
            <v>R4 - Técnico III - 7 (9 - TIII-2) - 34,78</v>
          </cell>
        </row>
        <row r="85">
          <cell r="D85" t="str">
            <v>GQ - GERENTE I - 2.5 (11 - GI) - 34,73</v>
          </cell>
        </row>
        <row r="86">
          <cell r="D86" t="str">
            <v>GJ - Gerente II - 1 (12 - GII) - 34,57</v>
          </cell>
        </row>
        <row r="87">
          <cell r="D87" t="str">
            <v>C6 - Consultor II - 4.4 (7 -TII-3) - 33,89</v>
          </cell>
        </row>
        <row r="88">
          <cell r="D88" t="str">
            <v>GA - Gerente I - 2 (11 - GI) - 33,52</v>
          </cell>
        </row>
        <row r="89">
          <cell r="D89" t="str">
            <v>RD - Técnico II - 8 (7 - TII-3) - 33,52</v>
          </cell>
        </row>
        <row r="90">
          <cell r="D90" t="str">
            <v>R5 - Técnico III - 6 (9 - TIII-2) - 33,3</v>
          </cell>
        </row>
        <row r="91">
          <cell r="D91" t="str">
            <v>SA - Soporte IV - V - 6 (10 - TIII-3) - 33,26</v>
          </cell>
        </row>
        <row r="92">
          <cell r="D92" t="str">
            <v>CJ - CONSULTOR III - 4.5 (8 - TIII-1) - 33,19</v>
          </cell>
        </row>
        <row r="93">
          <cell r="D93" t="str">
            <v>R6 - Técnico III - 5 (8 - TIII-1) - 31,61</v>
          </cell>
        </row>
        <row r="94">
          <cell r="D94" t="str">
            <v>RJ - TECNICO II - 7.5 (7 - TII-3) - 31,43</v>
          </cell>
        </row>
        <row r="95">
          <cell r="D95" t="str">
            <v>C3 - Consultor III - 4 (8 - TIII-1) - 31,26</v>
          </cell>
        </row>
        <row r="96">
          <cell r="D96" t="str">
            <v>CO - CONSULTOR II - 4.2 (7 - TII-3) - 31,09</v>
          </cell>
        </row>
        <row r="97">
          <cell r="D97" t="str">
            <v>S1 - Soporte IV - V - 5 (9 - TIII-2) - 29,97</v>
          </cell>
        </row>
        <row r="98">
          <cell r="D98" t="str">
            <v>R7 - Técnico III - 4 (8 - TIII-1) - 29,85</v>
          </cell>
        </row>
        <row r="99">
          <cell r="D99" t="str">
            <v>R8 - Técnico II - 7 (7 - TII-3) - 29,33</v>
          </cell>
        </row>
        <row r="100">
          <cell r="D100" t="str">
            <v>CK - CONSULTOR III - 3.5 (8 - TIII-1) - 29,31</v>
          </cell>
        </row>
        <row r="101">
          <cell r="D101" t="str">
            <v>S8 - Soporte I - 6.5 (2 -SOPII) - 28,76</v>
          </cell>
        </row>
        <row r="102">
          <cell r="D102" t="str">
            <v>GK - Gerente I - 1 (11 - GI) - 28,49</v>
          </cell>
        </row>
        <row r="103">
          <cell r="D103" t="str">
            <v>CR - CONSULTOR I - 4.5 (4 - TII-2) - 28,46</v>
          </cell>
        </row>
        <row r="104">
          <cell r="D104" t="str">
            <v>CD - Consultor II - 4 (7 - TII-3) - 28,28</v>
          </cell>
        </row>
        <row r="105">
          <cell r="D105" t="str">
            <v>R9 - TECNICO III - 3.5 (8 - TIII-1) - 28,28</v>
          </cell>
        </row>
        <row r="106">
          <cell r="D106" t="str">
            <v>SU - Soporte II - 6 (4 - TI-2) - 28,28</v>
          </cell>
        </row>
        <row r="107">
          <cell r="D107" t="str">
            <v>SR - Soporte III - 5 (6 - TII-2) - 27,76</v>
          </cell>
        </row>
        <row r="108">
          <cell r="D108" t="str">
            <v>PP - TECNICO II - 6.5 (6 - TII-2) - 27,74</v>
          </cell>
        </row>
        <row r="109">
          <cell r="D109" t="str">
            <v>CZ - Consultor III - 3 (8 - TIII-1) - 27,35</v>
          </cell>
        </row>
        <row r="110">
          <cell r="D110" t="str">
            <v>SB - Soporte IV - V - 4 (9 - TIII-2) - 27,29</v>
          </cell>
        </row>
        <row r="111">
          <cell r="D111" t="str">
            <v>RC - Técnico III - 3 (8 - TIII-1) - 26,71</v>
          </cell>
        </row>
        <row r="112">
          <cell r="D112" t="str">
            <v>SP - Soporte I - 6 (2 - SOPII) - 26,6</v>
          </cell>
        </row>
        <row r="113">
          <cell r="D113" t="str">
            <v>P0 - Técnico II - 6 (6 - TII-2) - 26,16</v>
          </cell>
        </row>
        <row r="114">
          <cell r="D114" t="str">
            <v>CP - CONSULTOR II - 3.5 (6 - TII-2) - 25,93</v>
          </cell>
        </row>
        <row r="115">
          <cell r="D115" t="str">
            <v>S2 - Soporte IV - V - 3 (8 - TIII-1) - 24,89</v>
          </cell>
        </row>
        <row r="116">
          <cell r="D116" t="str">
            <v>RR - TECNICO III - 2.5 (8 - TIII-1) - 24,88</v>
          </cell>
        </row>
        <row r="117">
          <cell r="D117" t="str">
            <v>CL - CONSULTOR III - 2.5 (8 - TIII-1) - 24,67</v>
          </cell>
        </row>
        <row r="118">
          <cell r="D118" t="str">
            <v>SZ - Soporte III - 4.5 (5 - TII-1) - 24,65</v>
          </cell>
        </row>
        <row r="119">
          <cell r="D119" t="str">
            <v>P1 - Técnico II - 5 (6 - TII-2) - 24,47</v>
          </cell>
        </row>
        <row r="120">
          <cell r="D120" t="str">
            <v>STI13 - Colaborativos Experto - 24,14</v>
          </cell>
        </row>
        <row r="121">
          <cell r="D121" t="str">
            <v>ST - Soporte II - 5 (4 - TI-2) - 24,09</v>
          </cell>
        </row>
        <row r="122">
          <cell r="D122" t="str">
            <v>C4 - Consultor II - 3 (6 - TII-2) - 23,57</v>
          </cell>
        </row>
        <row r="123">
          <cell r="D123" t="str">
            <v>RB - Técnico III - 2 (8 - TIII-1) - 23,05</v>
          </cell>
        </row>
        <row r="124">
          <cell r="D124" t="str">
            <v>S3 - Soporte III - 4 (5 - TII-1) - 23,05</v>
          </cell>
        </row>
        <row r="125">
          <cell r="D125" t="str">
            <v>P2 - Técnico II - 4 (5 - TII-1) - 22,94</v>
          </cell>
        </row>
        <row r="126">
          <cell r="D126" t="str">
            <v>SC - Soporte IV - V - 2 (8 - TIII-1) - 22,77</v>
          </cell>
        </row>
        <row r="127">
          <cell r="D127" t="str">
            <v>CB - Consultor I - 4 (4 - TI-2) - 22</v>
          </cell>
        </row>
        <row r="128">
          <cell r="D128" t="str">
            <v>CE - Consultor III - 2 (8 - TIII-1) - 22</v>
          </cell>
        </row>
        <row r="129">
          <cell r="D129" t="str">
            <v>PA - Técnico I - 5 (4 - TI-2) - 22</v>
          </cell>
        </row>
        <row r="130">
          <cell r="D130" t="str">
            <v>P9 - TECNICO II - 3.5 (5 - TII-1) - 21,69</v>
          </cell>
        </row>
        <row r="131">
          <cell r="D131" t="str">
            <v>CW - CONSULTOR II - 2.5 (5 - TII-1) - 21,21</v>
          </cell>
        </row>
        <row r="132">
          <cell r="D132" t="str">
            <v>SJ - Soporte I - 5 (2 - SOPII) - 21,16</v>
          </cell>
        </row>
        <row r="133">
          <cell r="D133" t="str">
            <v>CS - CONSULTOR I - 3.5 ( (4 - TI-2) - 20,95</v>
          </cell>
        </row>
        <row r="134">
          <cell r="D134" t="str">
            <v>RH - TECNICO III - 1.5 (8 - TIII-1) - 20,69</v>
          </cell>
        </row>
        <row r="135">
          <cell r="D135" t="str">
            <v>SY - Soporte III - 3.5 (5 - TII-1) - 20,54</v>
          </cell>
        </row>
        <row r="136">
          <cell r="D136" t="str">
            <v>P3 - Técnico II - 3 (5 - TII-1) - 20,43</v>
          </cell>
        </row>
        <row r="137">
          <cell r="D137" t="str">
            <v>SX - Soporte II - 4.5 (3 - TI-1) - 20,33</v>
          </cell>
        </row>
        <row r="138">
          <cell r="D138" t="str">
            <v>P4 - Técnico I - 4 (4 - TI-2) - 20,23</v>
          </cell>
        </row>
        <row r="139">
          <cell r="D139" t="str">
            <v>C5 - Consultor I - 3 (4 - TI-2) - 19,9</v>
          </cell>
        </row>
        <row r="140">
          <cell r="D140" t="str">
            <v>CM - CONSULTOR III - 1.5 (8 - TIII-1) - 19,38</v>
          </cell>
        </row>
        <row r="141">
          <cell r="D141" t="str">
            <v>SD - Soporte III - 3 (5 - TII-1) - 19,35</v>
          </cell>
        </row>
        <row r="142">
          <cell r="D142" t="str">
            <v>SE - Soporte II - 4 (3 - TI-1) - 19,17</v>
          </cell>
        </row>
        <row r="143">
          <cell r="D143" t="str">
            <v>STI10 - Operación Senior - 18,96</v>
          </cell>
        </row>
        <row r="144">
          <cell r="D144" t="str">
            <v>P5 - Técnico I - 3 (3 - TI-1) - 18,92</v>
          </cell>
        </row>
        <row r="145">
          <cell r="D145" t="str">
            <v>CC - Consultor II - 2 (5 - TII-1) - 18,86</v>
          </cell>
        </row>
        <row r="146">
          <cell r="D146" t="str">
            <v>STI14 - Colaborativos Senior - 18,52</v>
          </cell>
        </row>
        <row r="147">
          <cell r="D147" t="str">
            <v>PD - TECNICO II - 2.5 (5 - TII-1) - 18,49</v>
          </cell>
        </row>
        <row r="148">
          <cell r="D148" t="str">
            <v>CT - CONSULTOR I - 2.5 (3 - TI-1) - 18,33</v>
          </cell>
        </row>
        <row r="149">
          <cell r="D149" t="str">
            <v>RE - Técnico III - 1 (8 - TIII-1) - 18,33</v>
          </cell>
        </row>
        <row r="150">
          <cell r="D150" t="str">
            <v>SO - Soporte I - 4 (2 - SOPII) - 18,13</v>
          </cell>
        </row>
        <row r="151">
          <cell r="D151" t="str">
            <v>S4 - Soporte III - 2 (5 - TII-1) - 18,02</v>
          </cell>
        </row>
        <row r="152">
          <cell r="D152" t="str">
            <v>SF - Soporte IV - V - 1 (8 - TIII-1) - 17,81</v>
          </cell>
        </row>
        <row r="153">
          <cell r="D153" t="str">
            <v>CQ - CONSULTOR II - 1.5 (5 - TII-1) - 17,73</v>
          </cell>
        </row>
        <row r="154">
          <cell r="D154" t="str">
            <v>P8 - Tencico I - 2.5 (3 - TI-1) - 17,46</v>
          </cell>
        </row>
        <row r="155">
          <cell r="D155" t="str">
            <v>SW - Soporte II - 3.5 (3 - TI-1) - 17,46</v>
          </cell>
        </row>
        <row r="156">
          <cell r="D156" t="str">
            <v>STI7 - Micro Senior - 17,28</v>
          </cell>
        </row>
        <row r="157">
          <cell r="D157" t="str">
            <v>CA - Consultor I - 2 (3 - TI-1) - 16,76</v>
          </cell>
        </row>
        <row r="158">
          <cell r="D158" t="str">
            <v>CF - Consultor III - 1 (8 - TIII-1) - 16,76</v>
          </cell>
        </row>
        <row r="159">
          <cell r="D159" t="str">
            <v>CH - Consultor II - 1 (5 - TII-1) - 16,61</v>
          </cell>
        </row>
        <row r="160">
          <cell r="D160" t="str">
            <v>PB - Técnico II - 2 (5 - TII-1) - 16,56</v>
          </cell>
        </row>
        <row r="161">
          <cell r="D161" t="str">
            <v>SS - Soporte I - 3 (2 - SOPII) - 16,56</v>
          </cell>
        </row>
        <row r="162">
          <cell r="D162" t="str">
            <v>P6 - Técnico I - 2 (3 - TI-1) - 15,95</v>
          </cell>
        </row>
        <row r="163">
          <cell r="D163" t="str">
            <v>S5 - Soporte II - 3 (3 - TI-1) - 15,95</v>
          </cell>
        </row>
        <row r="164">
          <cell r="D164" t="str">
            <v>SH - Soporte III - 1 (5 - TII-1) - 15,71</v>
          </cell>
        </row>
        <row r="165">
          <cell r="D165" t="str">
            <v>STI1 - CAU Senior - 15,38</v>
          </cell>
        </row>
        <row r="166">
          <cell r="D166" t="str">
            <v>STI4 - Implantación Senior - 15</v>
          </cell>
        </row>
        <row r="167">
          <cell r="D167" t="str">
            <v>STI15 - Colaborativos Medio - 15</v>
          </cell>
        </row>
        <row r="168">
          <cell r="D168" t="str">
            <v>PE - TECNICO II - 1.5 (5 - TII-1) - 14,56</v>
          </cell>
        </row>
        <row r="169">
          <cell r="D169" t="str">
            <v>SK - Soporte I - 2 (1 - SOPI) - 14,46</v>
          </cell>
        </row>
        <row r="170">
          <cell r="D170" t="str">
            <v>CV - CONSULTOR I - 1.5 (3 - TI-1) - 14,4</v>
          </cell>
        </row>
        <row r="171">
          <cell r="D171" t="str">
            <v>S6 - Soporte II - 2 (3 - TI-1) - 14,24</v>
          </cell>
        </row>
        <row r="172">
          <cell r="D172" t="str">
            <v>PF - TECNICO I - 1.5 (3 - TI-1) - 14,21</v>
          </cell>
        </row>
        <row r="173">
          <cell r="D173" t="str">
            <v>STI5 - Implantación Medio - 14</v>
          </cell>
        </row>
        <row r="174">
          <cell r="D174" t="str">
            <v>STI11 - Operación Medio - 14</v>
          </cell>
        </row>
        <row r="175">
          <cell r="D175" t="str">
            <v>STI8 - Micro Medio - 13</v>
          </cell>
        </row>
        <row r="176">
          <cell r="D176" t="str">
            <v>PC - Técnico II - 1 (5 - TII-1) - 12,57</v>
          </cell>
        </row>
        <row r="177">
          <cell r="D177" t="str">
            <v>P7 - Técnico I - 1 (3 - TI-1) - 12,47</v>
          </cell>
        </row>
        <row r="178">
          <cell r="D178" t="str">
            <v>SL - Soporte I - 1 (1 - SOPI) - 12,15</v>
          </cell>
        </row>
        <row r="179">
          <cell r="D179" t="str">
            <v>S7 - Soporte II - 1 (3 - TI-1) - 12,06</v>
          </cell>
        </row>
        <row r="180">
          <cell r="D180" t="str">
            <v>CI - Consultor I - 1 (3 - TI-1) - 12,05</v>
          </cell>
        </row>
        <row r="181">
          <cell r="D181" t="str">
            <v>STI2 - CAU Medio - 12</v>
          </cell>
        </row>
        <row r="182">
          <cell r="D182" t="str">
            <v>STI6 - Implantación Junior - 11,3</v>
          </cell>
        </row>
        <row r="183">
          <cell r="D183" t="str">
            <v>STI12 - Operación Junior - 11,3</v>
          </cell>
        </row>
        <row r="184">
          <cell r="D184" t="str">
            <v>STI3 - CAU Junior - 10</v>
          </cell>
        </row>
        <row r="185">
          <cell r="D185" t="str">
            <v>STI9 - Micro Junior - 10</v>
          </cell>
        </row>
        <row r="186">
          <cell r="D186" t="str">
            <v>W0 - Tasa Regularizacion - 0,01</v>
          </cell>
        </row>
        <row r="187">
          <cell r="D187" t="str">
            <v>N1 - 0</v>
          </cell>
        </row>
        <row r="188">
          <cell r="D188" t="str">
            <v>N2 - 0</v>
          </cell>
        </row>
        <row r="189">
          <cell r="D189" t="str">
            <v>N3 - 0</v>
          </cell>
        </row>
        <row r="190">
          <cell r="D190" t="str">
            <v>N4 - 0</v>
          </cell>
        </row>
        <row r="191">
          <cell r="D191" t="str">
            <v>N5 - 0</v>
          </cell>
        </row>
        <row r="192">
          <cell r="D192" t="str">
            <v>N6 - 0</v>
          </cell>
        </row>
        <row r="193">
          <cell r="D193" t="str">
            <v>N7 - 0</v>
          </cell>
        </row>
        <row r="194">
          <cell r="D194" t="str">
            <v>N8 - 0</v>
          </cell>
        </row>
        <row r="195">
          <cell r="D195" t="str">
            <v>N9 - 0</v>
          </cell>
        </row>
        <row r="196">
          <cell r="D196" t="str">
            <v>N10 - 0</v>
          </cell>
        </row>
        <row r="197">
          <cell r="D197" t="str">
            <v>N11 - 0</v>
          </cell>
        </row>
        <row r="198">
          <cell r="D198" t="str">
            <v>N12 - 0</v>
          </cell>
        </row>
        <row r="330">
          <cell r="B330" t="str">
            <v>Director</v>
          </cell>
        </row>
        <row r="331">
          <cell r="B331" t="str">
            <v xml:space="preserve">Gestor /Gerente B </v>
          </cell>
        </row>
        <row r="332">
          <cell r="B332" t="str">
            <v xml:space="preserve">Gestor/Gerente A </v>
          </cell>
        </row>
        <row r="333">
          <cell r="B333" t="str">
            <v xml:space="preserve">Ingeniero Software Senior B </v>
          </cell>
        </row>
        <row r="334">
          <cell r="B334" t="str">
            <v xml:space="preserve">Ingeniero Software Senior A </v>
          </cell>
        </row>
        <row r="335">
          <cell r="B335" t="str">
            <v xml:space="preserve">Ingeniero de Software B </v>
          </cell>
        </row>
        <row r="336">
          <cell r="B336" t="str">
            <v xml:space="preserve">Ingeniero de Software A </v>
          </cell>
        </row>
        <row r="337">
          <cell r="B337" t="str">
            <v xml:space="preserve">Técnico de Software Senior B </v>
          </cell>
        </row>
        <row r="338">
          <cell r="B338" t="str">
            <v xml:space="preserve">Técnico de Software Senior A </v>
          </cell>
        </row>
        <row r="339">
          <cell r="B339" t="str">
            <v xml:space="preserve">Técnico de Software II B </v>
          </cell>
        </row>
        <row r="340">
          <cell r="B340" t="str">
            <v xml:space="preserve">Técnico de Software II A </v>
          </cell>
        </row>
        <row r="341">
          <cell r="B341" t="str">
            <v xml:space="preserve">Técnico de Software I B </v>
          </cell>
        </row>
        <row r="342">
          <cell r="B342" t="str">
            <v xml:space="preserve">Técnico de Software I A </v>
          </cell>
        </row>
        <row r="343">
          <cell r="B343" t="str">
            <v>Soporte CSP - Julian Camarillo</v>
          </cell>
        </row>
        <row r="344">
          <cell r="B344" t="str">
            <v>Administrativo</v>
          </cell>
        </row>
        <row r="345">
          <cell r="B345" t="str">
            <v>DADireccion I</v>
          </cell>
        </row>
        <row r="346">
          <cell r="B346" t="str">
            <v>DBDireccioón</v>
          </cell>
        </row>
        <row r="347">
          <cell r="B347" t="str">
            <v>GWGerente VII</v>
          </cell>
        </row>
        <row r="348">
          <cell r="B348" t="str">
            <v>GMGerente VI</v>
          </cell>
        </row>
        <row r="349">
          <cell r="B349" t="str">
            <v>GXGerente V</v>
          </cell>
        </row>
        <row r="350">
          <cell r="B350" t="str">
            <v>GYGerente IV</v>
          </cell>
        </row>
        <row r="351">
          <cell r="B351" t="str">
            <v>G0Gerente III</v>
          </cell>
        </row>
        <row r="352">
          <cell r="B352" t="str">
            <v>GZGerente II</v>
          </cell>
        </row>
        <row r="353">
          <cell r="B353" t="str">
            <v>G1Gerente I</v>
          </cell>
        </row>
        <row r="354">
          <cell r="B354" t="str">
            <v>GBGestor de Proyecto V</v>
          </cell>
        </row>
        <row r="355">
          <cell r="B355" t="str">
            <v>G2Gestor de Proyecto IV</v>
          </cell>
        </row>
        <row r="356">
          <cell r="B356" t="str">
            <v>GEGestor de Proyecto III</v>
          </cell>
        </row>
        <row r="357">
          <cell r="B357" t="str">
            <v>G3Gestor de Proyecto II</v>
          </cell>
        </row>
        <row r="358">
          <cell r="B358" t="str">
            <v>G4Gestor de Proyecto I</v>
          </cell>
        </row>
        <row r="359">
          <cell r="B359" t="str">
            <v>CVConsultor Principal III</v>
          </cell>
        </row>
        <row r="360">
          <cell r="B360" t="str">
            <v>CWConsultor Principal II</v>
          </cell>
        </row>
        <row r="361">
          <cell r="B361" t="str">
            <v>C0Consultor Principal I</v>
          </cell>
        </row>
        <row r="362">
          <cell r="B362" t="str">
            <v>C1Consultor Senior III</v>
          </cell>
        </row>
        <row r="363">
          <cell r="B363" t="str">
            <v>CXConsultor Senior II</v>
          </cell>
        </row>
        <row r="364">
          <cell r="B364" t="str">
            <v>C2Consultor Senior I</v>
          </cell>
        </row>
        <row r="365">
          <cell r="B365" t="str">
            <v>CYConsultor II</v>
          </cell>
        </row>
        <row r="366">
          <cell r="B366" t="str">
            <v>C3Consultor I</v>
          </cell>
        </row>
        <row r="367">
          <cell r="B367" t="str">
            <v>CZConsultor Junior II</v>
          </cell>
        </row>
        <row r="368">
          <cell r="B368" t="str">
            <v>C4Consultor Junior I</v>
          </cell>
        </row>
        <row r="369">
          <cell r="B369" t="str">
            <v>C5Consultor Trainee</v>
          </cell>
        </row>
        <row r="370">
          <cell r="B370" t="str">
            <v>TXLider de Proyecto VII- Ingeniero IV</v>
          </cell>
        </row>
        <row r="371">
          <cell r="B371" t="str">
            <v>T0Lider de Proyecto VI- Ingeniero Principal III</v>
          </cell>
        </row>
        <row r="372">
          <cell r="B372" t="str">
            <v>T1Lider de Proyecto V- Ingeniero Principal II</v>
          </cell>
        </row>
        <row r="373">
          <cell r="B373" t="str">
            <v>T2Lider de Proyecto IV- Ingeniero Principal I</v>
          </cell>
        </row>
        <row r="374">
          <cell r="B374" t="str">
            <v>T3Lider de Proyecto III- Ingeniero Senior IV</v>
          </cell>
        </row>
        <row r="375">
          <cell r="B375" t="str">
            <v>T4Lider de Proyecto II- Ingeniero Senior III</v>
          </cell>
        </row>
        <row r="376">
          <cell r="B376" t="str">
            <v>T5Lider de Proyecto I- Ingeniero Senior II</v>
          </cell>
        </row>
        <row r="377">
          <cell r="B377" t="str">
            <v>T6Programador Senior IV- Ingeniero Senior I</v>
          </cell>
        </row>
        <row r="378">
          <cell r="B378" t="str">
            <v>T7Programador Senior III- Ingeniero XI</v>
          </cell>
        </row>
        <row r="379">
          <cell r="B379" t="str">
            <v>T8Programador Senior II- Ingeniero X</v>
          </cell>
        </row>
        <row r="380">
          <cell r="B380" t="str">
            <v>T9Programador Senior I- Ingeniero IX</v>
          </cell>
        </row>
        <row r="381">
          <cell r="B381" t="str">
            <v>R1Programador VI- Ingeniero VIII</v>
          </cell>
        </row>
        <row r="382">
          <cell r="B382" t="str">
            <v>R2Programador V- Ingeniero VII</v>
          </cell>
        </row>
        <row r="383">
          <cell r="B383" t="str">
            <v>R3Programador IV- Ingeniero VI</v>
          </cell>
        </row>
        <row r="384">
          <cell r="B384" t="str">
            <v>R4Programador III- Ingeniero V</v>
          </cell>
        </row>
        <row r="385">
          <cell r="B385" t="str">
            <v>R5Programador II- Ingeniero IV</v>
          </cell>
        </row>
        <row r="386">
          <cell r="B386" t="str">
            <v>R6Programador I- Ingeniero III</v>
          </cell>
        </row>
        <row r="387">
          <cell r="B387" t="str">
            <v>R7Programador Junior VII- Ingeniero II</v>
          </cell>
        </row>
        <row r="388">
          <cell r="B388" t="str">
            <v>R8Programador Junior VI- Ingeniero I</v>
          </cell>
        </row>
        <row r="389">
          <cell r="B389" t="str">
            <v>P0Programador Junior V- Ingeniero Junior III</v>
          </cell>
        </row>
        <row r="390">
          <cell r="B390" t="str">
            <v>P1Programador Junior IV- Ingeniero Junior II</v>
          </cell>
        </row>
        <row r="391">
          <cell r="B391" t="str">
            <v>P2Programador Junior III- Ingeniero Junior I</v>
          </cell>
        </row>
        <row r="392">
          <cell r="B392" t="str">
            <v>P3Programador Junior II- Ingeniero Trainee II</v>
          </cell>
        </row>
        <row r="393">
          <cell r="B393" t="str">
            <v>P4Programador Junior I- Ingeniero Trainee I</v>
          </cell>
        </row>
        <row r="394">
          <cell r="B394" t="str">
            <v>P5Programador Trainee II</v>
          </cell>
        </row>
        <row r="395">
          <cell r="B395" t="str">
            <v>P6Programador Trainee I</v>
          </cell>
        </row>
        <row r="396">
          <cell r="B396" t="str">
            <v>S0Técnico Soporte Senior</v>
          </cell>
        </row>
        <row r="397">
          <cell r="B397" t="str">
            <v xml:space="preserve">SATécnico Soporte </v>
          </cell>
        </row>
        <row r="398">
          <cell r="B398" t="str">
            <v>S1Operador de Sistemas VIII</v>
          </cell>
        </row>
        <row r="399">
          <cell r="B399" t="str">
            <v>SBOperador de Sistemas VII</v>
          </cell>
        </row>
        <row r="400">
          <cell r="B400" t="str">
            <v>S2Operador de Sistemas VI</v>
          </cell>
        </row>
        <row r="401">
          <cell r="B401" t="str">
            <v>SCOperador de Sistemas V</v>
          </cell>
        </row>
        <row r="402">
          <cell r="B402" t="str">
            <v>S3Operador de Sistemas IV</v>
          </cell>
        </row>
        <row r="403">
          <cell r="B403" t="str">
            <v>SDOperador de Sistemas III</v>
          </cell>
        </row>
        <row r="404">
          <cell r="B404" t="str">
            <v>S4Operador de Sistemas II</v>
          </cell>
        </row>
        <row r="405">
          <cell r="B405" t="str">
            <v>SEOperador de Sistemas I</v>
          </cell>
        </row>
        <row r="406">
          <cell r="B406" t="str">
            <v>S5Soporte Auxiliar II</v>
          </cell>
        </row>
        <row r="407">
          <cell r="B407" t="str">
            <v>S6Soporte Auxiliar I</v>
          </cell>
        </row>
        <row r="408">
          <cell r="B408" t="str">
            <v>Y1Supervisor IV</v>
          </cell>
        </row>
        <row r="409">
          <cell r="B409" t="str">
            <v>Y2Supervisor III</v>
          </cell>
        </row>
        <row r="410">
          <cell r="B410" t="str">
            <v>Y3Supervisor II</v>
          </cell>
        </row>
        <row r="411">
          <cell r="B411" t="str">
            <v>Y4Supervisor I</v>
          </cell>
        </row>
        <row r="412">
          <cell r="B412" t="str">
            <v>O9Operador VII</v>
          </cell>
        </row>
        <row r="413">
          <cell r="B413" t="str">
            <v>O8Operador VI</v>
          </cell>
        </row>
        <row r="414">
          <cell r="B414" t="str">
            <v>O7Operador V</v>
          </cell>
        </row>
        <row r="415">
          <cell r="B415" t="str">
            <v>O6Operador IV</v>
          </cell>
        </row>
        <row r="416">
          <cell r="B416" t="str">
            <v>O5Operador III</v>
          </cell>
        </row>
        <row r="417">
          <cell r="B417" t="str">
            <v>O4Operador II</v>
          </cell>
        </row>
        <row r="418">
          <cell r="B418" t="str">
            <v>O3Operador I</v>
          </cell>
        </row>
        <row r="419">
          <cell r="B419" t="str">
            <v>O2Documentalista Senior</v>
          </cell>
        </row>
        <row r="420">
          <cell r="B420" t="str">
            <v xml:space="preserve">O1Documentalista </v>
          </cell>
        </row>
        <row r="421">
          <cell r="B421" t="str">
            <v>O0Documentalista Junior</v>
          </cell>
        </row>
        <row r="422">
          <cell r="B422" t="str">
            <v>Q1Auxiliar III - Salario Mínimo</v>
          </cell>
        </row>
        <row r="423">
          <cell r="B423" t="str">
            <v>Q2Auxiliar II - Aprendiz Etapa Productiva</v>
          </cell>
        </row>
        <row r="424">
          <cell r="B424" t="str">
            <v>Q3Auxiliar I - Aprendiz Etapa Lectiva</v>
          </cell>
        </row>
        <row r="425">
          <cell r="B425" t="str">
            <v>XTPereira - Lider de Proyecto VII- Ingeniero IV</v>
          </cell>
        </row>
        <row r="426">
          <cell r="B426" t="str">
            <v>0TPereira - Lider de Proyecto VI- Ingeniero Principal III</v>
          </cell>
        </row>
        <row r="427">
          <cell r="B427" t="str">
            <v>1TPereira - Lider de Proyecto V- Ingeniero Principal II</v>
          </cell>
        </row>
        <row r="428">
          <cell r="B428" t="str">
            <v>2TPereira - Lider de Proyecto IV- Ingeniero Principal I</v>
          </cell>
        </row>
        <row r="429">
          <cell r="B429" t="str">
            <v>3TPereira - Lider de Proyecto III- Ingeniero Senior IV</v>
          </cell>
        </row>
        <row r="430">
          <cell r="B430" t="str">
            <v>4TPereira - Lider de Proyecto II- Ingeniero Senior III</v>
          </cell>
        </row>
        <row r="431">
          <cell r="B431" t="str">
            <v>5TPereira - Lider de Proyecto I- Ingeniero Senior II</v>
          </cell>
        </row>
        <row r="432">
          <cell r="B432" t="str">
            <v>6TPereira - Programador Senior IV- Ingeniero Senior I</v>
          </cell>
        </row>
        <row r="433">
          <cell r="B433" t="str">
            <v>7TPereira - Programador Senior III- Ingeniero XI</v>
          </cell>
        </row>
        <row r="434">
          <cell r="B434" t="str">
            <v>8TPereira - Programador Senior II- Ingeniero X</v>
          </cell>
        </row>
        <row r="435">
          <cell r="B435" t="str">
            <v>9TPereira - Programador Senior I- Ingeniero IX</v>
          </cell>
        </row>
        <row r="436">
          <cell r="B436" t="str">
            <v>1RPereira - Programador VI- Ingeniero VIII</v>
          </cell>
        </row>
        <row r="437">
          <cell r="B437" t="str">
            <v>2RPereira - Programador V- Ingeniero VII</v>
          </cell>
        </row>
        <row r="438">
          <cell r="B438" t="str">
            <v>3RPereira - Programador IV- Ingeniero VI</v>
          </cell>
        </row>
        <row r="439">
          <cell r="B439" t="str">
            <v>4RPereira - Programador III- Ingeniero V</v>
          </cell>
        </row>
        <row r="440">
          <cell r="B440" t="str">
            <v>5RPereira - Programador II- Ingeniero IV</v>
          </cell>
        </row>
        <row r="441">
          <cell r="B441" t="str">
            <v>6RPereira - Programador I- Ingeniero III</v>
          </cell>
        </row>
        <row r="442">
          <cell r="B442" t="str">
            <v>7RPereira - Programador Junior VII- Ingeniero II</v>
          </cell>
        </row>
        <row r="443">
          <cell r="B443" t="str">
            <v>8RPereira - Programador Junior VI- Ingeniero I</v>
          </cell>
        </row>
        <row r="444">
          <cell r="B444" t="str">
            <v>0PPereira - Programador Junior V- Ingeniero Junior III</v>
          </cell>
        </row>
        <row r="445">
          <cell r="B445" t="str">
            <v>1PPereira - Programador Junior IV- Ingeniero Junior II</v>
          </cell>
        </row>
        <row r="446">
          <cell r="B446" t="str">
            <v>2PPereira - Programador Junior III- Ingeniero Junior I</v>
          </cell>
        </row>
        <row r="447">
          <cell r="B447" t="str">
            <v>3PPereira - Programador Junior II- Ingeniero Trainee II</v>
          </cell>
        </row>
        <row r="448">
          <cell r="B448" t="str">
            <v>4PPereira - Programador Junior I- Ingeniero Trainee I</v>
          </cell>
        </row>
        <row r="449">
          <cell r="B449" t="str">
            <v>5PPereira - Programador Trainee II</v>
          </cell>
        </row>
        <row r="450">
          <cell r="B450" t="str">
            <v>6PPereira - Programador Trainee I</v>
          </cell>
        </row>
      </sheetData>
      <sheetData sheetId="28">
        <row r="13">
          <cell r="B13" t="str">
            <v>ESPAÑA</v>
          </cell>
        </row>
        <row r="14">
          <cell r="B14" t="str">
            <v>ESPAÑA -ISL</v>
          </cell>
        </row>
        <row r="15">
          <cell r="B15" t="str">
            <v>ALEMANIA</v>
          </cell>
        </row>
        <row r="16">
          <cell r="B16" t="str">
            <v>ARGENTINA ISL</v>
          </cell>
        </row>
        <row r="17">
          <cell r="B17" t="str">
            <v>BRASIL ISL</v>
          </cell>
        </row>
        <row r="18">
          <cell r="B18" t="str">
            <v>CHILE</v>
          </cell>
        </row>
        <row r="19">
          <cell r="B19" t="str">
            <v>COLOMBIA</v>
          </cell>
        </row>
        <row r="20">
          <cell r="B20" t="str">
            <v>FILIPINAS ISL</v>
          </cell>
        </row>
        <row r="21">
          <cell r="B21" t="str">
            <v>INDIA</v>
          </cell>
        </row>
        <row r="22">
          <cell r="B22" t="str">
            <v>ITALIA</v>
          </cell>
        </row>
        <row r="23">
          <cell r="B23" t="str">
            <v>MÉXICO ISL</v>
          </cell>
        </row>
        <row r="24">
          <cell r="B24" t="str">
            <v>ESLOVAQUIA ISL</v>
          </cell>
        </row>
        <row r="25">
          <cell r="B25" t="str">
            <v>PANAMÁ</v>
          </cell>
        </row>
        <row r="26">
          <cell r="B26" t="str">
            <v>PERÚ</v>
          </cell>
        </row>
        <row r="27">
          <cell r="B27" t="str">
            <v>REP CHEQUIA</v>
          </cell>
        </row>
        <row r="28">
          <cell r="B28" t="str">
            <v>UK</v>
          </cell>
        </row>
        <row r="29">
          <cell r="B29" t="str">
            <v>VENEZUELA</v>
          </cell>
        </row>
        <row r="30">
          <cell r="B30" t="str">
            <v>CSP JULIAN CAMARILLO</v>
          </cell>
        </row>
        <row r="31">
          <cell r="B31" t="str">
            <v>KENIA</v>
          </cell>
        </row>
        <row r="32">
          <cell r="B32" t="str">
            <v>OTROS #3</v>
          </cell>
        </row>
        <row r="33">
          <cell r="B33" t="str">
            <v>OTROS #4</v>
          </cell>
        </row>
        <row r="34">
          <cell r="B34" t="str">
            <v>OTROS #5</v>
          </cell>
        </row>
        <row r="35">
          <cell r="B35" t="str">
            <v>OTROS #6</v>
          </cell>
        </row>
        <row r="36">
          <cell r="B36" t="str">
            <v>OTROS #7</v>
          </cell>
        </row>
        <row r="37">
          <cell r="B37" t="str">
            <v>OTROS #8</v>
          </cell>
        </row>
        <row r="38">
          <cell r="B38" t="str">
            <v>OTROS #9</v>
          </cell>
        </row>
        <row r="39">
          <cell r="B39" t="str">
            <v>OTROS #10</v>
          </cell>
        </row>
      </sheetData>
      <sheetData sheetId="29"/>
      <sheetData sheetId="30">
        <row r="6">
          <cell r="B6" t="str">
            <v>2013ENERO</v>
          </cell>
          <cell r="C6">
            <v>31</v>
          </cell>
          <cell r="D6">
            <v>2</v>
          </cell>
          <cell r="E6">
            <v>8</v>
          </cell>
          <cell r="F6">
            <v>21</v>
          </cell>
          <cell r="G6">
            <v>9</v>
          </cell>
          <cell r="H6">
            <v>189</v>
          </cell>
        </row>
        <row r="7">
          <cell r="B7" t="str">
            <v>2013FEBRERO</v>
          </cell>
          <cell r="C7">
            <v>28</v>
          </cell>
          <cell r="D7">
            <v>0</v>
          </cell>
          <cell r="E7">
            <v>8</v>
          </cell>
          <cell r="F7">
            <v>20</v>
          </cell>
          <cell r="G7">
            <v>9</v>
          </cell>
          <cell r="H7">
            <v>180</v>
          </cell>
        </row>
        <row r="8">
          <cell r="B8" t="str">
            <v>2013MARZO</v>
          </cell>
          <cell r="C8">
            <v>31</v>
          </cell>
          <cell r="D8">
            <v>3</v>
          </cell>
          <cell r="E8">
            <v>10</v>
          </cell>
          <cell r="F8">
            <v>18</v>
          </cell>
          <cell r="G8">
            <v>9</v>
          </cell>
          <cell r="H8">
            <v>162</v>
          </cell>
        </row>
        <row r="9">
          <cell r="B9" t="str">
            <v>2013ABRIL</v>
          </cell>
          <cell r="C9">
            <v>30</v>
          </cell>
          <cell r="D9">
            <v>0</v>
          </cell>
          <cell r="E9">
            <v>8</v>
          </cell>
          <cell r="F9">
            <v>22</v>
          </cell>
          <cell r="G9">
            <v>9</v>
          </cell>
          <cell r="H9">
            <v>198</v>
          </cell>
        </row>
        <row r="10">
          <cell r="B10" t="str">
            <v xml:space="preserve">2013MAYO       </v>
          </cell>
          <cell r="C10">
            <v>31</v>
          </cell>
          <cell r="D10">
            <v>2</v>
          </cell>
          <cell r="E10">
            <v>8</v>
          </cell>
          <cell r="F10">
            <v>21</v>
          </cell>
          <cell r="G10">
            <v>9</v>
          </cell>
          <cell r="H10">
            <v>189</v>
          </cell>
        </row>
        <row r="11">
          <cell r="B11" t="str">
            <v>2013JUNIO</v>
          </cell>
          <cell r="C11">
            <v>30</v>
          </cell>
          <cell r="D11">
            <v>2</v>
          </cell>
          <cell r="E11">
            <v>10</v>
          </cell>
          <cell r="F11">
            <v>18</v>
          </cell>
          <cell r="G11">
            <v>9</v>
          </cell>
          <cell r="H11">
            <v>162</v>
          </cell>
        </row>
        <row r="12">
          <cell r="B12" t="str">
            <v>2013JULIO</v>
          </cell>
          <cell r="C12">
            <v>31</v>
          </cell>
          <cell r="D12">
            <v>1</v>
          </cell>
          <cell r="E12">
            <v>8</v>
          </cell>
          <cell r="F12">
            <v>22</v>
          </cell>
          <cell r="G12">
            <v>9</v>
          </cell>
          <cell r="H12">
            <v>198</v>
          </cell>
        </row>
        <row r="13">
          <cell r="B13" t="str">
            <v>2013AGOSTO</v>
          </cell>
          <cell r="C13">
            <v>31</v>
          </cell>
          <cell r="D13">
            <v>2</v>
          </cell>
          <cell r="E13">
            <v>9</v>
          </cell>
          <cell r="F13">
            <v>20</v>
          </cell>
          <cell r="G13">
            <v>9</v>
          </cell>
          <cell r="H13">
            <v>180</v>
          </cell>
        </row>
        <row r="14">
          <cell r="B14" t="str">
            <v>2013SEPTIEMBRE</v>
          </cell>
          <cell r="C14">
            <v>30</v>
          </cell>
          <cell r="D14">
            <v>0</v>
          </cell>
          <cell r="E14">
            <v>9</v>
          </cell>
          <cell r="F14">
            <v>21</v>
          </cell>
          <cell r="G14">
            <v>9</v>
          </cell>
          <cell r="H14">
            <v>189</v>
          </cell>
        </row>
        <row r="15">
          <cell r="B15" t="str">
            <v>2013OCTUBRE</v>
          </cell>
          <cell r="C15">
            <v>31</v>
          </cell>
          <cell r="D15">
            <v>1</v>
          </cell>
          <cell r="E15">
            <v>8</v>
          </cell>
          <cell r="F15">
            <v>22</v>
          </cell>
          <cell r="G15">
            <v>9</v>
          </cell>
          <cell r="H15">
            <v>198</v>
          </cell>
        </row>
        <row r="16">
          <cell r="B16" t="str">
            <v>2013NOVIEMBRE</v>
          </cell>
          <cell r="C16">
            <v>30</v>
          </cell>
          <cell r="D16">
            <v>2</v>
          </cell>
          <cell r="E16">
            <v>9</v>
          </cell>
          <cell r="F16">
            <v>19</v>
          </cell>
          <cell r="G16">
            <v>9</v>
          </cell>
          <cell r="H16">
            <v>171</v>
          </cell>
        </row>
        <row r="17">
          <cell r="B17" t="str">
            <v xml:space="preserve">2013DICIEMBRE   </v>
          </cell>
          <cell r="C17">
            <v>31</v>
          </cell>
          <cell r="D17">
            <v>1</v>
          </cell>
          <cell r="E17">
            <v>9</v>
          </cell>
          <cell r="F17">
            <v>21</v>
          </cell>
          <cell r="G17">
            <v>9</v>
          </cell>
          <cell r="H17">
            <v>189</v>
          </cell>
        </row>
        <row r="18">
          <cell r="B18" t="str">
            <v>2014ENERO</v>
          </cell>
          <cell r="C18">
            <v>31</v>
          </cell>
          <cell r="D18">
            <v>2</v>
          </cell>
          <cell r="E18">
            <v>8</v>
          </cell>
          <cell r="F18">
            <v>21</v>
          </cell>
          <cell r="G18">
            <v>9</v>
          </cell>
          <cell r="H18">
            <v>189</v>
          </cell>
        </row>
        <row r="19">
          <cell r="B19" t="str">
            <v>2014FEBRERO</v>
          </cell>
          <cell r="C19">
            <v>28</v>
          </cell>
          <cell r="D19">
            <v>0</v>
          </cell>
          <cell r="E19">
            <v>8</v>
          </cell>
          <cell r="F19">
            <v>20</v>
          </cell>
          <cell r="G19">
            <v>9</v>
          </cell>
          <cell r="H19">
            <v>180</v>
          </cell>
        </row>
        <row r="20">
          <cell r="B20" t="str">
            <v>2014MARZO</v>
          </cell>
          <cell r="C20">
            <v>31</v>
          </cell>
          <cell r="D20">
            <v>1</v>
          </cell>
          <cell r="E20">
            <v>10</v>
          </cell>
          <cell r="F20">
            <v>20</v>
          </cell>
          <cell r="G20">
            <v>9</v>
          </cell>
          <cell r="H20">
            <v>180</v>
          </cell>
        </row>
        <row r="21">
          <cell r="B21" t="str">
            <v>2014ABRIL</v>
          </cell>
          <cell r="C21">
            <v>30</v>
          </cell>
          <cell r="D21">
            <v>2</v>
          </cell>
          <cell r="E21">
            <v>8</v>
          </cell>
          <cell r="F21">
            <v>20</v>
          </cell>
          <cell r="G21">
            <v>9</v>
          </cell>
          <cell r="H21">
            <v>180</v>
          </cell>
        </row>
        <row r="22">
          <cell r="B22" t="str">
            <v>2014MAYO</v>
          </cell>
          <cell r="C22">
            <v>31</v>
          </cell>
          <cell r="D22">
            <v>1</v>
          </cell>
          <cell r="E22">
            <v>9</v>
          </cell>
          <cell r="F22">
            <v>21</v>
          </cell>
          <cell r="G22">
            <v>9</v>
          </cell>
          <cell r="H22">
            <v>189</v>
          </cell>
        </row>
        <row r="23">
          <cell r="B23" t="str">
            <v>2014JUNIO</v>
          </cell>
          <cell r="C23">
            <v>30</v>
          </cell>
          <cell r="D23">
            <v>3</v>
          </cell>
          <cell r="E23">
            <v>9</v>
          </cell>
          <cell r="F23">
            <v>18</v>
          </cell>
          <cell r="G23">
            <v>9</v>
          </cell>
          <cell r="H23">
            <v>162</v>
          </cell>
        </row>
        <row r="24">
          <cell r="B24" t="str">
            <v>2014JULIO</v>
          </cell>
          <cell r="C24">
            <v>31</v>
          </cell>
          <cell r="D24">
            <v>0</v>
          </cell>
          <cell r="E24">
            <v>8</v>
          </cell>
          <cell r="F24">
            <v>23</v>
          </cell>
          <cell r="G24">
            <v>9</v>
          </cell>
          <cell r="H24">
            <v>207</v>
          </cell>
        </row>
        <row r="25">
          <cell r="B25" t="str">
            <v>2014AGOSTO</v>
          </cell>
          <cell r="C25">
            <v>31</v>
          </cell>
          <cell r="D25">
            <v>2</v>
          </cell>
          <cell r="E25">
            <v>10</v>
          </cell>
          <cell r="F25">
            <v>19</v>
          </cell>
          <cell r="G25">
            <v>9</v>
          </cell>
          <cell r="H25">
            <v>171</v>
          </cell>
        </row>
        <row r="26">
          <cell r="B26" t="str">
            <v>2014SEPTIEMBRE</v>
          </cell>
          <cell r="C26">
            <v>30</v>
          </cell>
          <cell r="D26">
            <v>0</v>
          </cell>
          <cell r="E26">
            <v>8</v>
          </cell>
          <cell r="F26">
            <v>22</v>
          </cell>
          <cell r="G26">
            <v>9</v>
          </cell>
          <cell r="H26">
            <v>198</v>
          </cell>
        </row>
        <row r="27">
          <cell r="B27" t="str">
            <v>2014OCTUBRE</v>
          </cell>
          <cell r="C27">
            <v>31</v>
          </cell>
          <cell r="D27">
            <v>1</v>
          </cell>
          <cell r="E27">
            <v>8</v>
          </cell>
          <cell r="F27">
            <v>22</v>
          </cell>
          <cell r="G27">
            <v>9</v>
          </cell>
          <cell r="H27">
            <v>198</v>
          </cell>
        </row>
        <row r="28">
          <cell r="B28" t="str">
            <v>2014NOVIEMBRE</v>
          </cell>
          <cell r="C28">
            <v>30</v>
          </cell>
          <cell r="D28">
            <v>2</v>
          </cell>
          <cell r="E28">
            <v>10</v>
          </cell>
          <cell r="F28">
            <v>18</v>
          </cell>
          <cell r="G28">
            <v>9</v>
          </cell>
          <cell r="H28">
            <v>162</v>
          </cell>
        </row>
        <row r="29">
          <cell r="B29" t="str">
            <v>2014DICIEMBRE</v>
          </cell>
          <cell r="C29">
            <v>31</v>
          </cell>
          <cell r="D29">
            <v>2</v>
          </cell>
          <cell r="E29">
            <v>8</v>
          </cell>
          <cell r="F29">
            <v>21</v>
          </cell>
          <cell r="G29">
            <v>9</v>
          </cell>
          <cell r="H29">
            <v>189</v>
          </cell>
        </row>
        <row r="30">
          <cell r="B30" t="str">
            <v>2015ENERO</v>
          </cell>
          <cell r="C30">
            <v>31</v>
          </cell>
          <cell r="D30">
            <v>2</v>
          </cell>
          <cell r="E30">
            <v>9</v>
          </cell>
          <cell r="F30">
            <v>20</v>
          </cell>
          <cell r="G30">
            <v>9</v>
          </cell>
          <cell r="H30">
            <v>180</v>
          </cell>
        </row>
        <row r="31">
          <cell r="B31" t="str">
            <v>2015FEBRERO</v>
          </cell>
          <cell r="C31">
            <v>28</v>
          </cell>
          <cell r="D31">
            <v>0</v>
          </cell>
          <cell r="E31">
            <v>8</v>
          </cell>
          <cell r="F31">
            <v>20</v>
          </cell>
          <cell r="G31">
            <v>9</v>
          </cell>
          <cell r="H31">
            <v>180</v>
          </cell>
        </row>
        <row r="32">
          <cell r="B32" t="str">
            <v>2015MARZO</v>
          </cell>
          <cell r="C32">
            <v>31</v>
          </cell>
          <cell r="D32">
            <v>1</v>
          </cell>
          <cell r="E32">
            <v>9</v>
          </cell>
          <cell r="F32">
            <v>21</v>
          </cell>
          <cell r="G32">
            <v>9</v>
          </cell>
          <cell r="H32">
            <v>189</v>
          </cell>
        </row>
        <row r="33">
          <cell r="B33" t="str">
            <v>2015ABRIL</v>
          </cell>
          <cell r="C33">
            <v>30</v>
          </cell>
          <cell r="D33">
            <v>2</v>
          </cell>
          <cell r="E33">
            <v>8</v>
          </cell>
          <cell r="F33">
            <v>20</v>
          </cell>
          <cell r="G33">
            <v>9</v>
          </cell>
          <cell r="H33">
            <v>180</v>
          </cell>
        </row>
        <row r="34">
          <cell r="B34" t="str">
            <v>2015MAYO</v>
          </cell>
          <cell r="C34">
            <v>31</v>
          </cell>
          <cell r="D34">
            <v>2</v>
          </cell>
          <cell r="E34">
            <v>10</v>
          </cell>
          <cell r="F34">
            <v>19</v>
          </cell>
          <cell r="G34">
            <v>9</v>
          </cell>
          <cell r="H34">
            <v>171</v>
          </cell>
        </row>
        <row r="35">
          <cell r="B35" t="str">
            <v>2015JUNIO</v>
          </cell>
          <cell r="C35">
            <v>30</v>
          </cell>
          <cell r="D35">
            <v>3</v>
          </cell>
          <cell r="E35">
            <v>8</v>
          </cell>
          <cell r="F35">
            <v>19</v>
          </cell>
          <cell r="G35">
            <v>9</v>
          </cell>
          <cell r="H35">
            <v>171</v>
          </cell>
        </row>
        <row r="36">
          <cell r="B36" t="str">
            <v>2015JULIO</v>
          </cell>
          <cell r="C36">
            <v>31</v>
          </cell>
          <cell r="D36">
            <v>1</v>
          </cell>
          <cell r="E36">
            <v>8</v>
          </cell>
          <cell r="F36">
            <v>22</v>
          </cell>
          <cell r="G36">
            <v>9</v>
          </cell>
          <cell r="H36">
            <v>198</v>
          </cell>
        </row>
        <row r="37">
          <cell r="B37" t="str">
            <v>2015AGOSTO</v>
          </cell>
          <cell r="C37">
            <v>31</v>
          </cell>
          <cell r="D37">
            <v>2</v>
          </cell>
          <cell r="E37">
            <v>10</v>
          </cell>
          <cell r="F37">
            <v>19</v>
          </cell>
          <cell r="G37">
            <v>9</v>
          </cell>
          <cell r="H37">
            <v>171</v>
          </cell>
        </row>
        <row r="38">
          <cell r="B38" t="str">
            <v>2015SEPTIEMBRE</v>
          </cell>
          <cell r="C38">
            <v>30</v>
          </cell>
          <cell r="D38">
            <v>0</v>
          </cell>
          <cell r="E38">
            <v>8</v>
          </cell>
          <cell r="F38">
            <v>22</v>
          </cell>
          <cell r="G38">
            <v>9</v>
          </cell>
          <cell r="H38">
            <v>198</v>
          </cell>
        </row>
        <row r="39">
          <cell r="B39" t="str">
            <v>2015OCTUBRE</v>
          </cell>
          <cell r="C39">
            <v>31</v>
          </cell>
          <cell r="D39">
            <v>1</v>
          </cell>
          <cell r="E39">
            <v>9</v>
          </cell>
          <cell r="F39">
            <v>21</v>
          </cell>
          <cell r="G39">
            <v>9</v>
          </cell>
          <cell r="H39">
            <v>189</v>
          </cell>
        </row>
        <row r="40">
          <cell r="B40" t="str">
            <v>2015NOVIEMBRE</v>
          </cell>
          <cell r="C40">
            <v>30</v>
          </cell>
          <cell r="D40">
            <v>2</v>
          </cell>
          <cell r="E40">
            <v>9</v>
          </cell>
          <cell r="F40">
            <v>19</v>
          </cell>
          <cell r="G40">
            <v>9</v>
          </cell>
          <cell r="H40">
            <v>171</v>
          </cell>
        </row>
        <row r="41">
          <cell r="B41" t="str">
            <v>2015DICIEMBRE</v>
          </cell>
          <cell r="C41">
            <v>31</v>
          </cell>
          <cell r="D41">
            <v>2</v>
          </cell>
          <cell r="E41">
            <v>8</v>
          </cell>
          <cell r="F41">
            <v>21</v>
          </cell>
          <cell r="G41">
            <v>9</v>
          </cell>
          <cell r="H41">
            <v>189</v>
          </cell>
        </row>
        <row r="42">
          <cell r="B42" t="str">
            <v>2016ENERO</v>
          </cell>
          <cell r="C42">
            <v>31</v>
          </cell>
          <cell r="D42">
            <v>2</v>
          </cell>
          <cell r="E42">
            <v>10</v>
          </cell>
          <cell r="F42">
            <v>19</v>
          </cell>
          <cell r="G42">
            <v>9</v>
          </cell>
          <cell r="H42">
            <v>171</v>
          </cell>
        </row>
        <row r="43">
          <cell r="B43" t="str">
            <v>2016FEBRERO</v>
          </cell>
          <cell r="C43">
            <v>29</v>
          </cell>
          <cell r="D43">
            <v>0</v>
          </cell>
          <cell r="E43">
            <v>8</v>
          </cell>
          <cell r="F43">
            <v>21</v>
          </cell>
          <cell r="G43">
            <v>9</v>
          </cell>
          <cell r="H43">
            <v>189</v>
          </cell>
        </row>
        <row r="44">
          <cell r="B44" t="str">
            <v>2016MARZO</v>
          </cell>
          <cell r="C44">
            <v>31</v>
          </cell>
          <cell r="D44">
            <v>3</v>
          </cell>
          <cell r="E44">
            <v>8</v>
          </cell>
          <cell r="F44">
            <v>20</v>
          </cell>
          <cell r="G44">
            <v>9</v>
          </cell>
          <cell r="H44">
            <v>180</v>
          </cell>
        </row>
        <row r="45">
          <cell r="B45" t="str">
            <v>2016ABRIL</v>
          </cell>
          <cell r="C45">
            <v>30</v>
          </cell>
          <cell r="D45">
            <v>0</v>
          </cell>
          <cell r="E45">
            <v>8</v>
          </cell>
          <cell r="F45">
            <v>22</v>
          </cell>
          <cell r="G45">
            <v>9</v>
          </cell>
          <cell r="H45">
            <v>198</v>
          </cell>
        </row>
        <row r="46">
          <cell r="B46" t="str">
            <v>2016MAYO</v>
          </cell>
          <cell r="C46">
            <v>31</v>
          </cell>
          <cell r="D46">
            <v>2</v>
          </cell>
          <cell r="E46">
            <v>9</v>
          </cell>
          <cell r="F46">
            <v>20</v>
          </cell>
          <cell r="G46">
            <v>9</v>
          </cell>
          <cell r="H46">
            <v>180</v>
          </cell>
        </row>
        <row r="47">
          <cell r="B47" t="str">
            <v>2016JUNIO</v>
          </cell>
          <cell r="C47">
            <v>30</v>
          </cell>
          <cell r="D47">
            <v>1</v>
          </cell>
          <cell r="E47">
            <v>8</v>
          </cell>
          <cell r="F47">
            <v>21</v>
          </cell>
          <cell r="G47">
            <v>9</v>
          </cell>
          <cell r="H47">
            <v>189</v>
          </cell>
        </row>
        <row r="48">
          <cell r="B48" t="str">
            <v>2016JULIO</v>
          </cell>
          <cell r="C48">
            <v>31</v>
          </cell>
          <cell r="D48">
            <v>2</v>
          </cell>
          <cell r="E48">
            <v>10</v>
          </cell>
          <cell r="F48">
            <v>19</v>
          </cell>
          <cell r="G48">
            <v>9</v>
          </cell>
          <cell r="H48">
            <v>171</v>
          </cell>
        </row>
        <row r="49">
          <cell r="B49" t="str">
            <v>2016AGOSTO</v>
          </cell>
          <cell r="C49">
            <v>31</v>
          </cell>
          <cell r="D49">
            <v>1</v>
          </cell>
          <cell r="E49">
            <v>8</v>
          </cell>
          <cell r="F49">
            <v>22</v>
          </cell>
          <cell r="G49">
            <v>9</v>
          </cell>
          <cell r="H49">
            <v>198</v>
          </cell>
        </row>
        <row r="50">
          <cell r="B50" t="str">
            <v>2016SEPTIEMBRE</v>
          </cell>
          <cell r="C50">
            <v>30</v>
          </cell>
          <cell r="D50">
            <v>0</v>
          </cell>
          <cell r="E50">
            <v>8</v>
          </cell>
          <cell r="F50">
            <v>22</v>
          </cell>
          <cell r="G50">
            <v>9</v>
          </cell>
          <cell r="H50">
            <v>198</v>
          </cell>
        </row>
        <row r="51">
          <cell r="B51" t="str">
            <v>2016OCTUBRE</v>
          </cell>
          <cell r="C51">
            <v>31</v>
          </cell>
          <cell r="D51">
            <v>1</v>
          </cell>
          <cell r="E51">
            <v>10</v>
          </cell>
          <cell r="F51">
            <v>20</v>
          </cell>
          <cell r="G51">
            <v>9</v>
          </cell>
          <cell r="H51">
            <v>180</v>
          </cell>
        </row>
        <row r="52">
          <cell r="B52" t="str">
            <v>2016NOVIEMBRE</v>
          </cell>
          <cell r="C52">
            <v>30</v>
          </cell>
          <cell r="D52">
            <v>2</v>
          </cell>
          <cell r="E52">
            <v>8</v>
          </cell>
          <cell r="F52">
            <v>20</v>
          </cell>
          <cell r="G52">
            <v>9</v>
          </cell>
          <cell r="H52">
            <v>180</v>
          </cell>
        </row>
        <row r="53">
          <cell r="B53" t="str">
            <v>2016DICIEMBRE</v>
          </cell>
          <cell r="C53">
            <v>31</v>
          </cell>
          <cell r="D53">
            <v>1</v>
          </cell>
          <cell r="E53">
            <v>9</v>
          </cell>
          <cell r="F53">
            <v>21</v>
          </cell>
          <cell r="G53">
            <v>9</v>
          </cell>
          <cell r="H53">
            <v>189</v>
          </cell>
        </row>
        <row r="54">
          <cell r="B54" t="str">
            <v>2017ENERO</v>
          </cell>
          <cell r="C54">
            <v>31</v>
          </cell>
          <cell r="D54">
            <v>1</v>
          </cell>
          <cell r="E54">
            <v>9</v>
          </cell>
          <cell r="F54">
            <v>21</v>
          </cell>
          <cell r="G54">
            <v>9</v>
          </cell>
          <cell r="H54">
            <v>189</v>
          </cell>
        </row>
        <row r="55">
          <cell r="B55" t="str">
            <v>2017FEBRERO</v>
          </cell>
          <cell r="C55">
            <v>28</v>
          </cell>
          <cell r="D55">
            <v>0</v>
          </cell>
          <cell r="E55">
            <v>8</v>
          </cell>
          <cell r="F55">
            <v>20</v>
          </cell>
          <cell r="G55">
            <v>9</v>
          </cell>
          <cell r="H55">
            <v>180</v>
          </cell>
        </row>
        <row r="56">
          <cell r="B56" t="str">
            <v>2017MARZO</v>
          </cell>
          <cell r="C56">
            <v>31</v>
          </cell>
          <cell r="D56">
            <v>1</v>
          </cell>
          <cell r="E56">
            <v>8</v>
          </cell>
          <cell r="F56">
            <v>22</v>
          </cell>
          <cell r="G56">
            <v>9</v>
          </cell>
          <cell r="H56">
            <v>198</v>
          </cell>
        </row>
        <row r="57">
          <cell r="B57" t="str">
            <v>2017ABRIL</v>
          </cell>
          <cell r="C57">
            <v>30</v>
          </cell>
          <cell r="D57">
            <v>2</v>
          </cell>
          <cell r="E57">
            <v>10</v>
          </cell>
          <cell r="F57">
            <v>18</v>
          </cell>
          <cell r="G57">
            <v>9</v>
          </cell>
          <cell r="H57">
            <v>162</v>
          </cell>
        </row>
        <row r="58">
          <cell r="B58" t="str">
            <v>2017MAYO</v>
          </cell>
          <cell r="C58">
            <v>31</v>
          </cell>
          <cell r="D58">
            <v>2</v>
          </cell>
          <cell r="E58">
            <v>8</v>
          </cell>
          <cell r="F58">
            <v>21</v>
          </cell>
          <cell r="G58">
            <v>9</v>
          </cell>
          <cell r="H58">
            <v>189</v>
          </cell>
        </row>
        <row r="59">
          <cell r="B59" t="str">
            <v>2017JUNIO</v>
          </cell>
          <cell r="C59">
            <v>30</v>
          </cell>
          <cell r="D59">
            <v>2</v>
          </cell>
          <cell r="E59">
            <v>8</v>
          </cell>
          <cell r="F59">
            <v>20</v>
          </cell>
          <cell r="G59">
            <v>9</v>
          </cell>
          <cell r="H59">
            <v>180</v>
          </cell>
        </row>
        <row r="60">
          <cell r="B60" t="str">
            <v>2017JULIO</v>
          </cell>
          <cell r="C60">
            <v>31</v>
          </cell>
          <cell r="D60">
            <v>2</v>
          </cell>
          <cell r="E60">
            <v>10</v>
          </cell>
          <cell r="F60">
            <v>19</v>
          </cell>
          <cell r="G60">
            <v>9</v>
          </cell>
          <cell r="H60">
            <v>171</v>
          </cell>
        </row>
        <row r="61">
          <cell r="B61" t="str">
            <v>2017AGOSTO</v>
          </cell>
          <cell r="C61">
            <v>31</v>
          </cell>
          <cell r="D61">
            <v>2</v>
          </cell>
          <cell r="E61">
            <v>8</v>
          </cell>
          <cell r="F61">
            <v>21</v>
          </cell>
          <cell r="G61">
            <v>9</v>
          </cell>
          <cell r="H61">
            <v>189</v>
          </cell>
        </row>
        <row r="62">
          <cell r="B62" t="str">
            <v>2017SEPTIEMBRE</v>
          </cell>
          <cell r="C62">
            <v>30</v>
          </cell>
          <cell r="D62">
            <v>0</v>
          </cell>
          <cell r="E62">
            <v>9</v>
          </cell>
          <cell r="F62">
            <v>21</v>
          </cell>
          <cell r="G62">
            <v>9</v>
          </cell>
          <cell r="H62">
            <v>189</v>
          </cell>
        </row>
        <row r="63">
          <cell r="B63" t="str">
            <v>2017OCTUBRE</v>
          </cell>
          <cell r="C63">
            <v>31</v>
          </cell>
          <cell r="D63">
            <v>1</v>
          </cell>
          <cell r="E63">
            <v>9</v>
          </cell>
          <cell r="F63">
            <v>21</v>
          </cell>
          <cell r="G63">
            <v>9</v>
          </cell>
          <cell r="H63">
            <v>189</v>
          </cell>
        </row>
        <row r="64">
          <cell r="B64" t="str">
            <v>2017NOVIEMBRE</v>
          </cell>
          <cell r="C64">
            <v>30</v>
          </cell>
          <cell r="D64">
            <v>2</v>
          </cell>
          <cell r="E64">
            <v>8</v>
          </cell>
          <cell r="F64">
            <v>20</v>
          </cell>
          <cell r="G64">
            <v>9</v>
          </cell>
          <cell r="H64">
            <v>180</v>
          </cell>
        </row>
        <row r="65">
          <cell r="B65" t="str">
            <v>2017DICIEMBRE</v>
          </cell>
          <cell r="C65">
            <v>31</v>
          </cell>
          <cell r="D65">
            <v>2</v>
          </cell>
          <cell r="E65">
            <v>10</v>
          </cell>
          <cell r="F65">
            <v>19</v>
          </cell>
          <cell r="G65">
            <v>9</v>
          </cell>
          <cell r="H65">
            <v>171</v>
          </cell>
        </row>
        <row r="66">
          <cell r="B66" t="str">
            <v>2018ENERO</v>
          </cell>
          <cell r="C66">
            <v>31</v>
          </cell>
          <cell r="D66">
            <v>2</v>
          </cell>
          <cell r="E66">
            <v>8</v>
          </cell>
          <cell r="F66">
            <v>21</v>
          </cell>
          <cell r="G66">
            <v>9</v>
          </cell>
          <cell r="H66">
            <v>189</v>
          </cell>
        </row>
        <row r="67">
          <cell r="B67" t="str">
            <v>2018FEBRERO</v>
          </cell>
          <cell r="C67">
            <v>28</v>
          </cell>
          <cell r="D67">
            <v>0</v>
          </cell>
          <cell r="E67">
            <v>8</v>
          </cell>
          <cell r="F67">
            <v>20</v>
          </cell>
          <cell r="G67">
            <v>9</v>
          </cell>
          <cell r="H67">
            <v>180</v>
          </cell>
        </row>
        <row r="68">
          <cell r="B68" t="str">
            <v>2018MARZO</v>
          </cell>
          <cell r="C68">
            <v>31</v>
          </cell>
          <cell r="D68">
            <v>3</v>
          </cell>
          <cell r="E68">
            <v>9</v>
          </cell>
          <cell r="F68">
            <v>19</v>
          </cell>
          <cell r="G68">
            <v>9</v>
          </cell>
          <cell r="H68">
            <v>171</v>
          </cell>
        </row>
        <row r="69">
          <cell r="B69" t="str">
            <v>2018ABRIL</v>
          </cell>
          <cell r="C69">
            <v>30</v>
          </cell>
          <cell r="D69">
            <v>0</v>
          </cell>
          <cell r="E69">
            <v>9</v>
          </cell>
          <cell r="F69">
            <v>21</v>
          </cell>
          <cell r="G69">
            <v>9</v>
          </cell>
          <cell r="H69">
            <v>189</v>
          </cell>
        </row>
        <row r="70">
          <cell r="B70" t="str">
            <v>2018MAYO</v>
          </cell>
          <cell r="C70">
            <v>31</v>
          </cell>
          <cell r="D70">
            <v>1</v>
          </cell>
          <cell r="E70">
            <v>8</v>
          </cell>
          <cell r="F70">
            <v>22</v>
          </cell>
          <cell r="G70">
            <v>9</v>
          </cell>
          <cell r="H70">
            <v>198</v>
          </cell>
        </row>
        <row r="71">
          <cell r="B71" t="str">
            <v>2018JUNIO</v>
          </cell>
          <cell r="C71">
            <v>30</v>
          </cell>
          <cell r="D71">
            <v>2</v>
          </cell>
          <cell r="E71">
            <v>9</v>
          </cell>
          <cell r="F71">
            <v>19</v>
          </cell>
          <cell r="G71">
            <v>9</v>
          </cell>
          <cell r="H71">
            <v>171</v>
          </cell>
        </row>
        <row r="72">
          <cell r="B72" t="str">
            <v>2018JULIO</v>
          </cell>
          <cell r="C72">
            <v>31</v>
          </cell>
          <cell r="D72">
            <v>2</v>
          </cell>
          <cell r="E72">
            <v>9</v>
          </cell>
          <cell r="F72">
            <v>20</v>
          </cell>
          <cell r="G72">
            <v>9</v>
          </cell>
          <cell r="H72">
            <v>180</v>
          </cell>
        </row>
        <row r="73">
          <cell r="B73" t="str">
            <v>2018AGOSTO</v>
          </cell>
          <cell r="C73">
            <v>31</v>
          </cell>
          <cell r="D73">
            <v>2</v>
          </cell>
          <cell r="E73">
            <v>8</v>
          </cell>
          <cell r="F73">
            <v>21</v>
          </cell>
          <cell r="G73">
            <v>9</v>
          </cell>
          <cell r="H73">
            <v>189</v>
          </cell>
        </row>
        <row r="74">
          <cell r="B74" t="str">
            <v>2018SEPTIEMBRE</v>
          </cell>
          <cell r="C74">
            <v>30</v>
          </cell>
          <cell r="D74">
            <v>0</v>
          </cell>
          <cell r="E74">
            <v>10</v>
          </cell>
          <cell r="F74">
            <v>20</v>
          </cell>
          <cell r="G74">
            <v>9</v>
          </cell>
          <cell r="H74">
            <v>180</v>
          </cell>
        </row>
        <row r="75">
          <cell r="B75" t="str">
            <v>2018OCTUBRE</v>
          </cell>
          <cell r="C75">
            <v>31</v>
          </cell>
          <cell r="D75">
            <v>1</v>
          </cell>
          <cell r="E75">
            <v>8</v>
          </cell>
          <cell r="F75">
            <v>22</v>
          </cell>
          <cell r="G75">
            <v>9</v>
          </cell>
          <cell r="H75">
            <v>198</v>
          </cell>
        </row>
        <row r="76">
          <cell r="B76" t="str">
            <v>2018NOVIEMBRE</v>
          </cell>
          <cell r="C76">
            <v>30</v>
          </cell>
          <cell r="D76">
            <v>2</v>
          </cell>
          <cell r="E76">
            <v>8</v>
          </cell>
          <cell r="F76">
            <v>20</v>
          </cell>
          <cell r="G76">
            <v>9</v>
          </cell>
          <cell r="H76">
            <v>180</v>
          </cell>
        </row>
        <row r="77">
          <cell r="B77" t="str">
            <v>2018DICIEMBRE</v>
          </cell>
          <cell r="C77">
            <v>31</v>
          </cell>
          <cell r="D77">
            <v>2</v>
          </cell>
          <cell r="E77">
            <v>10</v>
          </cell>
          <cell r="F77">
            <v>19</v>
          </cell>
          <cell r="G77">
            <v>9</v>
          </cell>
          <cell r="H77">
            <v>171</v>
          </cell>
        </row>
        <row r="78">
          <cell r="B78" t="str">
            <v>2019ENERO</v>
          </cell>
          <cell r="C78">
            <v>31</v>
          </cell>
          <cell r="D78">
            <v>2</v>
          </cell>
          <cell r="E78">
            <v>8</v>
          </cell>
          <cell r="F78">
            <v>21</v>
          </cell>
          <cell r="G78">
            <v>9</v>
          </cell>
          <cell r="H78">
            <v>189</v>
          </cell>
        </row>
        <row r="79">
          <cell r="B79" t="str">
            <v>2019FEBRERO</v>
          </cell>
          <cell r="C79">
            <v>28</v>
          </cell>
          <cell r="D79">
            <v>0</v>
          </cell>
          <cell r="E79">
            <v>8</v>
          </cell>
          <cell r="F79">
            <v>20</v>
          </cell>
          <cell r="G79">
            <v>9</v>
          </cell>
          <cell r="H79">
            <v>180</v>
          </cell>
        </row>
        <row r="80">
          <cell r="B80" t="str">
            <v>2019MARZO</v>
          </cell>
          <cell r="C80">
            <v>31</v>
          </cell>
          <cell r="D80">
            <v>3</v>
          </cell>
          <cell r="E80">
            <v>9</v>
          </cell>
          <cell r="F80">
            <v>19</v>
          </cell>
          <cell r="G80">
            <v>9</v>
          </cell>
          <cell r="H80">
            <v>171</v>
          </cell>
        </row>
        <row r="81">
          <cell r="B81" t="str">
            <v>2019ABRIL</v>
          </cell>
          <cell r="C81">
            <v>30</v>
          </cell>
          <cell r="D81">
            <v>0</v>
          </cell>
          <cell r="E81">
            <v>9</v>
          </cell>
          <cell r="F81">
            <v>21</v>
          </cell>
          <cell r="G81">
            <v>9</v>
          </cell>
          <cell r="H81">
            <v>189</v>
          </cell>
        </row>
        <row r="82">
          <cell r="B82" t="str">
            <v>2019MAYO</v>
          </cell>
          <cell r="C82">
            <v>31</v>
          </cell>
          <cell r="D82">
            <v>1</v>
          </cell>
          <cell r="E82">
            <v>8</v>
          </cell>
          <cell r="F82">
            <v>22</v>
          </cell>
          <cell r="G82">
            <v>9</v>
          </cell>
          <cell r="H82">
            <v>198</v>
          </cell>
        </row>
        <row r="83">
          <cell r="B83" t="str">
            <v>2019JUNIO</v>
          </cell>
          <cell r="C83">
            <v>30</v>
          </cell>
          <cell r="D83">
            <v>2</v>
          </cell>
          <cell r="E83">
            <v>9</v>
          </cell>
          <cell r="F83">
            <v>19</v>
          </cell>
          <cell r="G83">
            <v>9</v>
          </cell>
          <cell r="H83">
            <v>171</v>
          </cell>
        </row>
        <row r="84">
          <cell r="B84" t="str">
            <v>2019JULIO</v>
          </cell>
          <cell r="C84">
            <v>31</v>
          </cell>
          <cell r="D84">
            <v>2</v>
          </cell>
          <cell r="E84">
            <v>9</v>
          </cell>
          <cell r="F84">
            <v>20</v>
          </cell>
          <cell r="G84">
            <v>9</v>
          </cell>
          <cell r="H84">
            <v>180</v>
          </cell>
        </row>
        <row r="85">
          <cell r="B85" t="str">
            <v>2019AGOSTO</v>
          </cell>
          <cell r="C85">
            <v>31</v>
          </cell>
          <cell r="D85">
            <v>2</v>
          </cell>
          <cell r="E85">
            <v>8</v>
          </cell>
          <cell r="F85">
            <v>21</v>
          </cell>
          <cell r="G85">
            <v>9</v>
          </cell>
          <cell r="H85">
            <v>189</v>
          </cell>
        </row>
        <row r="86">
          <cell r="B86" t="str">
            <v>2019SEPTIEMBRE</v>
          </cell>
          <cell r="C86">
            <v>30</v>
          </cell>
          <cell r="D86">
            <v>0</v>
          </cell>
          <cell r="E86">
            <v>10</v>
          </cell>
          <cell r="F86">
            <v>20</v>
          </cell>
          <cell r="G86">
            <v>9</v>
          </cell>
          <cell r="H86">
            <v>180</v>
          </cell>
        </row>
        <row r="87">
          <cell r="B87" t="str">
            <v>2019OCTUBRE</v>
          </cell>
          <cell r="C87">
            <v>31</v>
          </cell>
          <cell r="D87">
            <v>1</v>
          </cell>
          <cell r="E87">
            <v>8</v>
          </cell>
          <cell r="F87">
            <v>22</v>
          </cell>
          <cell r="G87">
            <v>9</v>
          </cell>
          <cell r="H87">
            <v>198</v>
          </cell>
        </row>
        <row r="88">
          <cell r="B88" t="str">
            <v>2019NOVIEMBRE</v>
          </cell>
          <cell r="C88">
            <v>30</v>
          </cell>
          <cell r="D88">
            <v>2</v>
          </cell>
          <cell r="E88">
            <v>8</v>
          </cell>
          <cell r="F88">
            <v>20</v>
          </cell>
          <cell r="G88">
            <v>9</v>
          </cell>
          <cell r="H88">
            <v>180</v>
          </cell>
        </row>
        <row r="89">
          <cell r="B89" t="str">
            <v>2019DICIEMBRE</v>
          </cell>
          <cell r="C89">
            <v>31</v>
          </cell>
          <cell r="D89">
            <v>2</v>
          </cell>
          <cell r="E89">
            <v>10</v>
          </cell>
          <cell r="F89">
            <v>19</v>
          </cell>
          <cell r="G89">
            <v>9</v>
          </cell>
          <cell r="H89">
            <v>171</v>
          </cell>
        </row>
        <row r="90">
          <cell r="B90" t="str">
            <v>2020ENERO</v>
          </cell>
          <cell r="C90">
            <v>31</v>
          </cell>
          <cell r="D90">
            <v>2</v>
          </cell>
          <cell r="E90">
            <v>8</v>
          </cell>
          <cell r="F90">
            <v>21</v>
          </cell>
          <cell r="G90">
            <v>9</v>
          </cell>
          <cell r="H90">
            <v>189</v>
          </cell>
        </row>
        <row r="91">
          <cell r="B91" t="str">
            <v>2020FEBRERO</v>
          </cell>
          <cell r="C91">
            <v>28</v>
          </cell>
          <cell r="D91">
            <v>0</v>
          </cell>
          <cell r="E91">
            <v>8</v>
          </cell>
          <cell r="F91">
            <v>20</v>
          </cell>
          <cell r="G91">
            <v>9</v>
          </cell>
          <cell r="H91">
            <v>180</v>
          </cell>
        </row>
        <row r="92">
          <cell r="B92" t="str">
            <v>2020MARZO</v>
          </cell>
          <cell r="C92">
            <v>31</v>
          </cell>
          <cell r="D92">
            <v>3</v>
          </cell>
          <cell r="E92">
            <v>9</v>
          </cell>
          <cell r="F92">
            <v>19</v>
          </cell>
          <cell r="G92">
            <v>9</v>
          </cell>
          <cell r="H92">
            <v>171</v>
          </cell>
        </row>
        <row r="93">
          <cell r="B93" t="str">
            <v>2020ABRIL</v>
          </cell>
          <cell r="C93">
            <v>30</v>
          </cell>
          <cell r="D93">
            <v>0</v>
          </cell>
          <cell r="E93">
            <v>9</v>
          </cell>
          <cell r="F93">
            <v>21</v>
          </cell>
          <cell r="G93">
            <v>9</v>
          </cell>
          <cell r="H93">
            <v>189</v>
          </cell>
        </row>
        <row r="94">
          <cell r="B94" t="str">
            <v>2020MAYO</v>
          </cell>
          <cell r="C94">
            <v>31</v>
          </cell>
          <cell r="D94">
            <v>1</v>
          </cell>
          <cell r="E94">
            <v>8</v>
          </cell>
          <cell r="F94">
            <v>22</v>
          </cell>
          <cell r="G94">
            <v>9</v>
          </cell>
          <cell r="H94">
            <v>198</v>
          </cell>
        </row>
        <row r="95">
          <cell r="B95" t="str">
            <v>2020JUNIO</v>
          </cell>
          <cell r="C95">
            <v>30</v>
          </cell>
          <cell r="D95">
            <v>2</v>
          </cell>
          <cell r="E95">
            <v>9</v>
          </cell>
          <cell r="F95">
            <v>19</v>
          </cell>
          <cell r="G95">
            <v>9</v>
          </cell>
          <cell r="H95">
            <v>171</v>
          </cell>
        </row>
        <row r="96">
          <cell r="B96" t="str">
            <v>2020JULIO</v>
          </cell>
          <cell r="C96">
            <v>31</v>
          </cell>
          <cell r="D96">
            <v>2</v>
          </cell>
          <cell r="E96">
            <v>9</v>
          </cell>
          <cell r="F96">
            <v>20</v>
          </cell>
          <cell r="G96">
            <v>9</v>
          </cell>
          <cell r="H96">
            <v>180</v>
          </cell>
        </row>
        <row r="97">
          <cell r="B97" t="str">
            <v>2020AGOSTO</v>
          </cell>
          <cell r="C97">
            <v>31</v>
          </cell>
          <cell r="D97">
            <v>2</v>
          </cell>
          <cell r="E97">
            <v>8</v>
          </cell>
          <cell r="F97">
            <v>21</v>
          </cell>
          <cell r="G97">
            <v>9</v>
          </cell>
          <cell r="H97">
            <v>189</v>
          </cell>
        </row>
        <row r="98">
          <cell r="B98" t="str">
            <v>2020SEPTIEMBRE</v>
          </cell>
          <cell r="C98">
            <v>30</v>
          </cell>
          <cell r="D98">
            <v>0</v>
          </cell>
          <cell r="E98">
            <v>10</v>
          </cell>
          <cell r="F98">
            <v>20</v>
          </cell>
          <cell r="G98">
            <v>9</v>
          </cell>
          <cell r="H98">
            <v>180</v>
          </cell>
        </row>
        <row r="99">
          <cell r="B99" t="str">
            <v>2020OCTUBRE</v>
          </cell>
          <cell r="C99">
            <v>31</v>
          </cell>
          <cell r="D99">
            <v>1</v>
          </cell>
          <cell r="E99">
            <v>8</v>
          </cell>
          <cell r="F99">
            <v>22</v>
          </cell>
          <cell r="G99">
            <v>9</v>
          </cell>
          <cell r="H99">
            <v>198</v>
          </cell>
        </row>
        <row r="100">
          <cell r="B100" t="str">
            <v>2020NOVIEMBRE</v>
          </cell>
          <cell r="C100">
            <v>30</v>
          </cell>
          <cell r="D100">
            <v>2</v>
          </cell>
          <cell r="E100">
            <v>8</v>
          </cell>
          <cell r="F100">
            <v>20</v>
          </cell>
          <cell r="G100">
            <v>9</v>
          </cell>
          <cell r="H100">
            <v>180</v>
          </cell>
        </row>
        <row r="101">
          <cell r="B101" t="str">
            <v>2020DICIEMBRE</v>
          </cell>
          <cell r="C101">
            <v>31</v>
          </cell>
          <cell r="D101">
            <v>2</v>
          </cell>
          <cell r="E101">
            <v>10</v>
          </cell>
          <cell r="F101">
            <v>19</v>
          </cell>
          <cell r="G101">
            <v>9</v>
          </cell>
          <cell r="H101">
            <v>171</v>
          </cell>
        </row>
        <row r="102">
          <cell r="B102" t="str">
            <v>2021ENERO</v>
          </cell>
          <cell r="C102">
            <v>31</v>
          </cell>
          <cell r="D102">
            <v>2</v>
          </cell>
          <cell r="E102">
            <v>8</v>
          </cell>
          <cell r="F102">
            <v>21</v>
          </cell>
          <cell r="G102">
            <v>9</v>
          </cell>
          <cell r="H102">
            <v>189</v>
          </cell>
        </row>
        <row r="103">
          <cell r="B103" t="str">
            <v>2021FEBRERO</v>
          </cell>
          <cell r="C103">
            <v>28</v>
          </cell>
          <cell r="D103">
            <v>0</v>
          </cell>
          <cell r="E103">
            <v>8</v>
          </cell>
          <cell r="F103">
            <v>20</v>
          </cell>
          <cell r="G103">
            <v>9</v>
          </cell>
          <cell r="H103">
            <v>180</v>
          </cell>
        </row>
        <row r="104">
          <cell r="B104" t="str">
            <v>2021MARZO</v>
          </cell>
          <cell r="C104">
            <v>31</v>
          </cell>
          <cell r="D104">
            <v>3</v>
          </cell>
          <cell r="E104">
            <v>9</v>
          </cell>
          <cell r="F104">
            <v>19</v>
          </cell>
          <cell r="G104">
            <v>9</v>
          </cell>
          <cell r="H104">
            <v>171</v>
          </cell>
        </row>
        <row r="105">
          <cell r="B105" t="str">
            <v>2021ABRIL</v>
          </cell>
          <cell r="C105">
            <v>30</v>
          </cell>
          <cell r="D105">
            <v>0</v>
          </cell>
          <cell r="E105">
            <v>9</v>
          </cell>
          <cell r="F105">
            <v>21</v>
          </cell>
          <cell r="G105">
            <v>9</v>
          </cell>
          <cell r="H105">
            <v>189</v>
          </cell>
        </row>
        <row r="106">
          <cell r="B106" t="str">
            <v>2021MAYO</v>
          </cell>
          <cell r="C106">
            <v>31</v>
          </cell>
          <cell r="D106">
            <v>1</v>
          </cell>
          <cell r="E106">
            <v>8</v>
          </cell>
          <cell r="F106">
            <v>22</v>
          </cell>
          <cell r="G106">
            <v>9</v>
          </cell>
          <cell r="H106">
            <v>198</v>
          </cell>
        </row>
        <row r="107">
          <cell r="B107" t="str">
            <v>2021JUNIO</v>
          </cell>
          <cell r="C107">
            <v>30</v>
          </cell>
          <cell r="D107">
            <v>2</v>
          </cell>
          <cell r="E107">
            <v>9</v>
          </cell>
          <cell r="F107">
            <v>19</v>
          </cell>
          <cell r="G107">
            <v>9</v>
          </cell>
          <cell r="H107">
            <v>171</v>
          </cell>
        </row>
        <row r="108">
          <cell r="B108" t="str">
            <v>2021JULIO</v>
          </cell>
          <cell r="C108">
            <v>31</v>
          </cell>
          <cell r="D108">
            <v>2</v>
          </cell>
          <cell r="E108">
            <v>9</v>
          </cell>
          <cell r="F108">
            <v>20</v>
          </cell>
          <cell r="G108">
            <v>9</v>
          </cell>
          <cell r="H108">
            <v>180</v>
          </cell>
        </row>
        <row r="109">
          <cell r="B109" t="str">
            <v>2021AGOSTO</v>
          </cell>
          <cell r="C109">
            <v>31</v>
          </cell>
          <cell r="D109">
            <v>2</v>
          </cell>
          <cell r="E109">
            <v>8</v>
          </cell>
          <cell r="F109">
            <v>21</v>
          </cell>
          <cell r="G109">
            <v>9</v>
          </cell>
          <cell r="H109">
            <v>189</v>
          </cell>
        </row>
        <row r="110">
          <cell r="B110" t="str">
            <v>2021SEPTIEMBRE</v>
          </cell>
          <cell r="C110">
            <v>30</v>
          </cell>
          <cell r="D110">
            <v>0</v>
          </cell>
          <cell r="E110">
            <v>10</v>
          </cell>
          <cell r="F110">
            <v>20</v>
          </cell>
          <cell r="G110">
            <v>9</v>
          </cell>
          <cell r="H110">
            <v>180</v>
          </cell>
        </row>
        <row r="111">
          <cell r="B111" t="str">
            <v>2021OCTUBRE</v>
          </cell>
          <cell r="C111">
            <v>31</v>
          </cell>
          <cell r="D111">
            <v>1</v>
          </cell>
          <cell r="E111">
            <v>8</v>
          </cell>
          <cell r="F111">
            <v>22</v>
          </cell>
          <cell r="G111">
            <v>9</v>
          </cell>
          <cell r="H111">
            <v>198</v>
          </cell>
        </row>
        <row r="112">
          <cell r="B112" t="str">
            <v>2021NOVIEMBRE</v>
          </cell>
          <cell r="C112">
            <v>30</v>
          </cell>
          <cell r="D112">
            <v>2</v>
          </cell>
          <cell r="E112">
            <v>8</v>
          </cell>
          <cell r="F112">
            <v>20</v>
          </cell>
          <cell r="G112">
            <v>9</v>
          </cell>
          <cell r="H112">
            <v>180</v>
          </cell>
        </row>
        <row r="113">
          <cell r="B113" t="str">
            <v>2021DICIEMBRE</v>
          </cell>
          <cell r="C113">
            <v>31</v>
          </cell>
          <cell r="D113">
            <v>2</v>
          </cell>
          <cell r="E113">
            <v>10</v>
          </cell>
          <cell r="F113">
            <v>19</v>
          </cell>
          <cell r="G113">
            <v>9</v>
          </cell>
          <cell r="H113">
            <v>171</v>
          </cell>
        </row>
        <row r="114">
          <cell r="B114" t="str">
            <v>2022ENERO</v>
          </cell>
          <cell r="C114">
            <v>31</v>
          </cell>
          <cell r="D114">
            <v>2</v>
          </cell>
          <cell r="E114">
            <v>8</v>
          </cell>
          <cell r="F114">
            <v>21</v>
          </cell>
          <cell r="G114">
            <v>9</v>
          </cell>
          <cell r="H114">
            <v>189</v>
          </cell>
        </row>
        <row r="115">
          <cell r="B115" t="str">
            <v>2022FEBRERO</v>
          </cell>
          <cell r="C115">
            <v>28</v>
          </cell>
          <cell r="D115">
            <v>0</v>
          </cell>
          <cell r="E115">
            <v>8</v>
          </cell>
          <cell r="F115">
            <v>20</v>
          </cell>
          <cell r="G115">
            <v>9</v>
          </cell>
          <cell r="H115">
            <v>180</v>
          </cell>
        </row>
        <row r="116">
          <cell r="B116" t="str">
            <v>2022MARZO</v>
          </cell>
          <cell r="C116">
            <v>31</v>
          </cell>
          <cell r="D116">
            <v>3</v>
          </cell>
          <cell r="E116">
            <v>9</v>
          </cell>
          <cell r="F116">
            <v>19</v>
          </cell>
          <cell r="G116">
            <v>9</v>
          </cell>
          <cell r="H116">
            <v>171</v>
          </cell>
        </row>
        <row r="117">
          <cell r="B117" t="str">
            <v>2022ABRIL</v>
          </cell>
          <cell r="C117">
            <v>30</v>
          </cell>
          <cell r="D117">
            <v>0</v>
          </cell>
          <cell r="E117">
            <v>9</v>
          </cell>
          <cell r="F117">
            <v>21</v>
          </cell>
          <cell r="G117">
            <v>9</v>
          </cell>
          <cell r="H117">
            <v>189</v>
          </cell>
        </row>
        <row r="118">
          <cell r="B118" t="str">
            <v>2022MAYO</v>
          </cell>
          <cell r="C118">
            <v>31</v>
          </cell>
          <cell r="D118">
            <v>1</v>
          </cell>
          <cell r="E118">
            <v>8</v>
          </cell>
          <cell r="F118">
            <v>22</v>
          </cell>
          <cell r="G118">
            <v>9</v>
          </cell>
          <cell r="H118">
            <v>198</v>
          </cell>
        </row>
        <row r="119">
          <cell r="B119" t="str">
            <v>2022JUNIO</v>
          </cell>
          <cell r="C119">
            <v>30</v>
          </cell>
          <cell r="D119">
            <v>2</v>
          </cell>
          <cell r="E119">
            <v>9</v>
          </cell>
          <cell r="F119">
            <v>19</v>
          </cell>
          <cell r="G119">
            <v>9</v>
          </cell>
          <cell r="H119">
            <v>171</v>
          </cell>
        </row>
        <row r="120">
          <cell r="B120" t="str">
            <v>2022JULIO</v>
          </cell>
          <cell r="C120">
            <v>31</v>
          </cell>
          <cell r="D120">
            <v>2</v>
          </cell>
          <cell r="E120">
            <v>9</v>
          </cell>
          <cell r="F120">
            <v>20</v>
          </cell>
          <cell r="G120">
            <v>9</v>
          </cell>
          <cell r="H120">
            <v>180</v>
          </cell>
        </row>
        <row r="121">
          <cell r="B121" t="str">
            <v>2022AGOSTO</v>
          </cell>
          <cell r="C121">
            <v>31</v>
          </cell>
          <cell r="D121">
            <v>2</v>
          </cell>
          <cell r="E121">
            <v>8</v>
          </cell>
          <cell r="F121">
            <v>21</v>
          </cell>
          <cell r="G121">
            <v>9</v>
          </cell>
          <cell r="H121">
            <v>189</v>
          </cell>
        </row>
        <row r="122">
          <cell r="B122" t="str">
            <v>2022SEPTIEMBRE</v>
          </cell>
          <cell r="C122">
            <v>30</v>
          </cell>
          <cell r="D122">
            <v>0</v>
          </cell>
          <cell r="E122">
            <v>10</v>
          </cell>
          <cell r="F122">
            <v>20</v>
          </cell>
          <cell r="G122">
            <v>9</v>
          </cell>
          <cell r="H122">
            <v>180</v>
          </cell>
        </row>
        <row r="123">
          <cell r="B123" t="str">
            <v>2022OCTUBRE</v>
          </cell>
          <cell r="C123">
            <v>31</v>
          </cell>
          <cell r="D123">
            <v>1</v>
          </cell>
          <cell r="E123">
            <v>8</v>
          </cell>
          <cell r="F123">
            <v>22</v>
          </cell>
          <cell r="G123">
            <v>9</v>
          </cell>
          <cell r="H123">
            <v>198</v>
          </cell>
        </row>
        <row r="124">
          <cell r="B124" t="str">
            <v>2022NOVIEMBRE</v>
          </cell>
          <cell r="C124">
            <v>30</v>
          </cell>
          <cell r="D124">
            <v>2</v>
          </cell>
          <cell r="E124">
            <v>8</v>
          </cell>
          <cell r="F124">
            <v>20</v>
          </cell>
          <cell r="G124">
            <v>9</v>
          </cell>
          <cell r="H124">
            <v>180</v>
          </cell>
        </row>
        <row r="125">
          <cell r="B125" t="str">
            <v>2022DICIEMBRE</v>
          </cell>
          <cell r="C125">
            <v>31</v>
          </cell>
          <cell r="D125">
            <v>2</v>
          </cell>
          <cell r="E125">
            <v>10</v>
          </cell>
          <cell r="F125">
            <v>19</v>
          </cell>
          <cell r="G125">
            <v>9</v>
          </cell>
          <cell r="H125">
            <v>171</v>
          </cell>
        </row>
        <row r="126">
          <cell r="B126" t="str">
            <v>2023ENERO</v>
          </cell>
          <cell r="C126">
            <v>31</v>
          </cell>
          <cell r="D126">
            <v>2</v>
          </cell>
          <cell r="E126">
            <v>8</v>
          </cell>
          <cell r="F126">
            <v>21</v>
          </cell>
          <cell r="G126">
            <v>9</v>
          </cell>
          <cell r="H126">
            <v>189</v>
          </cell>
        </row>
        <row r="127">
          <cell r="B127" t="str">
            <v>2023FEBRERO</v>
          </cell>
          <cell r="C127">
            <v>28</v>
          </cell>
          <cell r="D127">
            <v>0</v>
          </cell>
          <cell r="E127">
            <v>8</v>
          </cell>
          <cell r="F127">
            <v>20</v>
          </cell>
          <cell r="G127">
            <v>9</v>
          </cell>
          <cell r="H127">
            <v>180</v>
          </cell>
        </row>
        <row r="128">
          <cell r="B128" t="str">
            <v>2023MARZO</v>
          </cell>
          <cell r="C128">
            <v>31</v>
          </cell>
          <cell r="D128">
            <v>3</v>
          </cell>
          <cell r="E128">
            <v>9</v>
          </cell>
          <cell r="F128">
            <v>19</v>
          </cell>
          <cell r="G128">
            <v>9</v>
          </cell>
          <cell r="H128">
            <v>171</v>
          </cell>
        </row>
        <row r="129">
          <cell r="B129" t="str">
            <v>2023ABRIL</v>
          </cell>
          <cell r="C129">
            <v>30</v>
          </cell>
          <cell r="D129">
            <v>0</v>
          </cell>
          <cell r="E129">
            <v>9</v>
          </cell>
          <cell r="F129">
            <v>21</v>
          </cell>
          <cell r="G129">
            <v>9</v>
          </cell>
          <cell r="H129">
            <v>189</v>
          </cell>
        </row>
        <row r="130">
          <cell r="B130" t="str">
            <v>2023MAYO</v>
          </cell>
          <cell r="C130">
            <v>31</v>
          </cell>
          <cell r="D130">
            <v>1</v>
          </cell>
          <cell r="E130">
            <v>8</v>
          </cell>
          <cell r="F130">
            <v>22</v>
          </cell>
          <cell r="G130">
            <v>9</v>
          </cell>
          <cell r="H130">
            <v>198</v>
          </cell>
        </row>
        <row r="131">
          <cell r="B131" t="str">
            <v>2023JUNIO</v>
          </cell>
          <cell r="C131">
            <v>30</v>
          </cell>
          <cell r="D131">
            <v>2</v>
          </cell>
          <cell r="E131">
            <v>9</v>
          </cell>
          <cell r="F131">
            <v>19</v>
          </cell>
          <cell r="G131">
            <v>9</v>
          </cell>
          <cell r="H131">
            <v>171</v>
          </cell>
        </row>
        <row r="132">
          <cell r="B132" t="str">
            <v>2023JULIO</v>
          </cell>
          <cell r="C132">
            <v>31</v>
          </cell>
          <cell r="D132">
            <v>2</v>
          </cell>
          <cell r="E132">
            <v>9</v>
          </cell>
          <cell r="F132">
            <v>20</v>
          </cell>
          <cell r="G132">
            <v>9</v>
          </cell>
          <cell r="H132">
            <v>180</v>
          </cell>
        </row>
        <row r="133">
          <cell r="B133" t="str">
            <v>2023AGOSTO</v>
          </cell>
          <cell r="C133">
            <v>31</v>
          </cell>
          <cell r="D133">
            <v>2</v>
          </cell>
          <cell r="E133">
            <v>8</v>
          </cell>
          <cell r="F133">
            <v>21</v>
          </cell>
          <cell r="G133">
            <v>9</v>
          </cell>
          <cell r="H133">
            <v>189</v>
          </cell>
        </row>
        <row r="134">
          <cell r="B134" t="str">
            <v>2023SEPTIEMBRE</v>
          </cell>
          <cell r="C134">
            <v>30</v>
          </cell>
          <cell r="D134">
            <v>0</v>
          </cell>
          <cell r="E134">
            <v>10</v>
          </cell>
          <cell r="F134">
            <v>20</v>
          </cell>
          <cell r="G134">
            <v>9</v>
          </cell>
          <cell r="H134">
            <v>180</v>
          </cell>
        </row>
        <row r="135">
          <cell r="B135" t="str">
            <v>2023OCTUBRE</v>
          </cell>
          <cell r="C135">
            <v>31</v>
          </cell>
          <cell r="D135">
            <v>1</v>
          </cell>
          <cell r="E135">
            <v>8</v>
          </cell>
          <cell r="F135">
            <v>22</v>
          </cell>
          <cell r="G135">
            <v>9</v>
          </cell>
          <cell r="H135">
            <v>198</v>
          </cell>
        </row>
        <row r="136">
          <cell r="B136" t="str">
            <v>2023NOVIEMBRE</v>
          </cell>
          <cell r="C136">
            <v>30</v>
          </cell>
          <cell r="D136">
            <v>2</v>
          </cell>
          <cell r="E136">
            <v>8</v>
          </cell>
          <cell r="F136">
            <v>20</v>
          </cell>
          <cell r="G136">
            <v>9</v>
          </cell>
          <cell r="H136">
            <v>180</v>
          </cell>
        </row>
        <row r="137">
          <cell r="B137" t="str">
            <v>2023DICIEMBRE</v>
          </cell>
          <cell r="C137">
            <v>31</v>
          </cell>
          <cell r="D137">
            <v>2</v>
          </cell>
          <cell r="E137">
            <v>10</v>
          </cell>
          <cell r="F137">
            <v>19</v>
          </cell>
          <cell r="G137">
            <v>9</v>
          </cell>
          <cell r="H137">
            <v>171</v>
          </cell>
        </row>
        <row r="138">
          <cell r="B138" t="str">
            <v>2024ENERO</v>
          </cell>
          <cell r="C138">
            <v>31</v>
          </cell>
          <cell r="D138">
            <v>2</v>
          </cell>
          <cell r="E138">
            <v>8</v>
          </cell>
          <cell r="F138">
            <v>21</v>
          </cell>
          <cell r="G138">
            <v>9</v>
          </cell>
          <cell r="H138">
            <v>189</v>
          </cell>
        </row>
        <row r="139">
          <cell r="B139" t="str">
            <v>2024FEBRERO</v>
          </cell>
          <cell r="C139">
            <v>28</v>
          </cell>
          <cell r="D139">
            <v>0</v>
          </cell>
          <cell r="E139">
            <v>8</v>
          </cell>
          <cell r="F139">
            <v>20</v>
          </cell>
          <cell r="G139">
            <v>9</v>
          </cell>
          <cell r="H139">
            <v>180</v>
          </cell>
        </row>
        <row r="140">
          <cell r="B140" t="str">
            <v>2024MARZO</v>
          </cell>
          <cell r="C140">
            <v>31</v>
          </cell>
          <cell r="D140">
            <v>3</v>
          </cell>
          <cell r="E140">
            <v>9</v>
          </cell>
          <cell r="F140">
            <v>19</v>
          </cell>
          <cell r="G140">
            <v>9</v>
          </cell>
          <cell r="H140">
            <v>171</v>
          </cell>
        </row>
        <row r="141">
          <cell r="B141" t="str">
            <v>2024ABRIL</v>
          </cell>
          <cell r="C141">
            <v>30</v>
          </cell>
          <cell r="D141">
            <v>0</v>
          </cell>
          <cell r="E141">
            <v>9</v>
          </cell>
          <cell r="F141">
            <v>21</v>
          </cell>
          <cell r="G141">
            <v>9</v>
          </cell>
          <cell r="H141">
            <v>189</v>
          </cell>
        </row>
        <row r="142">
          <cell r="B142" t="str">
            <v>2024MAYO</v>
          </cell>
          <cell r="C142">
            <v>31</v>
          </cell>
          <cell r="D142">
            <v>1</v>
          </cell>
          <cell r="E142">
            <v>8</v>
          </cell>
          <cell r="F142">
            <v>22</v>
          </cell>
          <cell r="G142">
            <v>9</v>
          </cell>
          <cell r="H142">
            <v>198</v>
          </cell>
        </row>
        <row r="143">
          <cell r="B143" t="str">
            <v>2024JUNIO</v>
          </cell>
          <cell r="C143">
            <v>30</v>
          </cell>
          <cell r="D143">
            <v>2</v>
          </cell>
          <cell r="E143">
            <v>9</v>
          </cell>
          <cell r="F143">
            <v>19</v>
          </cell>
          <cell r="G143">
            <v>9</v>
          </cell>
          <cell r="H143">
            <v>171</v>
          </cell>
        </row>
        <row r="144">
          <cell r="B144" t="str">
            <v>2024JULIO</v>
          </cell>
          <cell r="C144">
            <v>31</v>
          </cell>
          <cell r="D144">
            <v>2</v>
          </cell>
          <cell r="E144">
            <v>9</v>
          </cell>
          <cell r="F144">
            <v>20</v>
          </cell>
          <cell r="G144">
            <v>9</v>
          </cell>
          <cell r="H144">
            <v>180</v>
          </cell>
        </row>
        <row r="145">
          <cell r="B145" t="str">
            <v>2024AGOSTO</v>
          </cell>
          <cell r="C145">
            <v>31</v>
          </cell>
          <cell r="D145">
            <v>2</v>
          </cell>
          <cell r="E145">
            <v>8</v>
          </cell>
          <cell r="F145">
            <v>21</v>
          </cell>
          <cell r="G145">
            <v>9</v>
          </cell>
          <cell r="H145">
            <v>189</v>
          </cell>
        </row>
        <row r="146">
          <cell r="B146" t="str">
            <v>2024SEPTIEMBRE</v>
          </cell>
          <cell r="C146">
            <v>30</v>
          </cell>
          <cell r="D146">
            <v>0</v>
          </cell>
          <cell r="E146">
            <v>10</v>
          </cell>
          <cell r="F146">
            <v>20</v>
          </cell>
          <cell r="G146">
            <v>9</v>
          </cell>
          <cell r="H146">
            <v>180</v>
          </cell>
        </row>
        <row r="147">
          <cell r="B147" t="str">
            <v>2024OCTUBRE</v>
          </cell>
          <cell r="C147">
            <v>31</v>
          </cell>
          <cell r="D147">
            <v>1</v>
          </cell>
          <cell r="E147">
            <v>8</v>
          </cell>
          <cell r="F147">
            <v>22</v>
          </cell>
          <cell r="G147">
            <v>9</v>
          </cell>
          <cell r="H147">
            <v>198</v>
          </cell>
        </row>
        <row r="148">
          <cell r="B148" t="str">
            <v>2024NOVIEMBRE</v>
          </cell>
          <cell r="C148">
            <v>30</v>
          </cell>
          <cell r="D148">
            <v>2</v>
          </cell>
          <cell r="E148">
            <v>8</v>
          </cell>
          <cell r="F148">
            <v>20</v>
          </cell>
          <cell r="G148">
            <v>9</v>
          </cell>
          <cell r="H148">
            <v>180</v>
          </cell>
        </row>
        <row r="149">
          <cell r="B149" t="str">
            <v>2024DICIEMBRE</v>
          </cell>
          <cell r="C149">
            <v>31</v>
          </cell>
          <cell r="D149">
            <v>2</v>
          </cell>
          <cell r="E149">
            <v>10</v>
          </cell>
          <cell r="F149">
            <v>19</v>
          </cell>
          <cell r="G149">
            <v>9</v>
          </cell>
          <cell r="H149">
            <v>171</v>
          </cell>
        </row>
        <row r="150">
          <cell r="B150" t="str">
            <v>2025ENERO</v>
          </cell>
          <cell r="C150">
            <v>31</v>
          </cell>
          <cell r="D150">
            <v>2</v>
          </cell>
          <cell r="E150">
            <v>8</v>
          </cell>
          <cell r="F150">
            <v>21</v>
          </cell>
          <cell r="G150">
            <v>9</v>
          </cell>
          <cell r="H150">
            <v>189</v>
          </cell>
        </row>
        <row r="151">
          <cell r="B151" t="str">
            <v>2025FEBRERO</v>
          </cell>
          <cell r="C151">
            <v>28</v>
          </cell>
          <cell r="D151">
            <v>0</v>
          </cell>
          <cell r="E151">
            <v>8</v>
          </cell>
          <cell r="F151">
            <v>20</v>
          </cell>
          <cell r="G151">
            <v>9</v>
          </cell>
          <cell r="H151">
            <v>180</v>
          </cell>
        </row>
        <row r="152">
          <cell r="B152" t="str">
            <v>2025MARZO</v>
          </cell>
          <cell r="C152">
            <v>31</v>
          </cell>
          <cell r="D152">
            <v>3</v>
          </cell>
          <cell r="E152">
            <v>9</v>
          </cell>
          <cell r="F152">
            <v>19</v>
          </cell>
          <cell r="G152">
            <v>9</v>
          </cell>
          <cell r="H152">
            <v>171</v>
          </cell>
        </row>
        <row r="153">
          <cell r="B153" t="str">
            <v>2025ABRIL</v>
          </cell>
          <cell r="C153">
            <v>30</v>
          </cell>
          <cell r="D153">
            <v>0</v>
          </cell>
          <cell r="E153">
            <v>9</v>
          </cell>
          <cell r="F153">
            <v>21</v>
          </cell>
          <cell r="G153">
            <v>9</v>
          </cell>
          <cell r="H153">
            <v>189</v>
          </cell>
        </row>
        <row r="154">
          <cell r="B154" t="str">
            <v>2025MAYO</v>
          </cell>
          <cell r="C154">
            <v>31</v>
          </cell>
          <cell r="D154">
            <v>1</v>
          </cell>
          <cell r="E154">
            <v>8</v>
          </cell>
          <cell r="F154">
            <v>22</v>
          </cell>
          <cell r="G154">
            <v>9</v>
          </cell>
          <cell r="H154">
            <v>198</v>
          </cell>
        </row>
        <row r="155">
          <cell r="B155" t="str">
            <v>2025JUNIO</v>
          </cell>
          <cell r="C155">
            <v>30</v>
          </cell>
          <cell r="D155">
            <v>2</v>
          </cell>
          <cell r="E155">
            <v>9</v>
          </cell>
          <cell r="F155">
            <v>19</v>
          </cell>
          <cell r="G155">
            <v>9</v>
          </cell>
          <cell r="H155">
            <v>171</v>
          </cell>
        </row>
        <row r="156">
          <cell r="B156" t="str">
            <v>2025JULIO</v>
          </cell>
          <cell r="C156">
            <v>31</v>
          </cell>
          <cell r="D156">
            <v>2</v>
          </cell>
          <cell r="E156">
            <v>9</v>
          </cell>
          <cell r="F156">
            <v>20</v>
          </cell>
          <cell r="G156">
            <v>9</v>
          </cell>
          <cell r="H156">
            <v>180</v>
          </cell>
        </row>
        <row r="157">
          <cell r="B157" t="str">
            <v>2025AGOSTO</v>
          </cell>
          <cell r="C157">
            <v>31</v>
          </cell>
          <cell r="D157">
            <v>2</v>
          </cell>
          <cell r="E157">
            <v>8</v>
          </cell>
          <cell r="F157">
            <v>21</v>
          </cell>
          <cell r="G157">
            <v>9</v>
          </cell>
          <cell r="H157">
            <v>189</v>
          </cell>
        </row>
        <row r="158">
          <cell r="B158" t="str">
            <v>2025SEPTIEMBRE</v>
          </cell>
          <cell r="C158">
            <v>30</v>
          </cell>
          <cell r="D158">
            <v>0</v>
          </cell>
          <cell r="E158">
            <v>10</v>
          </cell>
          <cell r="F158">
            <v>20</v>
          </cell>
          <cell r="G158">
            <v>9</v>
          </cell>
          <cell r="H158">
            <v>180</v>
          </cell>
        </row>
        <row r="159">
          <cell r="B159" t="str">
            <v>2025OCTUBRE</v>
          </cell>
          <cell r="C159">
            <v>31</v>
          </cell>
          <cell r="D159">
            <v>1</v>
          </cell>
          <cell r="E159">
            <v>8</v>
          </cell>
          <cell r="F159">
            <v>22</v>
          </cell>
          <cell r="G159">
            <v>9</v>
          </cell>
          <cell r="H159">
            <v>198</v>
          </cell>
        </row>
        <row r="160">
          <cell r="B160" t="str">
            <v>2025NOVIEMBRE</v>
          </cell>
          <cell r="C160">
            <v>30</v>
          </cell>
          <cell r="D160">
            <v>2</v>
          </cell>
          <cell r="E160">
            <v>8</v>
          </cell>
          <cell r="F160">
            <v>20</v>
          </cell>
          <cell r="G160">
            <v>9</v>
          </cell>
          <cell r="H160">
            <v>180</v>
          </cell>
        </row>
        <row r="161">
          <cell r="B161" t="str">
            <v>2025DICIEMBRE</v>
          </cell>
          <cell r="C161">
            <v>31</v>
          </cell>
          <cell r="D161">
            <v>2</v>
          </cell>
          <cell r="E161">
            <v>10</v>
          </cell>
          <cell r="F161">
            <v>19</v>
          </cell>
          <cell r="G161">
            <v>9</v>
          </cell>
          <cell r="H161">
            <v>171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3">
          <cell r="A3" t="str">
            <v>Nacional</v>
          </cell>
        </row>
        <row r="6">
          <cell r="A6" t="str">
            <v>Si</v>
          </cell>
        </row>
        <row r="7">
          <cell r="A7" t="str">
            <v>No</v>
          </cell>
        </row>
        <row r="11">
          <cell r="A11" t="str">
            <v>Estatal</v>
          </cell>
        </row>
        <row r="12">
          <cell r="A12" t="str">
            <v>Privada</v>
          </cell>
        </row>
        <row r="13">
          <cell r="A13" t="str">
            <v>Mixta</v>
          </cell>
        </row>
        <row r="15">
          <cell r="A15" t="str">
            <v>Unión Temporal</v>
          </cell>
        </row>
        <row r="16">
          <cell r="A16" t="str">
            <v>Consorcio</v>
          </cell>
        </row>
        <row r="17">
          <cell r="A17" t="str">
            <v>Individual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queteo"/>
      <sheetName val="Semimasivo"/>
      <sheetName val="Masivo"/>
      <sheetName val="Dia"/>
      <sheetName val="Viaje"/>
      <sheetName val="Caja"/>
      <sheetName val="Valor"/>
      <sheetName val="Kilo"/>
      <sheetName val="Hora"/>
      <sheetName val="Aereo"/>
      <sheetName val="Contenedor"/>
      <sheetName val="General"/>
      <sheetName val="Listas"/>
      <sheetName val="Ciudades y Departamentos"/>
      <sheetName val="Vehículo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Caja</v>
          </cell>
          <cell r="C2" t="str">
            <v>Si</v>
          </cell>
          <cell r="D2" t="str">
            <v>Plena</v>
          </cell>
          <cell r="E2" t="str">
            <v>Plena</v>
          </cell>
        </row>
        <row r="3">
          <cell r="B3" t="str">
            <v>Despacho</v>
          </cell>
          <cell r="C3" t="str">
            <v>No</v>
          </cell>
          <cell r="D3" t="str">
            <v>Por Escala</v>
          </cell>
          <cell r="E3" t="str">
            <v>Por Caja</v>
          </cell>
        </row>
        <row r="4">
          <cell r="D4" t="str">
            <v>Por Kilo</v>
          </cell>
        </row>
      </sheetData>
      <sheetData sheetId="13">
        <row r="2">
          <cell r="A2" t="str">
            <v>ABEJORRAL - ANTIOQUIA</v>
          </cell>
        </row>
        <row r="3">
          <cell r="A3" t="str">
            <v>ABREGO - NORTE SANTANDER</v>
          </cell>
        </row>
        <row r="4">
          <cell r="A4" t="str">
            <v>ABRIAQUI - ANTIOQUIA</v>
          </cell>
        </row>
        <row r="5">
          <cell r="A5" t="str">
            <v>ACACIAS - META</v>
          </cell>
        </row>
        <row r="6">
          <cell r="A6" t="str">
            <v>ACANDI - CHOCO</v>
          </cell>
        </row>
        <row r="7">
          <cell r="A7" t="str">
            <v>ACEVEDO - HUILA</v>
          </cell>
        </row>
        <row r="8">
          <cell r="A8" t="str">
            <v>ACHI - BOLIVAR</v>
          </cell>
        </row>
        <row r="9">
          <cell r="A9" t="str">
            <v>AGRADO - HUILA</v>
          </cell>
        </row>
        <row r="10">
          <cell r="A10" t="str">
            <v>AGUA DE DIOS - CUNDINAMARCA</v>
          </cell>
        </row>
        <row r="11">
          <cell r="A11" t="str">
            <v>AGUACHICA - CESAR</v>
          </cell>
        </row>
        <row r="12">
          <cell r="A12" t="str">
            <v>AGUADA - SANTANDER</v>
          </cell>
        </row>
        <row r="13">
          <cell r="A13" t="str">
            <v>AGUADAS - CALDAS</v>
          </cell>
        </row>
        <row r="14">
          <cell r="A14" t="str">
            <v>AGUAZUL - CASANARE</v>
          </cell>
        </row>
        <row r="15">
          <cell r="A15" t="str">
            <v>AGUSTIN CODAZZI - CESAR</v>
          </cell>
        </row>
        <row r="16">
          <cell r="A16" t="str">
            <v>AIPE - HUILA</v>
          </cell>
        </row>
        <row r="17">
          <cell r="A17" t="str">
            <v>ALBAN - CUNDINAMARCA</v>
          </cell>
        </row>
        <row r="18">
          <cell r="A18" t="str">
            <v>ALBAN - NARIÑO</v>
          </cell>
        </row>
        <row r="19">
          <cell r="A19" t="str">
            <v>ALBANIA - CAQUETA</v>
          </cell>
        </row>
        <row r="20">
          <cell r="A20" t="str">
            <v>ALBANIA - LA GUAJIRA</v>
          </cell>
        </row>
        <row r="21">
          <cell r="A21" t="str">
            <v>ALBANIA - SANTANDER</v>
          </cell>
        </row>
        <row r="22">
          <cell r="A22" t="str">
            <v>ALCALA - VALLE</v>
          </cell>
        </row>
        <row r="23">
          <cell r="A23" t="str">
            <v>ALDANA - NARIÑO</v>
          </cell>
        </row>
        <row r="24">
          <cell r="A24" t="str">
            <v>ALEJANDRIA - ANTIOQUIA</v>
          </cell>
        </row>
        <row r="25">
          <cell r="A25" t="str">
            <v>ALGARROBO - MAGDALENA</v>
          </cell>
        </row>
        <row r="26">
          <cell r="A26" t="str">
            <v>ALGECIRAS - HUILA</v>
          </cell>
        </row>
        <row r="27">
          <cell r="A27" t="str">
            <v>ALMAGUER - CAUCA</v>
          </cell>
        </row>
        <row r="28">
          <cell r="A28" t="str">
            <v>ALMEIDA - BOYACA</v>
          </cell>
        </row>
        <row r="29">
          <cell r="A29" t="str">
            <v>ALPUJARRA - TOLIMA</v>
          </cell>
        </row>
        <row r="30">
          <cell r="A30" t="str">
            <v>ALTAMIRA - HUILA</v>
          </cell>
        </row>
        <row r="31">
          <cell r="A31" t="str">
            <v>ALTO BAUDO - CHOCO</v>
          </cell>
        </row>
        <row r="32">
          <cell r="A32" t="str">
            <v>ALTOS DEL ROSARIO - BOLIVAR</v>
          </cell>
        </row>
        <row r="33">
          <cell r="A33" t="str">
            <v>ALVARADO - TOLIMA</v>
          </cell>
        </row>
        <row r="34">
          <cell r="A34" t="str">
            <v>AMAGA - ANTIOQUIA</v>
          </cell>
        </row>
        <row r="35">
          <cell r="A35" t="str">
            <v>AMALFI - ANTIOQUIA</v>
          </cell>
        </row>
        <row r="36">
          <cell r="A36" t="str">
            <v>AMBALEMA - TOLIMA</v>
          </cell>
        </row>
        <row r="37">
          <cell r="A37" t="str">
            <v>ANAPOIMA - CUNDINAMARCA</v>
          </cell>
        </row>
        <row r="38">
          <cell r="A38" t="str">
            <v>ANCUYA - NARIÑO</v>
          </cell>
        </row>
        <row r="39">
          <cell r="A39" t="str">
            <v>ANDALUCIA - VALLE</v>
          </cell>
        </row>
        <row r="40">
          <cell r="A40" t="str">
            <v>ANDES - ANTIOQUIA</v>
          </cell>
        </row>
        <row r="41">
          <cell r="A41" t="str">
            <v>ANGELOPOLIS - ANTIOQUIA</v>
          </cell>
        </row>
        <row r="42">
          <cell r="A42" t="str">
            <v>ANGOSTURA - ANTIOQUIA</v>
          </cell>
        </row>
        <row r="43">
          <cell r="A43" t="str">
            <v>ANOLAIMA - CUNDINAMARCA</v>
          </cell>
        </row>
        <row r="44">
          <cell r="A44" t="str">
            <v>ANORI - ANTIOQUIA</v>
          </cell>
        </row>
        <row r="45">
          <cell r="A45" t="str">
            <v>ANSERMA - CALDAS</v>
          </cell>
        </row>
        <row r="46">
          <cell r="A46" t="str">
            <v>ANSERMANUEVO - VALLE</v>
          </cell>
        </row>
        <row r="47">
          <cell r="A47" t="str">
            <v>ANTIOQUIA - ANTIOQUIA</v>
          </cell>
        </row>
        <row r="48">
          <cell r="A48" t="str">
            <v>ANZA - ANTIOQUIA</v>
          </cell>
        </row>
        <row r="49">
          <cell r="A49" t="str">
            <v>ANZOATEGUI - TOLIMA</v>
          </cell>
        </row>
        <row r="50">
          <cell r="A50" t="str">
            <v>APARTADO - ANTIOQUIA</v>
          </cell>
        </row>
        <row r="51">
          <cell r="A51" t="str">
            <v>APIA - RISARALDA</v>
          </cell>
        </row>
        <row r="52">
          <cell r="A52" t="str">
            <v>APULO - CUNDINAMARCA</v>
          </cell>
        </row>
        <row r="53">
          <cell r="A53" t="str">
            <v>AQUITANIA - BOYACA</v>
          </cell>
        </row>
        <row r="54">
          <cell r="A54" t="str">
            <v>ARACATACA - MAGDALENA</v>
          </cell>
        </row>
        <row r="55">
          <cell r="A55" t="str">
            <v>ARANZAZU - CALDAS</v>
          </cell>
        </row>
        <row r="56">
          <cell r="A56" t="str">
            <v>ARATOCA - SANTANDER</v>
          </cell>
        </row>
        <row r="57">
          <cell r="A57" t="str">
            <v>ARAUCA - ARAUCA</v>
          </cell>
        </row>
        <row r="58">
          <cell r="A58" t="str">
            <v>ARAUCA - CALDAS</v>
          </cell>
        </row>
        <row r="59">
          <cell r="A59" t="str">
            <v>ARAUQUITA - ARAUCA</v>
          </cell>
        </row>
        <row r="60">
          <cell r="A60" t="str">
            <v>ARBELAEZ - CUNDINAMARCA</v>
          </cell>
        </row>
        <row r="61">
          <cell r="A61" t="str">
            <v>ARBOLEDA - CALDAS</v>
          </cell>
        </row>
        <row r="62">
          <cell r="A62" t="str">
            <v>ARBOLEDA - NARIÑO</v>
          </cell>
        </row>
        <row r="63">
          <cell r="A63" t="str">
            <v>ARBOLEDAS - NORTE SANTANDER</v>
          </cell>
        </row>
        <row r="64">
          <cell r="A64" t="str">
            <v>ARBOLETES - ANTIOQUIA</v>
          </cell>
        </row>
        <row r="65">
          <cell r="A65" t="str">
            <v>ARBOLETES - CORDOBA</v>
          </cell>
        </row>
        <row r="66">
          <cell r="A66" t="str">
            <v>ARCABUCO - BOYACA</v>
          </cell>
        </row>
        <row r="67">
          <cell r="A67" t="str">
            <v>ARENAL - BOLIVAR</v>
          </cell>
        </row>
        <row r="68">
          <cell r="A68" t="str">
            <v>ARGELIA - ANTIOQUIA</v>
          </cell>
        </row>
        <row r="69">
          <cell r="A69" t="str">
            <v>ARGELIA - CAUCA</v>
          </cell>
        </row>
        <row r="70">
          <cell r="A70" t="str">
            <v>ARGELIA - VALLE</v>
          </cell>
        </row>
        <row r="71">
          <cell r="A71" t="str">
            <v>ARIGUANI - MAGDALENA</v>
          </cell>
        </row>
        <row r="72">
          <cell r="A72" t="str">
            <v>ARJONA - BOLIVAR</v>
          </cell>
        </row>
        <row r="73">
          <cell r="A73" t="str">
            <v>ARMENIA - ANTIOQUIA</v>
          </cell>
        </row>
        <row r="74">
          <cell r="A74" t="str">
            <v>ARMENIA - QUINDIO</v>
          </cell>
        </row>
        <row r="75">
          <cell r="A75" t="str">
            <v>ARMERO - TOLIMA</v>
          </cell>
        </row>
        <row r="76">
          <cell r="A76" t="str">
            <v>ARROYOHONDO - BOLIVAR</v>
          </cell>
        </row>
        <row r="77">
          <cell r="A77" t="str">
            <v>ASTREA - CESAR</v>
          </cell>
        </row>
        <row r="78">
          <cell r="A78" t="str">
            <v>ATACO - TOLIMA</v>
          </cell>
        </row>
        <row r="79">
          <cell r="A79" t="str">
            <v>ATRATO - CHOCO</v>
          </cell>
        </row>
        <row r="80">
          <cell r="A80" t="str">
            <v>AYAPEL - CORDOBA</v>
          </cell>
        </row>
        <row r="81">
          <cell r="A81" t="str">
            <v>BAGADO - CHOCO</v>
          </cell>
        </row>
        <row r="82">
          <cell r="A82" t="str">
            <v>BAHIA SOLANO - CHOCO</v>
          </cell>
        </row>
        <row r="83">
          <cell r="A83" t="str">
            <v>BAJO BAUDO - CHOCO</v>
          </cell>
        </row>
        <row r="84">
          <cell r="A84" t="str">
            <v>BALBOA - CAUCA</v>
          </cell>
        </row>
        <row r="85">
          <cell r="A85" t="str">
            <v>BALBOA - RISARALDA</v>
          </cell>
        </row>
        <row r="86">
          <cell r="A86" t="str">
            <v>BARANOA - ATLANTICO</v>
          </cell>
        </row>
        <row r="87">
          <cell r="A87" t="str">
            <v>BARAYA - HUILA</v>
          </cell>
        </row>
        <row r="88">
          <cell r="A88" t="str">
            <v>BARBACOAS - NARIÑO</v>
          </cell>
        </row>
        <row r="89">
          <cell r="A89" t="str">
            <v>BARBOSA - ANTIOQUIA</v>
          </cell>
        </row>
        <row r="90">
          <cell r="A90" t="str">
            <v>BARBOSA - SANTANDER</v>
          </cell>
        </row>
        <row r="91">
          <cell r="A91" t="str">
            <v>BARCELONA - QUINDIO</v>
          </cell>
        </row>
        <row r="92">
          <cell r="A92" t="str">
            <v>BARICHARA - SANTANDER</v>
          </cell>
        </row>
        <row r="93">
          <cell r="A93" t="str">
            <v>BARRANCA DE UPIA - META</v>
          </cell>
        </row>
        <row r="94">
          <cell r="A94" t="str">
            <v>BARRANCABERMEJA - SANTANDER</v>
          </cell>
        </row>
        <row r="95">
          <cell r="A95" t="str">
            <v>BARRANCAS - LA GUAJIRA</v>
          </cell>
        </row>
        <row r="96">
          <cell r="A96" t="str">
            <v>BARRANCO DE LOBA - BOLIVAR</v>
          </cell>
        </row>
        <row r="97">
          <cell r="A97" t="str">
            <v>BARRANCO MINA - GUAINIA</v>
          </cell>
        </row>
        <row r="98">
          <cell r="A98" t="str">
            <v>BARRANQUILLA - ATLANTICO</v>
          </cell>
        </row>
        <row r="99">
          <cell r="A99" t="str">
            <v>BECERRIL - CESAR</v>
          </cell>
        </row>
        <row r="100">
          <cell r="A100" t="str">
            <v>BELALCAZAR - CALDAS</v>
          </cell>
        </row>
        <row r="101">
          <cell r="A101" t="str">
            <v>BELALCAZAR - RISARALDA</v>
          </cell>
        </row>
        <row r="102">
          <cell r="A102" t="str">
            <v>BELEN - BOYACA</v>
          </cell>
        </row>
        <row r="103">
          <cell r="A103" t="str">
            <v>BELEN - NARIÑO</v>
          </cell>
        </row>
        <row r="104">
          <cell r="A104" t="str">
            <v>BELEN DE LOS ANDAQUIES - CAQUETA</v>
          </cell>
        </row>
        <row r="105">
          <cell r="A105" t="str">
            <v>BELEN DE UMBRIA - RISARALDA</v>
          </cell>
        </row>
        <row r="106">
          <cell r="A106" t="str">
            <v>BELLO - ANTIOQUIA</v>
          </cell>
        </row>
        <row r="107">
          <cell r="A107" t="str">
            <v>BELMIRA - ANTIOQUIA</v>
          </cell>
        </row>
        <row r="108">
          <cell r="A108" t="str">
            <v>BELTRAN - CUNDINAMARCA</v>
          </cell>
        </row>
        <row r="109">
          <cell r="A109" t="str">
            <v>BERBEO - BOYACA</v>
          </cell>
        </row>
        <row r="110">
          <cell r="A110" t="str">
            <v>BERRUECOS - NARIÑO</v>
          </cell>
        </row>
        <row r="111">
          <cell r="A111" t="str">
            <v>BETANIA - ANTIOQUIA</v>
          </cell>
        </row>
        <row r="112">
          <cell r="A112" t="str">
            <v>BETEITIVA - BOYACA</v>
          </cell>
        </row>
        <row r="113">
          <cell r="A113" t="str">
            <v>BETULIA - ANTIOQUIA</v>
          </cell>
        </row>
        <row r="114">
          <cell r="A114" t="str">
            <v>BETULIA - SANTANDER</v>
          </cell>
        </row>
        <row r="115">
          <cell r="A115" t="str">
            <v>BITUIMA - CUNDINAMARCA</v>
          </cell>
        </row>
        <row r="116">
          <cell r="A116" t="str">
            <v>BLEN DE BAJIRA - CHOCO</v>
          </cell>
        </row>
        <row r="117">
          <cell r="A117" t="str">
            <v>BOAVITA - BOYACA</v>
          </cell>
        </row>
        <row r="118">
          <cell r="A118" t="str">
            <v>BOCAS DE SATINGA - NARIÑO</v>
          </cell>
        </row>
        <row r="119">
          <cell r="A119" t="str">
            <v>BOCHALEMA - NORTE SANTANDER</v>
          </cell>
        </row>
        <row r="120">
          <cell r="A120" t="str">
            <v>BOJACA - CUNDINAMARCA</v>
          </cell>
        </row>
        <row r="121">
          <cell r="A121" t="str">
            <v>BOJAYA - CHOCO</v>
          </cell>
        </row>
        <row r="122">
          <cell r="A122" t="str">
            <v>BOLIVAR - ANTIOQUIA</v>
          </cell>
        </row>
        <row r="123">
          <cell r="A123" t="str">
            <v>BOLIVAR - CAUCA</v>
          </cell>
        </row>
        <row r="124">
          <cell r="A124" t="str">
            <v>BOLIVAR - SANTANDER</v>
          </cell>
        </row>
        <row r="125">
          <cell r="A125" t="str">
            <v>BOLIVAR - VALLE</v>
          </cell>
        </row>
        <row r="126">
          <cell r="A126" t="str">
            <v>BOLIVIA - CALDAS</v>
          </cell>
        </row>
        <row r="127">
          <cell r="A127" t="str">
            <v>BOLOMBOLO - ANTIOQUIA</v>
          </cell>
        </row>
        <row r="128">
          <cell r="A128" t="str">
            <v>BOSCONIA - CESAR</v>
          </cell>
        </row>
        <row r="129">
          <cell r="A129" t="str">
            <v>BOYACA - BOYACA</v>
          </cell>
        </row>
        <row r="130">
          <cell r="A130" t="str">
            <v>BRICEÑO - ANTIOQUIA</v>
          </cell>
        </row>
        <row r="131">
          <cell r="A131" t="str">
            <v>BRICEÑO - BOYACA</v>
          </cell>
        </row>
        <row r="132">
          <cell r="A132" t="str">
            <v>BUCARAMANGA - SANTANDER</v>
          </cell>
        </row>
        <row r="133">
          <cell r="A133" t="str">
            <v>BUCARASICA - NORTE SANTANDER</v>
          </cell>
        </row>
        <row r="134">
          <cell r="A134" t="str">
            <v>BUENAVENTURA - VALLE</v>
          </cell>
        </row>
        <row r="135">
          <cell r="A135" t="str">
            <v>BUENAVISTA - BOYACA</v>
          </cell>
        </row>
        <row r="136">
          <cell r="A136" t="str">
            <v>BUENAVISTA - CORDOBA</v>
          </cell>
        </row>
        <row r="137">
          <cell r="A137" t="str">
            <v>BUENAVISTA - QUINDIO</v>
          </cell>
        </row>
        <row r="138">
          <cell r="A138" t="str">
            <v>BUENAVISTA - SUCRE</v>
          </cell>
        </row>
        <row r="139">
          <cell r="A139" t="str">
            <v>BUENOS AIRES - CAUCA</v>
          </cell>
        </row>
        <row r="140">
          <cell r="A140" t="str">
            <v>BUESACO - NARIÑO</v>
          </cell>
        </row>
        <row r="141">
          <cell r="A141" t="str">
            <v>BUGA - VALLE</v>
          </cell>
        </row>
        <row r="142">
          <cell r="A142" t="str">
            <v>BUGALAGRANDE - VALLE</v>
          </cell>
        </row>
        <row r="143">
          <cell r="A143" t="str">
            <v>BURITICA - ANTIOQUIA</v>
          </cell>
        </row>
        <row r="144">
          <cell r="A144" t="str">
            <v>BUSBANZA - BOYACA</v>
          </cell>
        </row>
        <row r="145">
          <cell r="A145" t="str">
            <v>CABRERA - CUNDINAMARCA</v>
          </cell>
        </row>
        <row r="146">
          <cell r="A146" t="str">
            <v>CABRERA - SANTANDER</v>
          </cell>
        </row>
        <row r="147">
          <cell r="A147" t="str">
            <v>CABUYARO - META</v>
          </cell>
        </row>
        <row r="148">
          <cell r="A148" t="str">
            <v>CACAHUAL - GUAINIA</v>
          </cell>
        </row>
        <row r="149">
          <cell r="A149" t="str">
            <v>CACERES - ANTIOQUIA</v>
          </cell>
        </row>
        <row r="150">
          <cell r="A150" t="str">
            <v>CACHIPAY - CUNDINAMARCA</v>
          </cell>
        </row>
        <row r="151">
          <cell r="A151" t="str">
            <v>CACHIRA - NORTE SANTANDER</v>
          </cell>
        </row>
        <row r="152">
          <cell r="A152" t="str">
            <v>CACOTA - NORTE SANTANDER</v>
          </cell>
        </row>
        <row r="153">
          <cell r="A153" t="str">
            <v>CAICEDO - ANTIOQUIA</v>
          </cell>
        </row>
        <row r="154">
          <cell r="A154" t="str">
            <v>CAICEDONIA - VALLE</v>
          </cell>
        </row>
        <row r="155">
          <cell r="A155" t="str">
            <v>CAIMITO - SUCRE</v>
          </cell>
        </row>
        <row r="156">
          <cell r="A156" t="str">
            <v>CAJAMARCA - TOLIMA</v>
          </cell>
        </row>
        <row r="157">
          <cell r="A157" t="str">
            <v>CAJIBIO - CAUCA</v>
          </cell>
        </row>
        <row r="158">
          <cell r="A158" t="str">
            <v>CAJICA - CUNDINAMARCA</v>
          </cell>
        </row>
        <row r="159">
          <cell r="A159" t="str">
            <v>CALAMAR - BOLIVAR</v>
          </cell>
        </row>
        <row r="160">
          <cell r="A160" t="str">
            <v>CALAMAR - GUAVIARE</v>
          </cell>
        </row>
        <row r="161">
          <cell r="A161" t="str">
            <v>CALARCA - QUINDIO</v>
          </cell>
        </row>
        <row r="162">
          <cell r="A162" t="str">
            <v>CALDAS - ANTIOQUIA</v>
          </cell>
        </row>
        <row r="163">
          <cell r="A163" t="str">
            <v>CALDAS - BOYACA</v>
          </cell>
        </row>
        <row r="164">
          <cell r="A164" t="str">
            <v>CALDONO - CAUCA</v>
          </cell>
        </row>
        <row r="165">
          <cell r="A165" t="str">
            <v>CALI - VALLE</v>
          </cell>
        </row>
        <row r="166">
          <cell r="A166" t="str">
            <v>CALIFORNIA - SANTANDER</v>
          </cell>
        </row>
        <row r="167">
          <cell r="A167" t="str">
            <v>CALIMA - VALLE</v>
          </cell>
        </row>
        <row r="168">
          <cell r="A168" t="str">
            <v>CALOTO - CAUCA</v>
          </cell>
        </row>
        <row r="169">
          <cell r="A169" t="str">
            <v>CAMPAMENTO - ANTIOQUIA</v>
          </cell>
        </row>
        <row r="170">
          <cell r="A170" t="str">
            <v>CAMPO DE LA CRUZ - ATLANTICO</v>
          </cell>
        </row>
        <row r="171">
          <cell r="A171" t="str">
            <v>CAMPOALEGRE - HUILA</v>
          </cell>
        </row>
        <row r="172">
          <cell r="A172" t="str">
            <v>CAMPOHERMOSO - BOYACA</v>
          </cell>
        </row>
        <row r="173">
          <cell r="A173" t="str">
            <v>CANALETE - CORDOBA</v>
          </cell>
        </row>
        <row r="174">
          <cell r="A174" t="str">
            <v>CANDELARIA - ATLANTICO</v>
          </cell>
        </row>
        <row r="175">
          <cell r="A175" t="str">
            <v>CANDELARIA - VALLE</v>
          </cell>
        </row>
        <row r="176">
          <cell r="A176" t="str">
            <v>CANTAGALLO - BOLIVAR</v>
          </cell>
        </row>
        <row r="177">
          <cell r="A177" t="str">
            <v>CANTON DEL SAN PABLO - CHOCO</v>
          </cell>
        </row>
        <row r="178">
          <cell r="A178" t="str">
            <v>CAÑASGORDAS - ANTIOQUIA</v>
          </cell>
        </row>
        <row r="179">
          <cell r="A179" t="str">
            <v>CAPARRAPI - CUNDINAMARCA</v>
          </cell>
        </row>
        <row r="180">
          <cell r="A180" t="str">
            <v>CAPITANEJO - SANTANDER</v>
          </cell>
        </row>
        <row r="181">
          <cell r="A181" t="str">
            <v>CAQUEZA - CUNDINAMARCA</v>
          </cell>
        </row>
        <row r="182">
          <cell r="A182" t="str">
            <v>CARACOLI - ANTIOQUIA</v>
          </cell>
        </row>
        <row r="183">
          <cell r="A183" t="str">
            <v>CARAMANTA - ANTIOQUIA</v>
          </cell>
        </row>
        <row r="184">
          <cell r="A184" t="str">
            <v>CARCASI - SANTANDER</v>
          </cell>
        </row>
        <row r="185">
          <cell r="A185" t="str">
            <v>CAREPA - ANTIOQUIA</v>
          </cell>
        </row>
        <row r="186">
          <cell r="A186" t="str">
            <v>CARMEN DE APICALA - TOLIMA</v>
          </cell>
        </row>
        <row r="187">
          <cell r="A187" t="str">
            <v>CARMEN DE ATRATO - CHOCO</v>
          </cell>
        </row>
        <row r="188">
          <cell r="A188" t="str">
            <v>CARMEN DE CARUPA - CUNDINAMARCA</v>
          </cell>
        </row>
        <row r="189">
          <cell r="A189" t="str">
            <v>CARMEN DE VIBORAL - ANTIOQUIA</v>
          </cell>
        </row>
        <row r="190">
          <cell r="A190" t="str">
            <v>CARMEN DEL DARIEN - CHOCO</v>
          </cell>
        </row>
        <row r="191">
          <cell r="A191" t="str">
            <v>CAROLINA - ANTIOQUIA</v>
          </cell>
        </row>
        <row r="192">
          <cell r="A192" t="str">
            <v>CARTAGENA - BOLIVAR</v>
          </cell>
        </row>
        <row r="193">
          <cell r="A193" t="str">
            <v>CARTAGENA DEL CHAIRA - CAQUETA</v>
          </cell>
        </row>
        <row r="194">
          <cell r="A194" t="str">
            <v>CARTAGO - VALLE</v>
          </cell>
        </row>
        <row r="195">
          <cell r="A195" t="str">
            <v>CARURU - VAUPES</v>
          </cell>
        </row>
        <row r="196">
          <cell r="A196" t="str">
            <v>CASABIANCA - TOLIMA</v>
          </cell>
        </row>
        <row r="197">
          <cell r="A197" t="str">
            <v>CASTILLA LA NUEVA - META</v>
          </cell>
        </row>
        <row r="198">
          <cell r="A198" t="str">
            <v>CAUCASIA - ANTIOQUIA</v>
          </cell>
        </row>
        <row r="199">
          <cell r="A199" t="str">
            <v>CEPITA - SANTANDER</v>
          </cell>
        </row>
        <row r="200">
          <cell r="A200" t="str">
            <v>CERETE - CORDOBA</v>
          </cell>
        </row>
        <row r="201">
          <cell r="A201" t="str">
            <v>CERINZA - BOYACA</v>
          </cell>
        </row>
        <row r="202">
          <cell r="A202" t="str">
            <v>CERRITO - SANTANDER</v>
          </cell>
        </row>
        <row r="203">
          <cell r="A203" t="str">
            <v>CERRO DE SAN ANTONIO - MAGDALENA</v>
          </cell>
        </row>
        <row r="204">
          <cell r="A204" t="str">
            <v>CERTEGUI - CHOCO</v>
          </cell>
        </row>
        <row r="205">
          <cell r="A205" t="str">
            <v>CHACHAGUI - NARIÑO</v>
          </cell>
        </row>
        <row r="206">
          <cell r="A206" t="str">
            <v>CHAGUANI - CUNDINAMARCA</v>
          </cell>
        </row>
        <row r="207">
          <cell r="A207" t="str">
            <v>CHALAN - SUCRE</v>
          </cell>
        </row>
        <row r="208">
          <cell r="A208" t="str">
            <v>CHAMEZA - CASANARE</v>
          </cell>
        </row>
        <row r="209">
          <cell r="A209" t="str">
            <v>CHAPARRAL - TOLIMA</v>
          </cell>
        </row>
        <row r="210">
          <cell r="A210" t="str">
            <v>CHARALA - SANTANDER</v>
          </cell>
        </row>
        <row r="211">
          <cell r="A211" t="str">
            <v>CHARTA - SANTANDER</v>
          </cell>
        </row>
        <row r="212">
          <cell r="A212" t="str">
            <v>CHIA - CUNDINAMARCA</v>
          </cell>
        </row>
        <row r="213">
          <cell r="A213" t="str">
            <v>CHICORAL - TOLIMA</v>
          </cell>
        </row>
        <row r="214">
          <cell r="A214" t="str">
            <v>CHIGORODO - ANTIOQUIA</v>
          </cell>
        </row>
        <row r="215">
          <cell r="A215" t="str">
            <v>CHIMA - CORDOBA</v>
          </cell>
        </row>
        <row r="216">
          <cell r="A216" t="str">
            <v>CHIMA - SANTANDER</v>
          </cell>
        </row>
        <row r="217">
          <cell r="A217" t="str">
            <v>CHIMICHAGUA - CESAR</v>
          </cell>
        </row>
        <row r="218">
          <cell r="A218" t="str">
            <v>CHINACOTA - NORTE SANTANDER</v>
          </cell>
        </row>
        <row r="219">
          <cell r="A219" t="str">
            <v>CHINAVITA - BOYACA</v>
          </cell>
        </row>
        <row r="220">
          <cell r="A220" t="str">
            <v>CHINCHINA - CALDAS</v>
          </cell>
        </row>
        <row r="221">
          <cell r="A221" t="str">
            <v>CHINU - CORDOBA</v>
          </cell>
        </row>
        <row r="222">
          <cell r="A222" t="str">
            <v>CHIPAQUE - CUNDINAMARCA</v>
          </cell>
        </row>
        <row r="223">
          <cell r="A223" t="str">
            <v>CHIPATA - SANTANDER</v>
          </cell>
        </row>
        <row r="224">
          <cell r="A224" t="str">
            <v>CHIQUINQUIRA - BOYACA</v>
          </cell>
        </row>
        <row r="225">
          <cell r="A225" t="str">
            <v>CHIQUIZA - BOYACA</v>
          </cell>
        </row>
        <row r="226">
          <cell r="A226" t="str">
            <v>CHIRIGUANA - CESAR</v>
          </cell>
        </row>
        <row r="227">
          <cell r="A227" t="str">
            <v>CHISCAS - BOYACA</v>
          </cell>
        </row>
        <row r="228">
          <cell r="A228" t="str">
            <v>CHITA - BOYACA</v>
          </cell>
        </row>
        <row r="229">
          <cell r="A229" t="str">
            <v>CHITAGA - NORTE SANTANDER</v>
          </cell>
        </row>
        <row r="230">
          <cell r="A230" t="str">
            <v>CHITARAQUE - BOYACA</v>
          </cell>
        </row>
        <row r="231">
          <cell r="A231" t="str">
            <v>CHIVATA - BOYACA</v>
          </cell>
        </row>
        <row r="232">
          <cell r="A232" t="str">
            <v>CHIVOLO - MAGDALENA</v>
          </cell>
        </row>
        <row r="233">
          <cell r="A233" t="str">
            <v>CHIVOR - BOYACA</v>
          </cell>
        </row>
        <row r="234">
          <cell r="A234" t="str">
            <v>CHOACHI - CUNDINAMARCA</v>
          </cell>
        </row>
        <row r="235">
          <cell r="A235" t="str">
            <v>CHOCONTA - CUNDINAMARCA</v>
          </cell>
        </row>
        <row r="236">
          <cell r="A236" t="str">
            <v>CICUCO - BOLIVAR</v>
          </cell>
        </row>
        <row r="237">
          <cell r="A237" t="str">
            <v>CIENAGA - MAGDALENA</v>
          </cell>
        </row>
        <row r="238">
          <cell r="A238" t="str">
            <v>CIENAGA DE ORO - CORDOBA</v>
          </cell>
        </row>
        <row r="239">
          <cell r="A239" t="str">
            <v>CIENEGA - BOYACA</v>
          </cell>
        </row>
        <row r="240">
          <cell r="A240" t="str">
            <v>CIMITARRA - SANTANDER</v>
          </cell>
        </row>
        <row r="241">
          <cell r="A241" t="str">
            <v>CIRCASIA - QUINDIO</v>
          </cell>
        </row>
        <row r="242">
          <cell r="A242" t="str">
            <v>CISNEROS - ANTIOQUIA</v>
          </cell>
        </row>
        <row r="243">
          <cell r="A243" t="str">
            <v>CIUDAD BOLIVAR - ANTIOQUIA</v>
          </cell>
        </row>
        <row r="244">
          <cell r="A244" t="str">
            <v>CLEMENCIA - BOLIVAR</v>
          </cell>
        </row>
        <row r="245">
          <cell r="A245" t="str">
            <v>COCORNA - ANTIOQUIA</v>
          </cell>
        </row>
        <row r="246">
          <cell r="A246" t="str">
            <v>COELLO - TOLIMA</v>
          </cell>
        </row>
        <row r="247">
          <cell r="A247" t="str">
            <v>COGUA - CUNDINAMARCA</v>
          </cell>
        </row>
        <row r="248">
          <cell r="A248" t="str">
            <v>COLOMBIA - HUILA</v>
          </cell>
        </row>
        <row r="249">
          <cell r="A249" t="str">
            <v>COLON - NARIÑO</v>
          </cell>
        </row>
        <row r="250">
          <cell r="A250" t="str">
            <v>COLON - PUTUMAYO</v>
          </cell>
        </row>
        <row r="251">
          <cell r="A251" t="str">
            <v>COLOSO - SUCRE</v>
          </cell>
        </row>
        <row r="252">
          <cell r="A252" t="str">
            <v>COMBITA - BOYACA</v>
          </cell>
        </row>
        <row r="253">
          <cell r="A253" t="str">
            <v>CONCEPCION - ANTIOQUIA</v>
          </cell>
        </row>
        <row r="254">
          <cell r="A254" t="str">
            <v>CONCEPCION - SANTANDER</v>
          </cell>
        </row>
        <row r="255">
          <cell r="A255" t="str">
            <v>CONCORDIA - ANTIOQUIA</v>
          </cell>
        </row>
        <row r="256">
          <cell r="A256" t="str">
            <v>CONCORDIA - MAGDALENA</v>
          </cell>
        </row>
        <row r="257">
          <cell r="A257" t="str">
            <v>CONDOTO - CHOCO</v>
          </cell>
        </row>
        <row r="258">
          <cell r="A258" t="str">
            <v>CONFINES - SANTANDER</v>
          </cell>
        </row>
        <row r="259">
          <cell r="A259" t="str">
            <v>CONSACA - NARIÑO</v>
          </cell>
        </row>
        <row r="260">
          <cell r="A260" t="str">
            <v>CONTADERO - NARIÑO</v>
          </cell>
        </row>
        <row r="261">
          <cell r="A261" t="str">
            <v>CONTRATACION - SANTANDER</v>
          </cell>
        </row>
        <row r="262">
          <cell r="A262" t="str">
            <v>CONVENCION - NORTE SANTANDER</v>
          </cell>
        </row>
        <row r="263">
          <cell r="A263" t="str">
            <v>COPACABANA - ANTIOQUIA</v>
          </cell>
        </row>
        <row r="264">
          <cell r="A264" t="str">
            <v>COPER - BOYACA</v>
          </cell>
        </row>
        <row r="265">
          <cell r="A265" t="str">
            <v>CORDOBA - BOLIVAR</v>
          </cell>
        </row>
        <row r="266">
          <cell r="A266" t="str">
            <v>CORDOBA - NARIÑO</v>
          </cell>
        </row>
        <row r="267">
          <cell r="A267" t="str">
            <v>CORDOBA - QUINDIO</v>
          </cell>
        </row>
        <row r="268">
          <cell r="A268" t="str">
            <v>CORINTO - CAUCA</v>
          </cell>
        </row>
        <row r="269">
          <cell r="A269" t="str">
            <v>COROMORO - SANTANDER</v>
          </cell>
        </row>
        <row r="270">
          <cell r="A270" t="str">
            <v>COROZAL - SUCRE</v>
          </cell>
        </row>
        <row r="271">
          <cell r="A271" t="str">
            <v>CORRALES - BOYACA</v>
          </cell>
        </row>
        <row r="272">
          <cell r="A272" t="str">
            <v>COTA - CUNDINAMARCA</v>
          </cell>
        </row>
        <row r="273">
          <cell r="A273" t="str">
            <v>COTORRA - CORDOBA</v>
          </cell>
        </row>
        <row r="274">
          <cell r="A274" t="str">
            <v>COVARACHIA - BOYACA</v>
          </cell>
        </row>
        <row r="275">
          <cell r="A275" t="str">
            <v>COVEÑAS - SUCRE</v>
          </cell>
        </row>
        <row r="276">
          <cell r="A276" t="str">
            <v>COYAIMA - TOLIMA</v>
          </cell>
        </row>
        <row r="277">
          <cell r="A277" t="str">
            <v>CRAVO NORTE - ARAUCA</v>
          </cell>
        </row>
        <row r="278">
          <cell r="A278" t="str">
            <v>CUASPUD - NARIÑO</v>
          </cell>
        </row>
        <row r="279">
          <cell r="A279" t="str">
            <v>CUBARA - BOYACA</v>
          </cell>
        </row>
        <row r="280">
          <cell r="A280" t="str">
            <v>CUBARRAL - META</v>
          </cell>
        </row>
        <row r="281">
          <cell r="A281" t="str">
            <v>CUCAITA - BOYACA</v>
          </cell>
        </row>
        <row r="282">
          <cell r="A282" t="str">
            <v>CUCUNUBA - CUNDINAMARCA</v>
          </cell>
        </row>
        <row r="283">
          <cell r="A283" t="str">
            <v>CUCUTA - NORTE SANTANDER</v>
          </cell>
        </row>
        <row r="284">
          <cell r="A284" t="str">
            <v>CUCUTILLA - NORTE SANTANDER</v>
          </cell>
        </row>
        <row r="285">
          <cell r="A285" t="str">
            <v>CUITIVA - BOYACA</v>
          </cell>
        </row>
        <row r="286">
          <cell r="A286" t="str">
            <v>CUMARAL - META</v>
          </cell>
        </row>
        <row r="287">
          <cell r="A287" t="str">
            <v>CUMARIBO - VICHADA</v>
          </cell>
        </row>
        <row r="288">
          <cell r="A288" t="str">
            <v>CUMBAL - NARIÑO</v>
          </cell>
        </row>
        <row r="289">
          <cell r="A289" t="str">
            <v>CUMBITARA - NARIÑO</v>
          </cell>
        </row>
        <row r="290">
          <cell r="A290" t="str">
            <v>CUNDAY - TOLIMA</v>
          </cell>
        </row>
        <row r="291">
          <cell r="A291" t="str">
            <v>CURILLO - CAQUETA</v>
          </cell>
        </row>
        <row r="292">
          <cell r="A292" t="str">
            <v>CURITI - SANTANDER</v>
          </cell>
        </row>
        <row r="293">
          <cell r="A293" t="str">
            <v>CURUMANI - CESAR</v>
          </cell>
        </row>
        <row r="294">
          <cell r="A294" t="str">
            <v>DABEIBA - ANTIOQUIA</v>
          </cell>
        </row>
        <row r="295">
          <cell r="A295" t="str">
            <v>DAGUA - VALLE</v>
          </cell>
        </row>
        <row r="296">
          <cell r="A296" t="str">
            <v>DARIEN - VALLE</v>
          </cell>
        </row>
        <row r="297">
          <cell r="A297" t="str">
            <v>DIBULLA - LA GUAJIRA</v>
          </cell>
        </row>
        <row r="298">
          <cell r="A298" t="str">
            <v>DISTRACCION - LA GUAJIRA</v>
          </cell>
        </row>
        <row r="299">
          <cell r="A299" t="str">
            <v>DOLORES - TOLIMA</v>
          </cell>
        </row>
        <row r="300">
          <cell r="A300" t="str">
            <v>DON MATIAS - ANTIOQUIA</v>
          </cell>
        </row>
        <row r="301">
          <cell r="A301" t="str">
            <v>DORADAL - ANTIOQUIA</v>
          </cell>
        </row>
        <row r="302">
          <cell r="A302" t="str">
            <v>DOS QUEBRADAS - RISARALDA</v>
          </cell>
        </row>
        <row r="303">
          <cell r="A303" t="str">
            <v>DUITAMA - BOYACA</v>
          </cell>
        </row>
        <row r="304">
          <cell r="A304" t="str">
            <v>DUITAMA - CUNDINAMARCA</v>
          </cell>
        </row>
        <row r="305">
          <cell r="A305" t="str">
            <v>DURANIA - NORTE SANTANDER</v>
          </cell>
        </row>
        <row r="306">
          <cell r="A306" t="str">
            <v>EBEJICO - ANTIOQUIA</v>
          </cell>
        </row>
        <row r="307">
          <cell r="A307" t="str">
            <v>EL AGUILA - VALLE</v>
          </cell>
        </row>
        <row r="308">
          <cell r="A308" t="str">
            <v>EL BAGRE - ANTIOQUIA</v>
          </cell>
        </row>
        <row r="309">
          <cell r="A309" t="str">
            <v>EL BANCO - MAGDALENA</v>
          </cell>
        </row>
        <row r="310">
          <cell r="A310" t="str">
            <v>EL BORO - CAUCA</v>
          </cell>
        </row>
        <row r="311">
          <cell r="A311" t="str">
            <v>EL CAIRO - VALLE</v>
          </cell>
        </row>
        <row r="312">
          <cell r="A312" t="str">
            <v>EL CALVARIO - META</v>
          </cell>
        </row>
        <row r="313">
          <cell r="A313" t="str">
            <v>EL CARMEN - CHOCO</v>
          </cell>
        </row>
        <row r="314">
          <cell r="A314" t="str">
            <v>EL CARMEN - NORTE SANTANDER</v>
          </cell>
        </row>
        <row r="315">
          <cell r="A315" t="str">
            <v>EL CARMEN - SANTANDER</v>
          </cell>
        </row>
        <row r="316">
          <cell r="A316" t="str">
            <v>EL CARMEN DE BOLIVAR - BOLIVAR</v>
          </cell>
        </row>
        <row r="317">
          <cell r="A317" t="str">
            <v>EL CARMEN DE CHUCURI - SANTANDER</v>
          </cell>
        </row>
        <row r="318">
          <cell r="A318" t="str">
            <v>EL CASTILLO - META</v>
          </cell>
        </row>
        <row r="319">
          <cell r="A319" t="str">
            <v>EL CERRITO - VALLE</v>
          </cell>
        </row>
        <row r="320">
          <cell r="A320" t="str">
            <v>EL CHARCO - NARIÑO</v>
          </cell>
        </row>
        <row r="321">
          <cell r="A321" t="str">
            <v>EL COCUY - BOYACA</v>
          </cell>
        </row>
        <row r="322">
          <cell r="A322" t="str">
            <v>EL COLEGIO - CUNDINAMARCA</v>
          </cell>
        </row>
        <row r="323">
          <cell r="A323" t="str">
            <v>EL COPEY - CESAR</v>
          </cell>
        </row>
        <row r="324">
          <cell r="A324" t="str">
            <v>EL DIFICIL - MAGDALENA</v>
          </cell>
        </row>
        <row r="325">
          <cell r="A325" t="str">
            <v>EL DONCELLO - CAQUETA</v>
          </cell>
        </row>
        <row r="326">
          <cell r="A326" t="str">
            <v>EL DORADO - META</v>
          </cell>
        </row>
        <row r="327">
          <cell r="A327" t="str">
            <v>EL DOVIO - VALLE</v>
          </cell>
        </row>
        <row r="328">
          <cell r="A328" t="str">
            <v>EL ENCANTO - AMAZONAS</v>
          </cell>
        </row>
        <row r="329">
          <cell r="A329" t="str">
            <v>EL ESPINO - BOYACA</v>
          </cell>
        </row>
        <row r="330">
          <cell r="A330" t="str">
            <v>EL GUACAMAYO - SANTANDER</v>
          </cell>
        </row>
        <row r="331">
          <cell r="A331" t="str">
            <v>EL GUAMO - BOLIVAR</v>
          </cell>
        </row>
        <row r="332">
          <cell r="A332" t="str">
            <v>EL LITORAL DEL SAN JUAN - CHOCO</v>
          </cell>
        </row>
        <row r="333">
          <cell r="A333" t="str">
            <v>EL MOLINO - LA GUAJIRA</v>
          </cell>
        </row>
        <row r="334">
          <cell r="A334" t="str">
            <v>EL PASO - CESAR</v>
          </cell>
        </row>
        <row r="335">
          <cell r="A335" t="str">
            <v>EL PAUJIL - CAQUETA</v>
          </cell>
        </row>
        <row r="336">
          <cell r="A336" t="str">
            <v>EL PEDREGAL - NARIÑO</v>
          </cell>
        </row>
        <row r="337">
          <cell r="A337" t="str">
            <v>EL PEÑOL - NARIÑO</v>
          </cell>
        </row>
        <row r="338">
          <cell r="A338" t="str">
            <v>EL PEÑON - BOLIVAR</v>
          </cell>
        </row>
        <row r="339">
          <cell r="A339" t="str">
            <v>EL PEÑON - CUNDINAMARCA</v>
          </cell>
        </row>
        <row r="340">
          <cell r="A340" t="str">
            <v>EL PEÑON - SANTANDER</v>
          </cell>
        </row>
        <row r="341">
          <cell r="A341" t="str">
            <v>EL PIÑON - MAGDALENA</v>
          </cell>
        </row>
        <row r="342">
          <cell r="A342" t="str">
            <v>EL PLAYON - SANTANDER</v>
          </cell>
        </row>
        <row r="343">
          <cell r="A343" t="str">
            <v>EL RETEN - MAGDALENA</v>
          </cell>
        </row>
        <row r="344">
          <cell r="A344" t="str">
            <v>EL RETORNO - GUAVIARE</v>
          </cell>
        </row>
        <row r="345">
          <cell r="A345" t="str">
            <v>EL ROBLE - SUCRE</v>
          </cell>
        </row>
        <row r="346">
          <cell r="A346" t="str">
            <v>EL ROSAL - CUNDINAMARCA</v>
          </cell>
        </row>
        <row r="347">
          <cell r="A347" t="str">
            <v>EL ROSARIO - NARIÑO</v>
          </cell>
        </row>
        <row r="348">
          <cell r="A348" t="str">
            <v>EL TABLON - NARIÑO</v>
          </cell>
        </row>
        <row r="349">
          <cell r="A349" t="str">
            <v>EL TAMBO - CAUCA</v>
          </cell>
        </row>
        <row r="350">
          <cell r="A350" t="str">
            <v>EL TAMBO - NARIÑO</v>
          </cell>
        </row>
        <row r="351">
          <cell r="A351" t="str">
            <v>EL TARRA - NORTE SANTANDER</v>
          </cell>
        </row>
        <row r="352">
          <cell r="A352" t="str">
            <v>EL ZULIA - NORTE SANTANDER</v>
          </cell>
        </row>
        <row r="353">
          <cell r="A353" t="str">
            <v>ELIAS - HUILA</v>
          </cell>
        </row>
        <row r="354">
          <cell r="A354" t="str">
            <v>ENCINO - SANTANDER</v>
          </cell>
        </row>
        <row r="355">
          <cell r="A355" t="str">
            <v>ENCISO - SANTANDER</v>
          </cell>
        </row>
        <row r="356">
          <cell r="A356" t="str">
            <v>ENTRERRIOS - ANTIOQUIA</v>
          </cell>
        </row>
        <row r="357">
          <cell r="A357" t="str">
            <v>ENVIGADO - ANTIOQUIA</v>
          </cell>
        </row>
        <row r="358">
          <cell r="A358" t="str">
            <v>ESPINAL - TOLIMA</v>
          </cell>
        </row>
        <row r="359">
          <cell r="A359" t="str">
            <v>FACATATIVA - CUNDINAMARCA</v>
          </cell>
        </row>
        <row r="360">
          <cell r="A360" t="str">
            <v>FALAN - TOLIMA</v>
          </cell>
        </row>
        <row r="361">
          <cell r="A361" t="str">
            <v>FILADELFIA - CALDAS</v>
          </cell>
        </row>
        <row r="362">
          <cell r="A362" t="str">
            <v>FILANDIA - QUINDIO</v>
          </cell>
        </row>
        <row r="363">
          <cell r="A363" t="str">
            <v>FIRAVITOBA - BOYACA</v>
          </cell>
        </row>
        <row r="364">
          <cell r="A364" t="str">
            <v>FLANDES - TOLIMA</v>
          </cell>
        </row>
        <row r="365">
          <cell r="A365" t="str">
            <v>FLORENCIA - CALDAS</v>
          </cell>
        </row>
        <row r="366">
          <cell r="A366" t="str">
            <v>FLORENCIA - CAQUETA</v>
          </cell>
        </row>
        <row r="367">
          <cell r="A367" t="str">
            <v>FLORENCIA - CAUCA</v>
          </cell>
        </row>
        <row r="368">
          <cell r="A368" t="str">
            <v>FLORESTA - BOYACA</v>
          </cell>
        </row>
        <row r="369">
          <cell r="A369" t="str">
            <v>FLORIAN - SANTANDER</v>
          </cell>
        </row>
        <row r="370">
          <cell r="A370" t="str">
            <v>FLORIDA - VALLE</v>
          </cell>
        </row>
        <row r="371">
          <cell r="A371" t="str">
            <v>FLORIDABLANCA - SANTANDER</v>
          </cell>
        </row>
        <row r="372">
          <cell r="A372" t="str">
            <v>FOMEQUE - CUNDINAMARCA</v>
          </cell>
        </row>
        <row r="373">
          <cell r="A373" t="str">
            <v>FONSECA - LA GUAJIRA</v>
          </cell>
        </row>
        <row r="374">
          <cell r="A374" t="str">
            <v>FORTUL - ARAUCA</v>
          </cell>
        </row>
        <row r="375">
          <cell r="A375" t="str">
            <v>FOSCA - CUNDINAMARCA</v>
          </cell>
        </row>
        <row r="376">
          <cell r="A376" t="str">
            <v>FRANCISCO PIZARRO - NARIÑO</v>
          </cell>
        </row>
        <row r="377">
          <cell r="A377" t="str">
            <v>FREDONIA - ANTIOQUIA</v>
          </cell>
        </row>
        <row r="378">
          <cell r="A378" t="str">
            <v>FRESNO - TOLIMA</v>
          </cell>
        </row>
        <row r="379">
          <cell r="A379" t="str">
            <v>FRONTINO - ANTIOQUIA</v>
          </cell>
        </row>
        <row r="380">
          <cell r="A380" t="str">
            <v>FUENTE DE ORO - META</v>
          </cell>
        </row>
        <row r="381">
          <cell r="A381" t="str">
            <v>FUNDACION - MAGDALENA</v>
          </cell>
        </row>
        <row r="382">
          <cell r="A382" t="str">
            <v>FUNES - NARIÑO</v>
          </cell>
        </row>
        <row r="383">
          <cell r="A383" t="str">
            <v>FUNZA - CUNDINAMARCA</v>
          </cell>
        </row>
        <row r="384">
          <cell r="A384" t="str">
            <v>FUQUENE - CUNDINAMARCA</v>
          </cell>
        </row>
        <row r="385">
          <cell r="A385" t="str">
            <v>FUSAGASUGA - CUNDINAMARCA</v>
          </cell>
        </row>
        <row r="386">
          <cell r="A386" t="str">
            <v>GACHALA - CUNDINAMARCA</v>
          </cell>
        </row>
        <row r="387">
          <cell r="A387" t="str">
            <v>GACHANCIPA - CUNDINAMARCA</v>
          </cell>
        </row>
        <row r="388">
          <cell r="A388" t="str">
            <v>GACHANTIVA - BOYACA</v>
          </cell>
        </row>
        <row r="389">
          <cell r="A389" t="str">
            <v>GACHETA - CUNDINAMARCA</v>
          </cell>
        </row>
        <row r="390">
          <cell r="A390" t="str">
            <v>GALAN - SANTANDER</v>
          </cell>
        </row>
        <row r="391">
          <cell r="A391" t="str">
            <v>GALAPA - ATLANTICO</v>
          </cell>
        </row>
        <row r="392">
          <cell r="A392" t="str">
            <v>GALERAS - SUCRE</v>
          </cell>
        </row>
        <row r="393">
          <cell r="A393" t="str">
            <v>GAMA - CUNDINAMARCA</v>
          </cell>
        </row>
        <row r="394">
          <cell r="A394" t="str">
            <v>GAMARRA - CESAR</v>
          </cell>
        </row>
        <row r="395">
          <cell r="A395" t="str">
            <v>GAMBITA - SANTANDER</v>
          </cell>
        </row>
        <row r="396">
          <cell r="A396" t="str">
            <v>GAMEZA - BOYACA</v>
          </cell>
        </row>
        <row r="397">
          <cell r="A397" t="str">
            <v>GARAGOA - BOYACA</v>
          </cell>
        </row>
        <row r="398">
          <cell r="A398" t="str">
            <v>GARZON - HUILA</v>
          </cell>
        </row>
        <row r="399">
          <cell r="A399" t="str">
            <v>GENOVA - QUINDIO</v>
          </cell>
        </row>
        <row r="400">
          <cell r="A400" t="str">
            <v>GIGANTE - HUILA</v>
          </cell>
        </row>
        <row r="401">
          <cell r="A401" t="str">
            <v>GINEBRA - VALLE</v>
          </cell>
        </row>
        <row r="402">
          <cell r="A402" t="str">
            <v>GIRALDO - ANTIOQUIA</v>
          </cell>
        </row>
        <row r="403">
          <cell r="A403" t="str">
            <v>GIRARDOT - CUNDINAMARCA</v>
          </cell>
        </row>
        <row r="404">
          <cell r="A404" t="str">
            <v>GIRARDOTA - ANTIOQUIA</v>
          </cell>
        </row>
        <row r="405">
          <cell r="A405" t="str">
            <v>GIRON - SANTANDER</v>
          </cell>
        </row>
        <row r="406">
          <cell r="A406" t="str">
            <v>GOMEZ PLATA - ANTIOQUIA</v>
          </cell>
        </row>
        <row r="407">
          <cell r="A407" t="str">
            <v>GONZALEZ - CESAR</v>
          </cell>
        </row>
        <row r="408">
          <cell r="A408" t="str">
            <v>GRAMALOTE - NORTE SANTANDER</v>
          </cell>
        </row>
        <row r="409">
          <cell r="A409" t="str">
            <v>GRANADA - ANTIOQUIA</v>
          </cell>
        </row>
        <row r="410">
          <cell r="A410" t="str">
            <v>GRANADA - CUNDINAMARCA</v>
          </cell>
        </row>
        <row r="411">
          <cell r="A411" t="str">
            <v>GRANADA - META</v>
          </cell>
        </row>
        <row r="412">
          <cell r="A412" t="str">
            <v>GUACA - SANTANDER</v>
          </cell>
        </row>
        <row r="413">
          <cell r="A413" t="str">
            <v>GUACAMAYAS - BOYACA</v>
          </cell>
        </row>
        <row r="414">
          <cell r="A414" t="str">
            <v>GUACARI - VALLE</v>
          </cell>
        </row>
        <row r="415">
          <cell r="A415" t="str">
            <v>GUACHENE - CAUCA</v>
          </cell>
        </row>
        <row r="416">
          <cell r="A416" t="str">
            <v>GUACHETA - CUNDINAMARCA</v>
          </cell>
        </row>
        <row r="417">
          <cell r="A417" t="str">
            <v>GUACHUCAL - NARIÑO</v>
          </cell>
        </row>
        <row r="418">
          <cell r="A418" t="str">
            <v>GUADALUPE - ANTIOQUIA</v>
          </cell>
        </row>
        <row r="419">
          <cell r="A419" t="str">
            <v>GUADALUPE - HUILA</v>
          </cell>
        </row>
        <row r="420">
          <cell r="A420" t="str">
            <v>GUADALUPE - SANTANDER</v>
          </cell>
        </row>
        <row r="421">
          <cell r="A421" t="str">
            <v>GUADUAS - CUNDINAMARCA</v>
          </cell>
        </row>
        <row r="422">
          <cell r="A422" t="str">
            <v>GUAITARILLA - NARIÑO</v>
          </cell>
        </row>
        <row r="423">
          <cell r="A423" t="str">
            <v>GUALMATAN - NARIÑO</v>
          </cell>
        </row>
        <row r="424">
          <cell r="A424" t="str">
            <v>GUAMAL - MAGDALENA</v>
          </cell>
        </row>
        <row r="425">
          <cell r="A425" t="str">
            <v>GUAMAL - META</v>
          </cell>
        </row>
        <row r="426">
          <cell r="A426" t="str">
            <v>GUAMO - TOLIMA</v>
          </cell>
        </row>
        <row r="427">
          <cell r="A427" t="str">
            <v>GUAPI - CAUCA</v>
          </cell>
        </row>
        <row r="428">
          <cell r="A428" t="str">
            <v>GUAPOTA - SANTANDER</v>
          </cell>
        </row>
        <row r="429">
          <cell r="A429" t="str">
            <v>GUARANDA - SUCRE</v>
          </cell>
        </row>
        <row r="430">
          <cell r="A430" t="str">
            <v>GUARNE - ANTIOQUIA</v>
          </cell>
        </row>
        <row r="431">
          <cell r="A431" t="str">
            <v>GUASCA - CUNDINAMARCA</v>
          </cell>
        </row>
        <row r="432">
          <cell r="A432" t="str">
            <v>GUATAPE - ANTIOQUIA</v>
          </cell>
        </row>
        <row r="433">
          <cell r="A433" t="str">
            <v>GUATAQUI - CUNDINAMARCA</v>
          </cell>
        </row>
        <row r="434">
          <cell r="A434" t="str">
            <v>GUATAVITA - CUNDINAMARCA</v>
          </cell>
        </row>
        <row r="435">
          <cell r="A435" t="str">
            <v>GUATEQUE - BOYACA</v>
          </cell>
        </row>
        <row r="436">
          <cell r="A436" t="str">
            <v>GUATICA - CALDAS</v>
          </cell>
        </row>
        <row r="437">
          <cell r="A437" t="str">
            <v>GUATICA - RISARALDA</v>
          </cell>
        </row>
        <row r="438">
          <cell r="A438" t="str">
            <v>GUAVATA - SANTANDER</v>
          </cell>
        </row>
        <row r="439">
          <cell r="A439" t="str">
            <v>GUAYABAL - TOLIMA</v>
          </cell>
        </row>
        <row r="440">
          <cell r="A440" t="str">
            <v>GUAYABAL DE SIQUIMA - CUNDINAMARCA</v>
          </cell>
        </row>
        <row r="441">
          <cell r="A441" t="str">
            <v>GUAYABETAL - CUNDINAMARCA</v>
          </cell>
        </row>
        <row r="442">
          <cell r="A442" t="str">
            <v>GUAYATA - BOYACA</v>
          </cell>
        </row>
        <row r="443">
          <cell r="A443" t="str">
            <v>GUEPSA - SANTANDER</v>
          </cell>
        </row>
        <row r="444">
          <cell r="A444" t="str">
            <v>GUICAN - BOYACA</v>
          </cell>
        </row>
        <row r="445">
          <cell r="A445" t="str">
            <v>GUTIERREZ - CUNDINAMARCA</v>
          </cell>
        </row>
        <row r="446">
          <cell r="A446" t="str">
            <v>HACARI - NORTE SANTANDER</v>
          </cell>
        </row>
        <row r="447">
          <cell r="A447" t="str">
            <v>HATILLO DE LOBA - BOLIVAR</v>
          </cell>
        </row>
        <row r="448">
          <cell r="A448" t="str">
            <v>HATO - SANTANDER</v>
          </cell>
        </row>
        <row r="449">
          <cell r="A449" t="str">
            <v>HATO COROZAL - CASANARE</v>
          </cell>
        </row>
        <row r="450">
          <cell r="A450" t="str">
            <v>HATONUEVO - LA GUAJIRA</v>
          </cell>
        </row>
        <row r="451">
          <cell r="A451" t="str">
            <v>HELICONIA - ANTIOQUIA</v>
          </cell>
        </row>
        <row r="452">
          <cell r="A452" t="str">
            <v>HERRAN - NORTE SANTANDER</v>
          </cell>
        </row>
        <row r="453">
          <cell r="A453" t="str">
            <v>HERVEO - TOLIMA</v>
          </cell>
        </row>
        <row r="454">
          <cell r="A454" t="str">
            <v>HISPANIA - ANTIOQUIA</v>
          </cell>
        </row>
        <row r="455">
          <cell r="A455" t="str">
            <v>HOBO - HUILA</v>
          </cell>
        </row>
        <row r="456">
          <cell r="A456" t="str">
            <v>HONDA - TOLIMA</v>
          </cell>
        </row>
        <row r="457">
          <cell r="A457" t="str">
            <v>IBAGUE - TOLIMA</v>
          </cell>
        </row>
        <row r="458">
          <cell r="A458" t="str">
            <v>ICONONZO - TOLIMA</v>
          </cell>
        </row>
        <row r="459">
          <cell r="A459" t="str">
            <v>ILES - NARIÑO</v>
          </cell>
        </row>
        <row r="460">
          <cell r="A460" t="str">
            <v>IMUES - NARIÑO</v>
          </cell>
        </row>
        <row r="461">
          <cell r="A461" t="str">
            <v>INIRIDA - GUAINIA</v>
          </cell>
        </row>
        <row r="462">
          <cell r="A462" t="str">
            <v>INZA - CAUCA</v>
          </cell>
        </row>
        <row r="463">
          <cell r="A463" t="str">
            <v>IPIALES - NARIÑO</v>
          </cell>
        </row>
        <row r="464">
          <cell r="A464" t="str">
            <v>IQUIRA - HUILA</v>
          </cell>
        </row>
        <row r="465">
          <cell r="A465" t="str">
            <v>ISNOS - HUILA</v>
          </cell>
        </row>
        <row r="466">
          <cell r="A466" t="str">
            <v>ITAGUI - ANTIOQUIA</v>
          </cell>
        </row>
        <row r="467">
          <cell r="A467" t="str">
            <v>ITSMINA - CHOCO</v>
          </cell>
        </row>
        <row r="468">
          <cell r="A468" t="str">
            <v>ITUANGO - ANTIOQUIA</v>
          </cell>
        </row>
        <row r="469">
          <cell r="A469" t="str">
            <v>IZA - BOYACA</v>
          </cell>
        </row>
        <row r="470">
          <cell r="A470" t="str">
            <v>JAMBALO - CAUCA</v>
          </cell>
        </row>
        <row r="471">
          <cell r="A471" t="str">
            <v>JAMUNDI - VALLE</v>
          </cell>
        </row>
        <row r="472">
          <cell r="A472" t="str">
            <v>JARDIN - ANTIOQUIA</v>
          </cell>
        </row>
        <row r="473">
          <cell r="A473" t="str">
            <v>JENESANO - BOYACA</v>
          </cell>
        </row>
        <row r="474">
          <cell r="A474" t="str">
            <v>JERICO - ANTIOQUIA</v>
          </cell>
        </row>
        <row r="475">
          <cell r="A475" t="str">
            <v>JERICO - BOYACA</v>
          </cell>
        </row>
        <row r="476">
          <cell r="A476" t="str">
            <v>JERUSALEN - CUNDINAMARCA</v>
          </cell>
        </row>
        <row r="477">
          <cell r="A477" t="str">
            <v>JESUS MARIA - SANTANDER</v>
          </cell>
        </row>
        <row r="478">
          <cell r="A478" t="str">
            <v>JORDAN - SANTANDER</v>
          </cell>
        </row>
        <row r="479">
          <cell r="A479" t="str">
            <v>JUAN DE ACOSTA - ATLANTICO</v>
          </cell>
        </row>
        <row r="480">
          <cell r="A480" t="str">
            <v>JUNIN - CUNDINAMARCA</v>
          </cell>
        </row>
        <row r="481">
          <cell r="A481" t="str">
            <v>JURADO - CHOCO</v>
          </cell>
        </row>
        <row r="482">
          <cell r="A482" t="str">
            <v>LA APARTADA - CORDOBA</v>
          </cell>
        </row>
        <row r="483">
          <cell r="A483" t="str">
            <v>LA ARGENTINA - HUILA</v>
          </cell>
        </row>
        <row r="484">
          <cell r="A484" t="str">
            <v>LA BELLEZA - SANTANDER</v>
          </cell>
        </row>
        <row r="485">
          <cell r="A485" t="str">
            <v>LA CALERA - CUNDINAMARCA</v>
          </cell>
        </row>
        <row r="486">
          <cell r="A486" t="str">
            <v>LA CAPILLA - BOYACA</v>
          </cell>
        </row>
        <row r="487">
          <cell r="A487" t="str">
            <v>LA CEJA - ANTIOQUIA</v>
          </cell>
        </row>
        <row r="488">
          <cell r="A488" t="str">
            <v>LA CELIA - RISARALDA</v>
          </cell>
        </row>
        <row r="489">
          <cell r="A489" t="str">
            <v>LA CHORRERA - AMAZONAS</v>
          </cell>
        </row>
        <row r="490">
          <cell r="A490" t="str">
            <v>LA CRUZ - NARIÑO</v>
          </cell>
        </row>
        <row r="491">
          <cell r="A491" t="str">
            <v>LA CUMBRE - VALLE</v>
          </cell>
        </row>
        <row r="492">
          <cell r="A492" t="str">
            <v>LA DORADA - CALDAS</v>
          </cell>
        </row>
        <row r="493">
          <cell r="A493" t="str">
            <v>LA ESPERANZA - NORTE SANTANDER</v>
          </cell>
        </row>
        <row r="494">
          <cell r="A494" t="str">
            <v>LA ESTRELLA - ANTIOQUIA</v>
          </cell>
        </row>
        <row r="495">
          <cell r="A495" t="str">
            <v>LA FLORIDA - NARIÑO</v>
          </cell>
        </row>
        <row r="496">
          <cell r="A496" t="str">
            <v>LA GLORIA - CESAR</v>
          </cell>
        </row>
        <row r="497">
          <cell r="A497" t="str">
            <v>LA GUADALUPE - GUAINIA</v>
          </cell>
        </row>
        <row r="498">
          <cell r="A498" t="str">
            <v>LA JAGUA DE IBIRICO - CESAR</v>
          </cell>
        </row>
        <row r="499">
          <cell r="A499" t="str">
            <v>LA JAGUA DEL PILAR - LA GUAJIRA</v>
          </cell>
        </row>
        <row r="500">
          <cell r="A500" t="str">
            <v>LA LLANADA - NARIÑO</v>
          </cell>
        </row>
        <row r="501">
          <cell r="A501" t="str">
            <v>LA LOMA - CESAR</v>
          </cell>
        </row>
        <row r="502">
          <cell r="A502" t="str">
            <v>LA MACARENA - META</v>
          </cell>
        </row>
        <row r="503">
          <cell r="A503" t="str">
            <v>LA MERCED - CALDAS</v>
          </cell>
        </row>
        <row r="504">
          <cell r="A504" t="str">
            <v>LA MESA - CUNDINAMARCA</v>
          </cell>
        </row>
        <row r="505">
          <cell r="A505" t="str">
            <v>LA MONTAÑITA - CAQUETA</v>
          </cell>
        </row>
        <row r="506">
          <cell r="A506" t="str">
            <v>LA PAILA - VALLE</v>
          </cell>
        </row>
        <row r="507">
          <cell r="A507" t="str">
            <v>LA PALMA - CUNDINAMARCA</v>
          </cell>
        </row>
        <row r="508">
          <cell r="A508" t="str">
            <v>LA PAZ - CESAR</v>
          </cell>
        </row>
        <row r="509">
          <cell r="A509" t="str">
            <v>LA PAZ - SANTANDER</v>
          </cell>
        </row>
        <row r="510">
          <cell r="A510" t="str">
            <v>LA PEDRERA - AMAZONAS</v>
          </cell>
        </row>
        <row r="511">
          <cell r="A511" t="str">
            <v>LA PEÑA - CUNDINAMARCA</v>
          </cell>
        </row>
        <row r="512">
          <cell r="A512" t="str">
            <v>LA PINTADA - ANTIOQUIA</v>
          </cell>
        </row>
        <row r="513">
          <cell r="A513" t="str">
            <v>LA PLATA - HUILA</v>
          </cell>
        </row>
        <row r="514">
          <cell r="A514" t="str">
            <v>LA PLAYA - NORTE SANTANDER</v>
          </cell>
        </row>
        <row r="515">
          <cell r="A515" t="str">
            <v>LA PRIMAVERA - VICHADA</v>
          </cell>
        </row>
        <row r="516">
          <cell r="A516" t="str">
            <v>LA SALINA - CASANARE</v>
          </cell>
        </row>
        <row r="517">
          <cell r="A517" t="str">
            <v>LA SIERRA - CAUCA</v>
          </cell>
        </row>
        <row r="518">
          <cell r="A518" t="str">
            <v>LA TEBAIDA - QUINDIO</v>
          </cell>
        </row>
        <row r="519">
          <cell r="A519" t="str">
            <v>LA TOLA - NARIÑO</v>
          </cell>
        </row>
        <row r="520">
          <cell r="A520" t="str">
            <v>LA UNION - ANTIOQUIA</v>
          </cell>
        </row>
        <row r="521">
          <cell r="A521" t="str">
            <v>LA UNION - NARIÑO</v>
          </cell>
        </row>
        <row r="522">
          <cell r="A522" t="str">
            <v>LA UNION - SUCRE</v>
          </cell>
        </row>
        <row r="523">
          <cell r="A523" t="str">
            <v>LA UNION - VALLE</v>
          </cell>
        </row>
        <row r="524">
          <cell r="A524" t="str">
            <v>LA URIBE - META</v>
          </cell>
        </row>
        <row r="525">
          <cell r="A525" t="str">
            <v>LA UVITA - BOYACA</v>
          </cell>
        </row>
        <row r="526">
          <cell r="A526" t="str">
            <v>LA VEGA - CAUCA</v>
          </cell>
        </row>
        <row r="527">
          <cell r="A527" t="str">
            <v>LA VEGA - CUNDINAMARCA</v>
          </cell>
        </row>
        <row r="528">
          <cell r="A528" t="str">
            <v>LA VICTORIA - AMAZONAS</v>
          </cell>
        </row>
        <row r="529">
          <cell r="A529" t="str">
            <v>LA VICTORIA - BOYACA</v>
          </cell>
        </row>
        <row r="530">
          <cell r="A530" t="str">
            <v>LA VICTORIA - VALLE</v>
          </cell>
        </row>
        <row r="531">
          <cell r="A531" t="str">
            <v>LA VIRGINIA - RISARALDA</v>
          </cell>
        </row>
        <row r="532">
          <cell r="A532" t="str">
            <v>LABATECA - NORTE SANTANDER</v>
          </cell>
        </row>
        <row r="533">
          <cell r="A533" t="str">
            <v>LABRANZAGRANDE - BOYACA</v>
          </cell>
        </row>
        <row r="534">
          <cell r="A534" t="str">
            <v>LANDAZURI - SANTANDER</v>
          </cell>
        </row>
        <row r="535">
          <cell r="A535" t="str">
            <v>LEBRIJA - SANTANDER</v>
          </cell>
        </row>
        <row r="536">
          <cell r="A536" t="str">
            <v>LEIVA - NARIÑO</v>
          </cell>
        </row>
        <row r="537">
          <cell r="A537" t="str">
            <v>LEJANIAS - META</v>
          </cell>
        </row>
        <row r="538">
          <cell r="A538" t="str">
            <v>LENGUAZAQUE - CUNDINAMARCA</v>
          </cell>
        </row>
        <row r="539">
          <cell r="A539" t="str">
            <v>LERIDA - TOLIMA</v>
          </cell>
        </row>
        <row r="540">
          <cell r="A540" t="str">
            <v>LETICIA - AMAZONAS</v>
          </cell>
        </row>
        <row r="541">
          <cell r="A541" t="str">
            <v>LIBANO - TOLIMA</v>
          </cell>
        </row>
        <row r="542">
          <cell r="A542" t="str">
            <v>LIBORINA - ANTIOQUIA</v>
          </cell>
        </row>
        <row r="543">
          <cell r="A543" t="str">
            <v>LINARES - NARIÑO</v>
          </cell>
        </row>
        <row r="544">
          <cell r="A544" t="str">
            <v>LLANOS DE CUIVA - ANTIOQUIA</v>
          </cell>
        </row>
        <row r="545">
          <cell r="A545" t="str">
            <v>LLORO - CHOCO</v>
          </cell>
        </row>
        <row r="546">
          <cell r="A546" t="str">
            <v>LOPEZ - CAUCA</v>
          </cell>
        </row>
        <row r="547">
          <cell r="A547" t="str">
            <v>LORICA - CORDOBA</v>
          </cell>
        </row>
        <row r="548">
          <cell r="A548" t="str">
            <v>LOS ANDES - NARIÑO</v>
          </cell>
        </row>
        <row r="549">
          <cell r="A549" t="str">
            <v>LOS CORDOBAS - CORDOBA</v>
          </cell>
        </row>
        <row r="550">
          <cell r="A550" t="str">
            <v>LOS PALMITOS - SUCRE</v>
          </cell>
        </row>
        <row r="551">
          <cell r="A551" t="str">
            <v>LOS PATIOS - NORTE SANTANDER</v>
          </cell>
        </row>
        <row r="552">
          <cell r="A552" t="str">
            <v>LOS SANTOS - SANTANDER</v>
          </cell>
        </row>
        <row r="553">
          <cell r="A553" t="str">
            <v>LOURDES - NORTE SANTANDER</v>
          </cell>
        </row>
        <row r="554">
          <cell r="A554" t="str">
            <v>LURUACO - ATLANTICO</v>
          </cell>
        </row>
        <row r="555">
          <cell r="A555" t="str">
            <v>MACANAL - BOYACA</v>
          </cell>
        </row>
        <row r="556">
          <cell r="A556" t="str">
            <v>MACARAVITA - SANTANDER</v>
          </cell>
        </row>
        <row r="557">
          <cell r="A557" t="str">
            <v>MACEO - ANTIOQUIA</v>
          </cell>
        </row>
        <row r="558">
          <cell r="A558" t="str">
            <v>MACHETA - CUNDINAMARCA</v>
          </cell>
        </row>
        <row r="559">
          <cell r="A559" t="str">
            <v>MADRID - CUNDINAMARCA</v>
          </cell>
        </row>
        <row r="560">
          <cell r="A560" t="str">
            <v>MAGANGUE - BOLIVAR</v>
          </cell>
        </row>
        <row r="561">
          <cell r="A561" t="str">
            <v>MAGUI - NARIÑO</v>
          </cell>
        </row>
        <row r="562">
          <cell r="A562" t="str">
            <v>MAHATES - BOLIVAR</v>
          </cell>
        </row>
        <row r="563">
          <cell r="A563" t="str">
            <v>MAICAO - LA GUAJIRA</v>
          </cell>
        </row>
        <row r="564">
          <cell r="A564" t="str">
            <v>MAJAGUAL - SUCRE</v>
          </cell>
        </row>
        <row r="565">
          <cell r="A565" t="str">
            <v>MALAGA - SANTANDER</v>
          </cell>
        </row>
        <row r="566">
          <cell r="A566" t="str">
            <v>MALAMBO - ATLANTICO</v>
          </cell>
        </row>
        <row r="567">
          <cell r="A567" t="str">
            <v>MALLAMA - NARIÑO</v>
          </cell>
        </row>
        <row r="568">
          <cell r="A568" t="str">
            <v>MANATI - ATLANTICO</v>
          </cell>
        </row>
        <row r="569">
          <cell r="A569" t="str">
            <v>MANAURE - LA GUAJIRA</v>
          </cell>
        </row>
        <row r="570">
          <cell r="A570" t="str">
            <v>MANAURE BALCON DL CESAR - CESAR</v>
          </cell>
        </row>
        <row r="571">
          <cell r="A571" t="str">
            <v>MANI - CASANARE</v>
          </cell>
        </row>
        <row r="572">
          <cell r="A572" t="str">
            <v>MANIZALES - CALDAS</v>
          </cell>
        </row>
        <row r="573">
          <cell r="A573" t="str">
            <v>MANTA - CUNDINAMARCA</v>
          </cell>
        </row>
        <row r="574">
          <cell r="A574" t="str">
            <v>MANZANARES - CALDAS</v>
          </cell>
        </row>
        <row r="575">
          <cell r="A575" t="str">
            <v>MAPIRIPAN - META</v>
          </cell>
        </row>
        <row r="576">
          <cell r="A576" t="str">
            <v>MAPIRIPANA - GUAINIA</v>
          </cell>
        </row>
        <row r="577">
          <cell r="A577" t="str">
            <v>MARGARITA - BOLIVAR</v>
          </cell>
        </row>
        <row r="578">
          <cell r="A578" t="str">
            <v>MARIA LA BAJA - BOLIVAR</v>
          </cell>
        </row>
        <row r="579">
          <cell r="A579" t="str">
            <v>MARINILLA - ANTIOQUIA</v>
          </cell>
        </row>
        <row r="580">
          <cell r="A580" t="str">
            <v>MARIPI - BOYACA</v>
          </cell>
        </row>
        <row r="581">
          <cell r="A581" t="str">
            <v>MARIQUITA - TOLIMA</v>
          </cell>
        </row>
        <row r="582">
          <cell r="A582" t="str">
            <v>MARMATO - CALDAS</v>
          </cell>
        </row>
        <row r="583">
          <cell r="A583" t="str">
            <v>MARQUETALIA - CALDAS</v>
          </cell>
        </row>
        <row r="584">
          <cell r="A584" t="str">
            <v>MARSELLA - RISARALDA</v>
          </cell>
        </row>
        <row r="585">
          <cell r="A585" t="str">
            <v>MARULANDA - CALDAS</v>
          </cell>
        </row>
        <row r="586">
          <cell r="A586" t="str">
            <v>MATANZA - SANTANDER</v>
          </cell>
        </row>
        <row r="587">
          <cell r="A587" t="str">
            <v>MEDELLIN - ANTIOQUIA</v>
          </cell>
        </row>
        <row r="588">
          <cell r="A588" t="str">
            <v>MEDINA - CUNDINAMARCA</v>
          </cell>
        </row>
        <row r="589">
          <cell r="A589" t="str">
            <v>MEDIO ATRATO - CHOCO</v>
          </cell>
        </row>
        <row r="590">
          <cell r="A590" t="str">
            <v>MEDIO BAUDO - CHOCO</v>
          </cell>
        </row>
        <row r="591">
          <cell r="A591" t="str">
            <v>MEDIO SAN JUAN - CHOCO</v>
          </cell>
        </row>
        <row r="592">
          <cell r="A592" t="str">
            <v>MELGAR - TOLIMA</v>
          </cell>
        </row>
        <row r="593">
          <cell r="A593" t="str">
            <v>MERCADERES - CAUCA</v>
          </cell>
        </row>
        <row r="594">
          <cell r="A594" t="str">
            <v>MESETAS - META</v>
          </cell>
        </row>
        <row r="595">
          <cell r="A595" t="str">
            <v>MILAN - CAQUETA</v>
          </cell>
        </row>
        <row r="596">
          <cell r="A596" t="str">
            <v>MIRAFLORES - BOYACA</v>
          </cell>
        </row>
        <row r="597">
          <cell r="A597" t="str">
            <v>MIRAFLORES - GUAVIARE</v>
          </cell>
        </row>
        <row r="598">
          <cell r="A598" t="str">
            <v>MIRANDA - CAUCA</v>
          </cell>
        </row>
        <row r="599">
          <cell r="A599" t="str">
            <v>MIRITI-PARANA - AMAZONAS</v>
          </cell>
        </row>
        <row r="600">
          <cell r="A600" t="str">
            <v>MISTRATO - RISARALDA</v>
          </cell>
        </row>
        <row r="601">
          <cell r="A601" t="str">
            <v>MITU - VAUPES</v>
          </cell>
        </row>
        <row r="602">
          <cell r="A602" t="str">
            <v>MOCOA - PUTUMAYO</v>
          </cell>
        </row>
        <row r="603">
          <cell r="A603" t="str">
            <v>MOGOTES - SANTANDER</v>
          </cell>
        </row>
        <row r="604">
          <cell r="A604" t="str">
            <v>MOLAGAVITA - SANTANDER</v>
          </cell>
        </row>
        <row r="605">
          <cell r="A605" t="str">
            <v>MOMIL - CORDOBA</v>
          </cell>
        </row>
        <row r="606">
          <cell r="A606" t="str">
            <v>MOMPOS - BOLIVAR</v>
          </cell>
        </row>
        <row r="607">
          <cell r="A607" t="str">
            <v>MONGUA - BOYACA</v>
          </cell>
        </row>
        <row r="608">
          <cell r="A608" t="str">
            <v>MONGUI - BOYACA</v>
          </cell>
        </row>
        <row r="609">
          <cell r="A609" t="str">
            <v>MONIQUIRA - BOYACA</v>
          </cell>
        </row>
        <row r="610">
          <cell r="A610" t="str">
            <v>MONTEBELLO - ANTIOQUIA</v>
          </cell>
        </row>
        <row r="611">
          <cell r="A611" t="str">
            <v>MONTECRISTO - BOLIVAR</v>
          </cell>
        </row>
        <row r="612">
          <cell r="A612" t="str">
            <v>MONTELIBANO - CORDOBA</v>
          </cell>
        </row>
        <row r="613">
          <cell r="A613" t="str">
            <v>MONTENEGRO - QUINDIO</v>
          </cell>
        </row>
        <row r="614">
          <cell r="A614" t="str">
            <v>MONTERIA - CORDOBA</v>
          </cell>
        </row>
        <row r="615">
          <cell r="A615" t="str">
            <v>MONTERREY - CASANARE</v>
          </cell>
        </row>
        <row r="616">
          <cell r="A616" t="str">
            <v>MOÑITOS - CORDOBA</v>
          </cell>
        </row>
        <row r="617">
          <cell r="A617" t="str">
            <v>MORALES - BOLIVAR</v>
          </cell>
        </row>
        <row r="618">
          <cell r="A618" t="str">
            <v>MORALES - CAUCA</v>
          </cell>
        </row>
        <row r="619">
          <cell r="A619" t="str">
            <v>MORELIA - CAQUETA</v>
          </cell>
        </row>
        <row r="620">
          <cell r="A620" t="str">
            <v>MORICHAL - GUAINIA</v>
          </cell>
        </row>
        <row r="621">
          <cell r="A621" t="str">
            <v>MORROA - SUCRE</v>
          </cell>
        </row>
        <row r="622">
          <cell r="A622" t="str">
            <v>MOSQUERA - CUNDINAMARCA</v>
          </cell>
        </row>
        <row r="623">
          <cell r="A623" t="str">
            <v>MOSQUERA - NARIÑO</v>
          </cell>
        </row>
        <row r="624">
          <cell r="A624" t="str">
            <v>MOTAVITA - BOYACA</v>
          </cell>
        </row>
        <row r="625">
          <cell r="A625" t="str">
            <v>MURILLO - TOLIMA</v>
          </cell>
        </row>
        <row r="626">
          <cell r="A626" t="str">
            <v>MURINDO - ANTIOQUIA</v>
          </cell>
        </row>
        <row r="627">
          <cell r="A627" t="str">
            <v>MUTATA - ANTIOQUIA</v>
          </cell>
        </row>
        <row r="628">
          <cell r="A628" t="str">
            <v>MUTISCUA - NORTE SANTANDER</v>
          </cell>
        </row>
        <row r="629">
          <cell r="A629" t="str">
            <v>MUZO - BOYACA</v>
          </cell>
        </row>
        <row r="630">
          <cell r="A630" t="str">
            <v>NARANJAL - VALLE</v>
          </cell>
        </row>
        <row r="631">
          <cell r="A631" t="str">
            <v>NARIÑO - ANTIOQUIA</v>
          </cell>
        </row>
        <row r="632">
          <cell r="A632" t="str">
            <v>NARIÑO - CUNDINAMARCA</v>
          </cell>
        </row>
        <row r="633">
          <cell r="A633" t="str">
            <v>NARIÑO - NARIÑO</v>
          </cell>
        </row>
        <row r="634">
          <cell r="A634" t="str">
            <v>NATAGA - HUILA</v>
          </cell>
        </row>
        <row r="635">
          <cell r="A635" t="str">
            <v>NATAGAIMA - TOLIMA</v>
          </cell>
        </row>
        <row r="636">
          <cell r="A636" t="str">
            <v>NECHI - ANTIOQUIA</v>
          </cell>
        </row>
        <row r="637">
          <cell r="A637" t="str">
            <v>NECOCLI - ANTIOQUIA</v>
          </cell>
        </row>
        <row r="638">
          <cell r="A638" t="str">
            <v>NEIRA - CALDAS</v>
          </cell>
        </row>
        <row r="639">
          <cell r="A639" t="str">
            <v>NEIVA - HUILA</v>
          </cell>
        </row>
        <row r="640">
          <cell r="A640" t="str">
            <v>NEMOCON - CUNDINAMARCA</v>
          </cell>
        </row>
        <row r="641">
          <cell r="A641" t="str">
            <v>NILO - CUNDINAMARCA</v>
          </cell>
        </row>
        <row r="642">
          <cell r="A642" t="str">
            <v>NIMAIMA - CUNDINAMARCA</v>
          </cell>
        </row>
        <row r="643">
          <cell r="A643" t="str">
            <v>NOBSA - BOYACA</v>
          </cell>
        </row>
        <row r="644">
          <cell r="A644" t="str">
            <v>NOCAIMA - CUNDINAMARCA</v>
          </cell>
        </row>
        <row r="645">
          <cell r="A645" t="str">
            <v>NORCASIA - CALDAS</v>
          </cell>
        </row>
        <row r="646">
          <cell r="A646" t="str">
            <v>NOVITA - CHOCO</v>
          </cell>
        </row>
        <row r="647">
          <cell r="A647" t="str">
            <v>NUEVA GRANADA - MAGDALENA</v>
          </cell>
        </row>
        <row r="648">
          <cell r="A648" t="str">
            <v>NUEVO COLON - BOYACA</v>
          </cell>
        </row>
        <row r="649">
          <cell r="A649" t="str">
            <v>NUNCHIA - CASANARE</v>
          </cell>
        </row>
        <row r="650">
          <cell r="A650" t="str">
            <v>NUQUI - CHOCO</v>
          </cell>
        </row>
        <row r="651">
          <cell r="A651" t="str">
            <v>OBANDO - VALLE</v>
          </cell>
        </row>
        <row r="652">
          <cell r="A652" t="str">
            <v>OCAMONTE - SANTANDER</v>
          </cell>
        </row>
        <row r="653">
          <cell r="A653" t="str">
            <v>OCAÑA - NORTE SANTANDER</v>
          </cell>
        </row>
        <row r="654">
          <cell r="A654" t="str">
            <v>OCAÑA - SANTANDER</v>
          </cell>
        </row>
        <row r="655">
          <cell r="A655" t="str">
            <v>OIBA - SANTANDER</v>
          </cell>
        </row>
        <row r="656">
          <cell r="A656" t="str">
            <v>OICATA - BOYACA</v>
          </cell>
        </row>
        <row r="657">
          <cell r="A657" t="str">
            <v>OLAYA - ANTIOQUIA</v>
          </cell>
        </row>
        <row r="658">
          <cell r="A658" t="str">
            <v>OLAYA HERRERA - NARIÑO</v>
          </cell>
        </row>
        <row r="659">
          <cell r="A659" t="str">
            <v>ONZAGA - SANTANDER</v>
          </cell>
        </row>
        <row r="660">
          <cell r="A660" t="str">
            <v>OPORAPA - HUILA</v>
          </cell>
        </row>
        <row r="661">
          <cell r="A661" t="str">
            <v>ORITO - PUTUMAYO</v>
          </cell>
        </row>
        <row r="662">
          <cell r="A662" t="str">
            <v>OROCUE - CASANARE</v>
          </cell>
        </row>
        <row r="663">
          <cell r="A663" t="str">
            <v>ORTEGA - TOLIMA</v>
          </cell>
        </row>
        <row r="664">
          <cell r="A664" t="str">
            <v>OSPINA - NARIÑO</v>
          </cell>
        </row>
        <row r="665">
          <cell r="A665" t="str">
            <v>OTANCHE - BOYACA</v>
          </cell>
        </row>
        <row r="666">
          <cell r="A666" t="str">
            <v>OVEJAS - SUCRE</v>
          </cell>
        </row>
        <row r="667">
          <cell r="A667" t="str">
            <v>PACHAVITA - BOYACA</v>
          </cell>
        </row>
        <row r="668">
          <cell r="A668" t="str">
            <v>PACHO - CUNDINAMARCA</v>
          </cell>
        </row>
        <row r="669">
          <cell r="A669" t="str">
            <v>PACOA - VAUPES</v>
          </cell>
        </row>
        <row r="670">
          <cell r="A670" t="str">
            <v>PACORA - CALDAS</v>
          </cell>
        </row>
        <row r="671">
          <cell r="A671" t="str">
            <v>PADILLA - CAUCA</v>
          </cell>
        </row>
        <row r="672">
          <cell r="A672" t="str">
            <v>PADILLA - NARIÑO</v>
          </cell>
        </row>
        <row r="673">
          <cell r="A673" t="str">
            <v>PAEZ - BOYACA</v>
          </cell>
        </row>
        <row r="674">
          <cell r="A674" t="str">
            <v>PAEZ - CAUCA</v>
          </cell>
        </row>
        <row r="675">
          <cell r="A675" t="str">
            <v>PAICOL - HUILA</v>
          </cell>
        </row>
        <row r="676">
          <cell r="A676" t="str">
            <v>PAILITAS - CESAR</v>
          </cell>
        </row>
        <row r="677">
          <cell r="A677" t="str">
            <v>PAIME - CUNDINAMARCA</v>
          </cell>
        </row>
        <row r="678">
          <cell r="A678" t="str">
            <v>PAIPA - BOYACA</v>
          </cell>
        </row>
        <row r="679">
          <cell r="A679" t="str">
            <v>PAISPAMPA - CAUCA</v>
          </cell>
        </row>
        <row r="680">
          <cell r="A680" t="str">
            <v>PAJARITO - BOYACA</v>
          </cell>
        </row>
        <row r="681">
          <cell r="A681" t="str">
            <v>PALERMO - ANTIOQUIA</v>
          </cell>
        </row>
        <row r="682">
          <cell r="A682" t="str">
            <v>PALERMO - HUILA</v>
          </cell>
        </row>
        <row r="683">
          <cell r="A683" t="str">
            <v>PALESTINA - CALDAS</v>
          </cell>
        </row>
        <row r="684">
          <cell r="A684" t="str">
            <v>PALESTINA - HUILA</v>
          </cell>
        </row>
        <row r="685">
          <cell r="A685" t="str">
            <v>PALMAR - SANTANDER</v>
          </cell>
        </row>
        <row r="686">
          <cell r="A686" t="str">
            <v>PALMAR DE VARELA - ATLANTICO</v>
          </cell>
        </row>
        <row r="687">
          <cell r="A687" t="str">
            <v>PALMAS DEL SOCORRO - SANTANDER</v>
          </cell>
        </row>
        <row r="688">
          <cell r="A688" t="str">
            <v>PALMIRA - VALLE</v>
          </cell>
        </row>
        <row r="689">
          <cell r="A689" t="str">
            <v>PALMITO - SUCRE</v>
          </cell>
        </row>
        <row r="690">
          <cell r="A690" t="str">
            <v>PALOCABILDO - TOLIMA</v>
          </cell>
        </row>
        <row r="691">
          <cell r="A691" t="str">
            <v>PAMPLONA - NORTE SANTANDER</v>
          </cell>
        </row>
        <row r="692">
          <cell r="A692" t="str">
            <v>PAMPLONITA - NORTE SANTANDER</v>
          </cell>
        </row>
        <row r="693">
          <cell r="A693" t="str">
            <v>PANA PANA - GUAINIA</v>
          </cell>
        </row>
        <row r="694">
          <cell r="A694" t="str">
            <v>PANDI - CUNDINAMARCA</v>
          </cell>
        </row>
        <row r="695">
          <cell r="A695" t="str">
            <v>PANQUEBA - BOYACA</v>
          </cell>
        </row>
        <row r="696">
          <cell r="A696" t="str">
            <v>PAPUNAUA - VAUPES</v>
          </cell>
        </row>
        <row r="697">
          <cell r="A697" t="str">
            <v>PARAMO - SANTANDER</v>
          </cell>
        </row>
        <row r="698">
          <cell r="A698" t="str">
            <v>PARATEBUENO - CUNDINAMARCA</v>
          </cell>
        </row>
        <row r="699">
          <cell r="A699" t="str">
            <v>PASCA - CUNDINAMARCA</v>
          </cell>
        </row>
        <row r="700">
          <cell r="A700" t="str">
            <v>PASTO - NARIÑO</v>
          </cell>
        </row>
        <row r="701">
          <cell r="A701" t="str">
            <v>PATIA(EL BORDO) - CAUCA</v>
          </cell>
        </row>
        <row r="702">
          <cell r="A702" t="str">
            <v>PAUNA - BOYACA</v>
          </cell>
        </row>
        <row r="703">
          <cell r="A703" t="str">
            <v>PAYA - BOYACA</v>
          </cell>
        </row>
        <row r="704">
          <cell r="A704" t="str">
            <v>PAZ DE ARIPORO - CASANARE</v>
          </cell>
        </row>
        <row r="705">
          <cell r="A705" t="str">
            <v>PAZ DE RIO - BOYACA</v>
          </cell>
        </row>
        <row r="706">
          <cell r="A706" t="str">
            <v>PEDRAZA - MAGDALENA</v>
          </cell>
        </row>
        <row r="707">
          <cell r="A707" t="str">
            <v>PELAYA - CESAR</v>
          </cell>
        </row>
        <row r="708">
          <cell r="A708" t="str">
            <v>PENSILVANIA - CALDAS</v>
          </cell>
        </row>
        <row r="709">
          <cell r="A709" t="str">
            <v>PEÑOL - ANTIOQUIA</v>
          </cell>
        </row>
        <row r="710">
          <cell r="A710" t="str">
            <v>PEQUE - ANTIOQUIA</v>
          </cell>
        </row>
        <row r="711">
          <cell r="A711" t="str">
            <v>PEREIRA - RISARALDA</v>
          </cell>
        </row>
        <row r="712">
          <cell r="A712" t="str">
            <v>PESCA - BOYACA</v>
          </cell>
        </row>
        <row r="713">
          <cell r="A713" t="str">
            <v>PIAMONTE - CAUCA</v>
          </cell>
        </row>
        <row r="714">
          <cell r="A714" t="str">
            <v>PIEDECUESTA - SANTANDER</v>
          </cell>
        </row>
        <row r="715">
          <cell r="A715" t="str">
            <v>PIEDRAS - TOLIMA</v>
          </cell>
        </row>
        <row r="716">
          <cell r="A716" t="str">
            <v>PIENDAMO - CAUCA</v>
          </cell>
        </row>
        <row r="717">
          <cell r="A717" t="str">
            <v>PIJAO - QUINDIO</v>
          </cell>
        </row>
        <row r="718">
          <cell r="A718" t="str">
            <v>PIJIÑO - MAGDALENA</v>
          </cell>
        </row>
        <row r="719">
          <cell r="A719" t="str">
            <v>PINCHOTE - SANTANDER</v>
          </cell>
        </row>
        <row r="720">
          <cell r="A720" t="str">
            <v>PINILLOS - BOLIVAR</v>
          </cell>
        </row>
        <row r="721">
          <cell r="A721" t="str">
            <v>PIOJO - ATLANTICO</v>
          </cell>
        </row>
        <row r="722">
          <cell r="A722" t="str">
            <v>PISVA - BOYACA</v>
          </cell>
        </row>
        <row r="723">
          <cell r="A723" t="str">
            <v>PITAL - HUILA</v>
          </cell>
        </row>
        <row r="724">
          <cell r="A724" t="str">
            <v>PITALITO - HUILA</v>
          </cell>
        </row>
        <row r="725">
          <cell r="A725" t="str">
            <v>PIVIJAY - MAGDALENA</v>
          </cell>
        </row>
        <row r="726">
          <cell r="A726" t="str">
            <v>PIZARRO - CHOCO</v>
          </cell>
        </row>
        <row r="727">
          <cell r="A727" t="str">
            <v>PLANADAS - TOLIMA</v>
          </cell>
        </row>
        <row r="728">
          <cell r="A728" t="str">
            <v>PLANETA RICA - CORDOBA</v>
          </cell>
        </row>
        <row r="729">
          <cell r="A729" t="str">
            <v>PLATO - MAGDALENA</v>
          </cell>
        </row>
        <row r="730">
          <cell r="A730" t="str">
            <v>POLICARPA - NARIÑO</v>
          </cell>
        </row>
        <row r="731">
          <cell r="A731" t="str">
            <v>POLONUEVO - ATLANTICO</v>
          </cell>
        </row>
        <row r="732">
          <cell r="A732" t="str">
            <v>PONEDERA - ATLANTICO</v>
          </cell>
        </row>
        <row r="733">
          <cell r="A733" t="str">
            <v>POPAYAN - CAUCA</v>
          </cell>
        </row>
        <row r="734">
          <cell r="A734" t="str">
            <v>PORE - CASANARE</v>
          </cell>
        </row>
        <row r="735">
          <cell r="A735" t="str">
            <v>POTOSI - NARIÑO</v>
          </cell>
        </row>
        <row r="736">
          <cell r="A736" t="str">
            <v>PRADERA - VALLE</v>
          </cell>
        </row>
        <row r="737">
          <cell r="A737" t="str">
            <v>PRADO - TOLIMA</v>
          </cell>
        </row>
        <row r="738">
          <cell r="A738" t="str">
            <v>PROVIDENCIA - NARIÑO</v>
          </cell>
        </row>
        <row r="739">
          <cell r="A739" t="str">
            <v>PROVIDENCIA - SAN ANDRES</v>
          </cell>
        </row>
        <row r="740">
          <cell r="A740" t="str">
            <v>PUEBLO BELLO - CESAR</v>
          </cell>
        </row>
        <row r="741">
          <cell r="A741" t="str">
            <v>PUEBLO NUEVO - CORDOBA</v>
          </cell>
        </row>
        <row r="742">
          <cell r="A742" t="str">
            <v>PUEBLO RICO - RISARALDA</v>
          </cell>
        </row>
        <row r="743">
          <cell r="A743" t="str">
            <v>PUEBLORRICO - ANTIOQUIA</v>
          </cell>
        </row>
        <row r="744">
          <cell r="A744" t="str">
            <v>PUEBLOVIEJO - MAGDALENA</v>
          </cell>
        </row>
        <row r="745">
          <cell r="A745" t="str">
            <v>PUENTE NACIONAL - SANTANDER</v>
          </cell>
        </row>
        <row r="746">
          <cell r="A746" t="str">
            <v>PUERRES - NARIÑO</v>
          </cell>
        </row>
        <row r="747">
          <cell r="A747" t="str">
            <v>PUERTO  LEGUIZAMO - PUTUMAYO</v>
          </cell>
        </row>
        <row r="748">
          <cell r="A748" t="str">
            <v>PUERTO ALEGRIA - AMAZONAS</v>
          </cell>
        </row>
        <row r="749">
          <cell r="A749" t="str">
            <v>PUERTO ARICA - AMAZONAS</v>
          </cell>
        </row>
        <row r="750">
          <cell r="A750" t="str">
            <v>PUERTO ASIS - PUTUMAYO</v>
          </cell>
        </row>
        <row r="751">
          <cell r="A751" t="str">
            <v>PUERTO BERRIO - ANTIOQUIA</v>
          </cell>
        </row>
        <row r="752">
          <cell r="A752" t="str">
            <v>PUERTO BOYACA - BOYACA</v>
          </cell>
        </row>
        <row r="753">
          <cell r="A753" t="str">
            <v>PUERTO CAICEDO - PUTUMAYO</v>
          </cell>
        </row>
        <row r="754">
          <cell r="A754" t="str">
            <v>PUERTO CARREÑO - VICHADA</v>
          </cell>
        </row>
        <row r="755">
          <cell r="A755" t="str">
            <v>PUERTO COLOMBIA - ATLANTICO</v>
          </cell>
        </row>
        <row r="756">
          <cell r="A756" t="str">
            <v>PUERTO COLOMBIA - GUAINIA</v>
          </cell>
        </row>
        <row r="757">
          <cell r="A757" t="str">
            <v>PUERTO CONCORDIA - META</v>
          </cell>
        </row>
        <row r="758">
          <cell r="A758" t="str">
            <v>PUERTO ESCONDIDO - CORDOBA</v>
          </cell>
        </row>
        <row r="759">
          <cell r="A759" t="str">
            <v>PUERTO GAITAN - META</v>
          </cell>
        </row>
        <row r="760">
          <cell r="A760" t="str">
            <v>PUERTO GUZMAN - PUTUMAYO</v>
          </cell>
        </row>
        <row r="761">
          <cell r="A761" t="str">
            <v>PUERTO LIBERTADOR - CORDOBA</v>
          </cell>
        </row>
        <row r="762">
          <cell r="A762" t="str">
            <v>PUERTO LLERAS - META</v>
          </cell>
        </row>
        <row r="763">
          <cell r="A763" t="str">
            <v>PUERTO LOPEZ - META</v>
          </cell>
        </row>
        <row r="764">
          <cell r="A764" t="str">
            <v>PUERTO NARE - ANTIOQUIA</v>
          </cell>
        </row>
        <row r="765">
          <cell r="A765" t="str">
            <v>PUERTO NARIÑO - AMAZONAS</v>
          </cell>
        </row>
        <row r="766">
          <cell r="A766" t="str">
            <v>PUERTO PARRA - SANTANDER</v>
          </cell>
        </row>
        <row r="767">
          <cell r="A767" t="str">
            <v>PUERTO RICO - CAQUETA</v>
          </cell>
        </row>
        <row r="768">
          <cell r="A768" t="str">
            <v>PUERTO RICO - META</v>
          </cell>
        </row>
        <row r="769">
          <cell r="A769" t="str">
            <v>PUERTO RONDON - ARAUCA</v>
          </cell>
        </row>
        <row r="770">
          <cell r="A770" t="str">
            <v>PUERTO SALGAR - CUNDINAMARCA</v>
          </cell>
        </row>
        <row r="771">
          <cell r="A771" t="str">
            <v>PUERTO SANTANDER - AMAZONAS</v>
          </cell>
        </row>
        <row r="772">
          <cell r="A772" t="str">
            <v>PUERTO SANTANDER - NORTE SANTANDER</v>
          </cell>
        </row>
        <row r="773">
          <cell r="A773" t="str">
            <v>PUERTO TEJADA - CAUCA</v>
          </cell>
        </row>
        <row r="774">
          <cell r="A774" t="str">
            <v>PUERTO TRIUNFO - ANTIOQUIA</v>
          </cell>
        </row>
        <row r="775">
          <cell r="A775" t="str">
            <v>PUERTO WILCHES - SANTANDER</v>
          </cell>
        </row>
        <row r="776">
          <cell r="A776" t="str">
            <v>PULI - CUNDINAMARCA</v>
          </cell>
        </row>
        <row r="777">
          <cell r="A777" t="str">
            <v>PUPIALES - NARIÑO</v>
          </cell>
        </row>
        <row r="778">
          <cell r="A778" t="str">
            <v>PURACE - CAUCA</v>
          </cell>
        </row>
        <row r="779">
          <cell r="A779" t="str">
            <v>PURIFICACION - TOLIMA</v>
          </cell>
        </row>
        <row r="780">
          <cell r="A780" t="str">
            <v>PURISIMA - CORDOBA</v>
          </cell>
        </row>
        <row r="781">
          <cell r="A781" t="str">
            <v>QUEBRADANEGRA - CUNDINAMARCA</v>
          </cell>
        </row>
        <row r="782">
          <cell r="A782" t="str">
            <v>QUETAME - CUNDINAMARCA</v>
          </cell>
        </row>
        <row r="783">
          <cell r="A783" t="str">
            <v>QUIBDO - CHOCO</v>
          </cell>
        </row>
        <row r="784">
          <cell r="A784" t="str">
            <v>QUIMBAYA - QUINDIO</v>
          </cell>
        </row>
        <row r="785">
          <cell r="A785" t="str">
            <v>QUINCHIA - RISARALDA</v>
          </cell>
        </row>
        <row r="786">
          <cell r="A786" t="str">
            <v>QUIPAMA - BOYACA</v>
          </cell>
        </row>
        <row r="787">
          <cell r="A787" t="str">
            <v>QUIPILE - CUNDINAMARCA</v>
          </cell>
        </row>
        <row r="788">
          <cell r="A788" t="str">
            <v>RAGONVALIA - NORTE SANTANDER</v>
          </cell>
        </row>
        <row r="789">
          <cell r="A789" t="str">
            <v>RAMIRIQUI - BOYACA</v>
          </cell>
        </row>
        <row r="790">
          <cell r="A790" t="str">
            <v>RAQUIRA - BOYACA</v>
          </cell>
        </row>
        <row r="791">
          <cell r="A791" t="str">
            <v>RECETOR - CASANARE</v>
          </cell>
        </row>
        <row r="792">
          <cell r="A792" t="str">
            <v>REGIDOR - BOLIVAR</v>
          </cell>
        </row>
        <row r="793">
          <cell r="A793" t="str">
            <v>REMEDIOS - ANTIOQUIA</v>
          </cell>
        </row>
        <row r="794">
          <cell r="A794" t="str">
            <v>REMOLINO - MAGDALENA</v>
          </cell>
        </row>
        <row r="795">
          <cell r="A795" t="str">
            <v>REPELON - ATLANTICO</v>
          </cell>
        </row>
        <row r="796">
          <cell r="A796" t="str">
            <v>RESTREPO - META</v>
          </cell>
        </row>
        <row r="797">
          <cell r="A797" t="str">
            <v>RESTREPO - VALLE</v>
          </cell>
        </row>
        <row r="798">
          <cell r="A798" t="str">
            <v>RETIRO - ANTIOQUIA</v>
          </cell>
        </row>
        <row r="799">
          <cell r="A799" t="str">
            <v>RICAURTE - CUNDINAMARCA</v>
          </cell>
        </row>
        <row r="800">
          <cell r="A800" t="str">
            <v>RICAURTE - NARIÑO</v>
          </cell>
        </row>
        <row r="801">
          <cell r="A801" t="str">
            <v>RIO DE ORO - CESAR</v>
          </cell>
        </row>
        <row r="802">
          <cell r="A802" t="str">
            <v>RIO IRO - CHOCO</v>
          </cell>
        </row>
        <row r="803">
          <cell r="A803" t="str">
            <v>RIO QUITO - CHOCO</v>
          </cell>
        </row>
        <row r="804">
          <cell r="A804" t="str">
            <v>RIO VIEJO - BOLIVAR</v>
          </cell>
        </row>
        <row r="805">
          <cell r="A805" t="str">
            <v>RIOBLANCO - TOLIMA</v>
          </cell>
        </row>
        <row r="806">
          <cell r="A806" t="str">
            <v>RIOFRIO - VALLE</v>
          </cell>
        </row>
        <row r="807">
          <cell r="A807" t="str">
            <v>RIOHACHA - LA GUAJIRA</v>
          </cell>
        </row>
        <row r="808">
          <cell r="A808" t="str">
            <v>RIONEGRO - ANTIOQUIA</v>
          </cell>
        </row>
        <row r="809">
          <cell r="A809" t="str">
            <v>RIONEGRO - SANTANDER</v>
          </cell>
        </row>
        <row r="810">
          <cell r="A810" t="str">
            <v>RIOSUCIO - CALDAS</v>
          </cell>
        </row>
        <row r="811">
          <cell r="A811" t="str">
            <v>RIOSUCIO - CHOCO</v>
          </cell>
        </row>
        <row r="812">
          <cell r="A812" t="str">
            <v>RISARALDA - CALDAS</v>
          </cell>
        </row>
        <row r="813">
          <cell r="A813" t="str">
            <v>RIVERA - HUILA</v>
          </cell>
        </row>
        <row r="814">
          <cell r="A814" t="str">
            <v>ROBERTO PAYAN - NARIÑO</v>
          </cell>
        </row>
        <row r="815">
          <cell r="A815" t="str">
            <v>ROLDANILLO - VALLE</v>
          </cell>
        </row>
        <row r="816">
          <cell r="A816" t="str">
            <v>RONCESVALLES - TOLIMA</v>
          </cell>
        </row>
        <row r="817">
          <cell r="A817" t="str">
            <v>RONDON - BOYACA</v>
          </cell>
        </row>
        <row r="818">
          <cell r="A818" t="str">
            <v>ROSAS - CAUCA</v>
          </cell>
        </row>
        <row r="819">
          <cell r="A819" t="str">
            <v>ROVIRA - TOLIMA</v>
          </cell>
        </row>
        <row r="820">
          <cell r="A820" t="str">
            <v>S.ANTONIO DE TEQUENDAMA - CUNDINAMARCA</v>
          </cell>
        </row>
        <row r="821">
          <cell r="A821" t="str">
            <v>SABANA DE TORRES - SANTANDER</v>
          </cell>
        </row>
        <row r="822">
          <cell r="A822" t="str">
            <v>SABANAGRANDE - ATLANTICO</v>
          </cell>
        </row>
        <row r="823">
          <cell r="A823" t="str">
            <v>SABANALARGA - ANTIOQUIA</v>
          </cell>
        </row>
        <row r="824">
          <cell r="A824" t="str">
            <v>SABANALARGA - ATLANTICO</v>
          </cell>
        </row>
        <row r="825">
          <cell r="A825" t="str">
            <v>SABANALARGA - CASANARE</v>
          </cell>
        </row>
        <row r="826">
          <cell r="A826" t="str">
            <v>SABANAS DE SAN ANGEL - MAGDALENA</v>
          </cell>
        </row>
        <row r="827">
          <cell r="A827" t="str">
            <v>SABANETA - ANTIOQUIA</v>
          </cell>
        </row>
        <row r="828">
          <cell r="A828" t="str">
            <v>SABANETA - CORDOBA</v>
          </cell>
        </row>
        <row r="829">
          <cell r="A829" t="str">
            <v>SABANETA - NORTE SANTANDER</v>
          </cell>
        </row>
        <row r="830">
          <cell r="A830" t="str">
            <v>SABOYA - BOYACA</v>
          </cell>
        </row>
        <row r="831">
          <cell r="A831" t="str">
            <v>SACAMA - CASANARE</v>
          </cell>
        </row>
        <row r="832">
          <cell r="A832" t="str">
            <v>SACHICA - BOYACA</v>
          </cell>
        </row>
        <row r="833">
          <cell r="A833" t="str">
            <v>SAHAGUN - CORDOBA</v>
          </cell>
        </row>
        <row r="834">
          <cell r="A834" t="str">
            <v>SALADOBLANCO - HUILA</v>
          </cell>
        </row>
        <row r="835">
          <cell r="A835" t="str">
            <v>SALAMINA - CALDAS</v>
          </cell>
        </row>
        <row r="836">
          <cell r="A836" t="str">
            <v>SALAMINA - MAGDALENA</v>
          </cell>
        </row>
        <row r="837">
          <cell r="A837" t="str">
            <v>SALAZAR - NORTE SANTANDER</v>
          </cell>
        </row>
        <row r="838">
          <cell r="A838" t="str">
            <v>SALDAÑA - TOLIMA</v>
          </cell>
        </row>
        <row r="839">
          <cell r="A839" t="str">
            <v>SALENTO - QUINDIO</v>
          </cell>
        </row>
        <row r="840">
          <cell r="A840" t="str">
            <v>SALGAR - ANTIOQUIA</v>
          </cell>
        </row>
        <row r="841">
          <cell r="A841" t="str">
            <v>SAMACA - BOYACA</v>
          </cell>
        </row>
        <row r="842">
          <cell r="A842" t="str">
            <v>SAMANA - CALDAS</v>
          </cell>
        </row>
        <row r="843">
          <cell r="A843" t="str">
            <v>SAMANIEGO - NARIÑO</v>
          </cell>
        </row>
        <row r="844">
          <cell r="A844" t="str">
            <v>SAMPUES - SUCRE</v>
          </cell>
        </row>
        <row r="845">
          <cell r="A845" t="str">
            <v>SAN AGUSTIN - HUILA</v>
          </cell>
        </row>
        <row r="846">
          <cell r="A846" t="str">
            <v>SAN ALBERTO - CESAR</v>
          </cell>
        </row>
        <row r="847">
          <cell r="A847" t="str">
            <v>SAN ANDRES - ANTIOQUIA</v>
          </cell>
        </row>
        <row r="848">
          <cell r="A848" t="str">
            <v>SAN ANDRES - SAN ANDRES</v>
          </cell>
        </row>
        <row r="849">
          <cell r="A849" t="str">
            <v>SAN ANDRES - SANTANDER</v>
          </cell>
        </row>
        <row r="850">
          <cell r="A850" t="str">
            <v>SAN ANDRES DE SOTAVENTO - CORDOBA</v>
          </cell>
        </row>
        <row r="851">
          <cell r="A851" t="str">
            <v>SAN ANTERO - CORDOBA</v>
          </cell>
        </row>
        <row r="852">
          <cell r="A852" t="str">
            <v>SAN ANTONIO - TOLIMA</v>
          </cell>
        </row>
        <row r="853">
          <cell r="A853" t="str">
            <v>SAN BENITO - SANTANDER</v>
          </cell>
        </row>
        <row r="854">
          <cell r="A854" t="str">
            <v>SAN BENITO ABAD - SUCRE</v>
          </cell>
        </row>
        <row r="855">
          <cell r="A855" t="str">
            <v>SAN BERNARDO - CUNDINAMARCA</v>
          </cell>
        </row>
        <row r="856">
          <cell r="A856" t="str">
            <v>SAN BERNARDO - NARIÑO</v>
          </cell>
        </row>
        <row r="857">
          <cell r="A857" t="str">
            <v>SAN BERNARDO DEL VIENTO - CORDOBA</v>
          </cell>
        </row>
        <row r="858">
          <cell r="A858" t="str">
            <v>SAN CALIXTO - NORTE SANTANDER</v>
          </cell>
        </row>
        <row r="859">
          <cell r="A859" t="str">
            <v>SAN CARLOS - ANTIOQUIA</v>
          </cell>
        </row>
        <row r="860">
          <cell r="A860" t="str">
            <v>SAN CARLOS - CORDOBA</v>
          </cell>
        </row>
        <row r="861">
          <cell r="A861" t="str">
            <v>SAN CARLOS DE GUAROA - META</v>
          </cell>
        </row>
        <row r="862">
          <cell r="A862" t="str">
            <v>SAN CAYETANO - CUNDINAMARCA</v>
          </cell>
        </row>
        <row r="863">
          <cell r="A863" t="str">
            <v>SAN CAYETANO - NORTE SANTANDER</v>
          </cell>
        </row>
        <row r="864">
          <cell r="A864" t="str">
            <v>SAN CRISTOBAL - ANTIOQUIA</v>
          </cell>
        </row>
        <row r="865">
          <cell r="A865" t="str">
            <v>SAN CRISTOBAL - BOLIVAR</v>
          </cell>
        </row>
        <row r="866">
          <cell r="A866" t="str">
            <v>SAN DIEGO - CESAR</v>
          </cell>
        </row>
        <row r="867">
          <cell r="A867" t="str">
            <v>SAN EDUARDO - BOYACA</v>
          </cell>
        </row>
        <row r="868">
          <cell r="A868" t="str">
            <v>SAN ESTANISLAO - BOLIVAR</v>
          </cell>
        </row>
        <row r="869">
          <cell r="A869" t="str">
            <v>SAN FELIPE - GUAINIA</v>
          </cell>
        </row>
        <row r="870">
          <cell r="A870" t="str">
            <v>SAN FERNANDO - BOLIVAR</v>
          </cell>
        </row>
        <row r="871">
          <cell r="A871" t="str">
            <v>SAN FRANCISCO - ANTIOQUIA</v>
          </cell>
        </row>
        <row r="872">
          <cell r="A872" t="str">
            <v>SAN FRANCISCO - CUNDINAMARCA</v>
          </cell>
        </row>
        <row r="873">
          <cell r="A873" t="str">
            <v>SAN FRANCISCO - PUTUMAYO</v>
          </cell>
        </row>
        <row r="874">
          <cell r="A874" t="str">
            <v>SAN GIL - SANTANDER</v>
          </cell>
        </row>
        <row r="875">
          <cell r="A875" t="str">
            <v>SAN JACINTO - BOLIVAR</v>
          </cell>
        </row>
        <row r="876">
          <cell r="A876" t="str">
            <v>SAN JACINTO DEL CAUCA - BOLIVAR</v>
          </cell>
        </row>
        <row r="877">
          <cell r="A877" t="str">
            <v>SAN JERONIMO - ANTIOQUIA</v>
          </cell>
        </row>
        <row r="878">
          <cell r="A878" t="str">
            <v>SAN JOAQUIN - SANTANDER</v>
          </cell>
        </row>
        <row r="879">
          <cell r="A879" t="str">
            <v>SAN JOSE - CALDAS</v>
          </cell>
        </row>
        <row r="880">
          <cell r="A880" t="str">
            <v>SAN JOSE DE FRAGUA - CAQUETA</v>
          </cell>
        </row>
        <row r="881">
          <cell r="A881" t="str">
            <v>SAN JOSE DE ISNOS - HUILA</v>
          </cell>
        </row>
        <row r="882">
          <cell r="A882" t="str">
            <v>SAN JOSE DE LA MONTAÑA - ANTIOQUIA</v>
          </cell>
        </row>
        <row r="883">
          <cell r="A883" t="str">
            <v>SAN JOSE DE MIRANDA - SANTANDER</v>
          </cell>
        </row>
        <row r="884">
          <cell r="A884" t="str">
            <v>SAN JOSE DE OCUNE - VICHADA</v>
          </cell>
        </row>
        <row r="885">
          <cell r="A885" t="str">
            <v>SAN JOSE DE PARE - BOYACA</v>
          </cell>
        </row>
        <row r="886">
          <cell r="A886" t="str">
            <v>SAN JOSE DE URE - CORDOBA</v>
          </cell>
        </row>
        <row r="887">
          <cell r="A887" t="str">
            <v>SAN JOSE DEL GUAVIARE - GUAVIARE</v>
          </cell>
        </row>
        <row r="888">
          <cell r="A888" t="str">
            <v>SAN JOSE DEL PALMAR - CHOCO</v>
          </cell>
        </row>
        <row r="889">
          <cell r="A889" t="str">
            <v>SAN JUAN DE ARAMA - META</v>
          </cell>
        </row>
        <row r="890">
          <cell r="A890" t="str">
            <v>SAN JUAN DE BETULIA - SUCRE</v>
          </cell>
        </row>
        <row r="891">
          <cell r="A891" t="str">
            <v>SAN JUAN DE RIO SECO - CUNDINAMARCA</v>
          </cell>
        </row>
        <row r="892">
          <cell r="A892" t="str">
            <v>SAN JUAN DE URABA - ANTIOQUIA</v>
          </cell>
        </row>
        <row r="893">
          <cell r="A893" t="str">
            <v>SAN JUAN DEL CESAR - LA GUAJIRA</v>
          </cell>
        </row>
        <row r="894">
          <cell r="A894" t="str">
            <v>SAN JUAN NEPOMUCENO - BOLIVAR</v>
          </cell>
        </row>
        <row r="895">
          <cell r="A895" t="str">
            <v>SAN JUANITO - META</v>
          </cell>
        </row>
        <row r="896">
          <cell r="A896" t="str">
            <v>SAN LORENZO - NARIÑO</v>
          </cell>
        </row>
        <row r="897">
          <cell r="A897" t="str">
            <v>SAN LUIS - ANTIOQUIA</v>
          </cell>
        </row>
        <row r="898">
          <cell r="A898" t="str">
            <v>SAN LUIS - TOLIMA</v>
          </cell>
        </row>
        <row r="899">
          <cell r="A899" t="str">
            <v>SAN LUIS DE GACENO - BOYACA</v>
          </cell>
        </row>
        <row r="900">
          <cell r="A900" t="str">
            <v>SAN LUIS DE PALENQUE - CASANARE</v>
          </cell>
        </row>
        <row r="901">
          <cell r="A901" t="str">
            <v>SAN MARCOS - SUCRE</v>
          </cell>
        </row>
        <row r="902">
          <cell r="A902" t="str">
            <v>SAN MARTIN - CESAR</v>
          </cell>
        </row>
        <row r="903">
          <cell r="A903" t="str">
            <v>SAN MARTIN - META</v>
          </cell>
        </row>
        <row r="904">
          <cell r="A904" t="str">
            <v>SAN MARTIN - SANTANDER</v>
          </cell>
        </row>
        <row r="905">
          <cell r="A905" t="str">
            <v>SAN MARTIN DE LOBA - BOLIVAR</v>
          </cell>
        </row>
        <row r="906">
          <cell r="A906" t="str">
            <v>SAN MATEO - BOYACA</v>
          </cell>
        </row>
        <row r="907">
          <cell r="A907" t="str">
            <v>SAN MIGUEL - PUTUMAYO</v>
          </cell>
        </row>
        <row r="908">
          <cell r="A908" t="str">
            <v>SAN MIGUEL - SANTANDER</v>
          </cell>
        </row>
        <row r="909">
          <cell r="A909" t="str">
            <v>SAN MIGUEL DE SEMA - BOYACA</v>
          </cell>
        </row>
        <row r="910">
          <cell r="A910" t="str">
            <v>SAN ONOFRE - SUCRE</v>
          </cell>
        </row>
        <row r="911">
          <cell r="A911" t="str">
            <v>SAN PABLO - BOLIVAR</v>
          </cell>
        </row>
        <row r="912">
          <cell r="A912" t="str">
            <v>SAN PABLO - NARIÑO</v>
          </cell>
        </row>
        <row r="913">
          <cell r="A913" t="str">
            <v>SAN PABLO DE BORBUR - BOYACA</v>
          </cell>
        </row>
        <row r="914">
          <cell r="A914" t="str">
            <v>SAN PEDRO - ANTIOQUIA</v>
          </cell>
        </row>
        <row r="915">
          <cell r="A915" t="str">
            <v>SAN PEDRO - SUCRE</v>
          </cell>
        </row>
        <row r="916">
          <cell r="A916" t="str">
            <v>SAN PEDRO - VALLE</v>
          </cell>
        </row>
        <row r="917">
          <cell r="A917" t="str">
            <v>SAN PEDRO DE CARTAGO - NARIÑO</v>
          </cell>
        </row>
        <row r="918">
          <cell r="A918" t="str">
            <v>SAN PEDRO DE URABA - ANTIOQUIA</v>
          </cell>
        </row>
        <row r="919">
          <cell r="A919" t="str">
            <v>SAN PELAYO - CORDOBA</v>
          </cell>
        </row>
        <row r="920">
          <cell r="A920" t="str">
            <v>SAN RAFAEL - ANTIOQUIA</v>
          </cell>
        </row>
        <row r="921">
          <cell r="A921" t="str">
            <v>SAN ROQUE - ANTIOQUIA</v>
          </cell>
        </row>
        <row r="922">
          <cell r="A922" t="str">
            <v>SAN SEBASTIAN - CAUCA</v>
          </cell>
        </row>
        <row r="923">
          <cell r="A923" t="str">
            <v>SAN SEBASTIAN BUENAVIST - MAGDALENA</v>
          </cell>
        </row>
        <row r="924">
          <cell r="A924" t="str">
            <v>SAN VICENTE - ANTIOQUIA</v>
          </cell>
        </row>
        <row r="925">
          <cell r="A925" t="str">
            <v>SAN VICENTE DE CHUCURI - SANTANDER</v>
          </cell>
        </row>
        <row r="926">
          <cell r="A926" t="str">
            <v>SAN VICENTE DEL CAGUAN - CAQUETA</v>
          </cell>
        </row>
        <row r="927">
          <cell r="A927" t="str">
            <v>SAN ZENON - MAGDALENA</v>
          </cell>
        </row>
        <row r="928">
          <cell r="A928" t="str">
            <v>SANDONA - NARIÑO</v>
          </cell>
        </row>
        <row r="929">
          <cell r="A929" t="str">
            <v>SANTA ANA - MAGDALENA</v>
          </cell>
        </row>
        <row r="930">
          <cell r="A930" t="str">
            <v>SANTA BARBARA - ANTIOQUIA</v>
          </cell>
        </row>
        <row r="931">
          <cell r="A931" t="str">
            <v>SANTA BARBARA - NARIÑO</v>
          </cell>
        </row>
        <row r="932">
          <cell r="A932" t="str">
            <v>SANTA BARBARA - SANTANDER</v>
          </cell>
        </row>
        <row r="933">
          <cell r="A933" t="str">
            <v>SANTA BARBARA DE PINTO - MAGDALENA</v>
          </cell>
        </row>
        <row r="934">
          <cell r="A934" t="str">
            <v>SANTA CATALINA - BOLIVAR</v>
          </cell>
        </row>
        <row r="935">
          <cell r="A935" t="str">
            <v>SANTA HELENA - ANTIOQUIA</v>
          </cell>
        </row>
        <row r="936">
          <cell r="A936" t="str">
            <v>SANTA HELENA DEL OPON - SANTANDER</v>
          </cell>
        </row>
        <row r="937">
          <cell r="A937" t="str">
            <v>SANTA ISABEL - TOLIMA</v>
          </cell>
        </row>
        <row r="938">
          <cell r="A938" t="str">
            <v>SANTA LUCIA - ATLANTICO</v>
          </cell>
        </row>
        <row r="939">
          <cell r="A939" t="str">
            <v>SANTA MARIA - BOYACA</v>
          </cell>
        </row>
        <row r="940">
          <cell r="A940" t="str">
            <v>SANTA MARIA - HUILA</v>
          </cell>
        </row>
        <row r="941">
          <cell r="A941" t="str">
            <v>SANTA MARTA - MAGDALENA</v>
          </cell>
        </row>
        <row r="942">
          <cell r="A942" t="str">
            <v>SANTA RITA - VICHADA</v>
          </cell>
        </row>
        <row r="943">
          <cell r="A943" t="str">
            <v>SANTA ROSA - BOLIVAR</v>
          </cell>
        </row>
        <row r="944">
          <cell r="A944" t="str">
            <v>SANTA ROSA - CAUCA</v>
          </cell>
        </row>
        <row r="945">
          <cell r="A945" t="str">
            <v>SANTA ROSA DE CABAL - RISARALDA</v>
          </cell>
        </row>
        <row r="946">
          <cell r="A946" t="str">
            <v>SANTA ROSA DE OSOS - ANTIOQUIA</v>
          </cell>
        </row>
        <row r="947">
          <cell r="A947" t="str">
            <v>SANTA ROSA DE VITERBO - BOYACA</v>
          </cell>
        </row>
        <row r="948">
          <cell r="A948" t="str">
            <v>SANTA ROSA DEL SUR - BOLIVAR</v>
          </cell>
        </row>
        <row r="949">
          <cell r="A949" t="str">
            <v>SANTA ROSALIA - VICHADA</v>
          </cell>
        </row>
        <row r="950">
          <cell r="A950" t="str">
            <v>SANTA SOFIA - BOYACA</v>
          </cell>
        </row>
        <row r="951">
          <cell r="A951" t="str">
            <v>SANTACRUZ - NARIÑO</v>
          </cell>
        </row>
        <row r="952">
          <cell r="A952" t="str">
            <v>SANTAFE DE ANTIOQUIA - ANTIOQUIA</v>
          </cell>
        </row>
        <row r="953">
          <cell r="A953" t="str">
            <v>SANTAFE DE BOGOTA - CUNDINAMARCA</v>
          </cell>
        </row>
        <row r="954">
          <cell r="A954" t="str">
            <v>SANTANA - BOYACA</v>
          </cell>
        </row>
        <row r="955">
          <cell r="A955" t="str">
            <v>SANTANDER DE QUILICHAO - CAUCA</v>
          </cell>
        </row>
        <row r="956">
          <cell r="A956" t="str">
            <v>SANTIAGO - NORTE SANTANDER</v>
          </cell>
        </row>
        <row r="957">
          <cell r="A957" t="str">
            <v>SANTIAGO - PUTUMAYO</v>
          </cell>
        </row>
        <row r="958">
          <cell r="A958" t="str">
            <v>SANTO DOMINGO - ANTIOQUIA</v>
          </cell>
        </row>
        <row r="959">
          <cell r="A959" t="str">
            <v>SANTO TOMAS - ATLANTICO</v>
          </cell>
        </row>
        <row r="960">
          <cell r="A960" t="str">
            <v>SANTUARIO - ANTIOQUIA</v>
          </cell>
        </row>
        <row r="961">
          <cell r="A961" t="str">
            <v>SANTUARIO - RISARALDA</v>
          </cell>
        </row>
        <row r="962">
          <cell r="A962" t="str">
            <v>SAPUYES - NARIÑO</v>
          </cell>
        </row>
        <row r="963">
          <cell r="A963" t="str">
            <v>SARAVENA - ARAUCA</v>
          </cell>
        </row>
        <row r="964">
          <cell r="A964" t="str">
            <v>SARDINATA - NORTE SANTANDER</v>
          </cell>
        </row>
        <row r="965">
          <cell r="A965" t="str">
            <v>SASAIMA - CUNDINAMARCA</v>
          </cell>
        </row>
        <row r="966">
          <cell r="A966" t="str">
            <v>SATIVANORTE - BOYACA</v>
          </cell>
        </row>
        <row r="967">
          <cell r="A967" t="str">
            <v>SATIVASUR - BOYACA</v>
          </cell>
        </row>
        <row r="968">
          <cell r="A968" t="str">
            <v>SEGOVIA - ANTIOQUIA</v>
          </cell>
        </row>
        <row r="969">
          <cell r="A969" t="str">
            <v>SESQUILE - CUNDINAMARCA</v>
          </cell>
        </row>
        <row r="970">
          <cell r="A970" t="str">
            <v>SEVILLA - VALLE</v>
          </cell>
        </row>
        <row r="971">
          <cell r="A971" t="str">
            <v>SIACHOQUE - BOYACA</v>
          </cell>
        </row>
        <row r="972">
          <cell r="A972" t="str">
            <v>SIBATE - CUNDINAMARCA</v>
          </cell>
        </row>
        <row r="973">
          <cell r="A973" t="str">
            <v>SIBUNDOY - NARIÑO</v>
          </cell>
        </row>
        <row r="974">
          <cell r="A974" t="str">
            <v>SIBUNDOY - PUTUMAYO</v>
          </cell>
        </row>
        <row r="975">
          <cell r="A975" t="str">
            <v>SILOS - NORTE SANTANDER</v>
          </cell>
        </row>
        <row r="976">
          <cell r="A976" t="str">
            <v>SILVANIA - CUNDINAMARCA</v>
          </cell>
        </row>
        <row r="977">
          <cell r="A977" t="str">
            <v>SILVIA - CAUCA</v>
          </cell>
        </row>
        <row r="978">
          <cell r="A978" t="str">
            <v>SIMACOTA - SANTANDER</v>
          </cell>
        </row>
        <row r="979">
          <cell r="A979" t="str">
            <v>SIMIJACA - CUNDINAMARCA</v>
          </cell>
        </row>
        <row r="980">
          <cell r="A980" t="str">
            <v>SIMITI - BOLIVAR</v>
          </cell>
        </row>
        <row r="981">
          <cell r="A981" t="str">
            <v>SINCE - SUCRE</v>
          </cell>
        </row>
        <row r="982">
          <cell r="A982" t="str">
            <v>SINCELEJO - SUCRE</v>
          </cell>
        </row>
        <row r="983">
          <cell r="A983" t="str">
            <v>SIPI - CHOCO</v>
          </cell>
        </row>
        <row r="984">
          <cell r="A984" t="str">
            <v>SITIONUEVO - MAGDALENA</v>
          </cell>
        </row>
        <row r="985">
          <cell r="A985" t="str">
            <v>SOACHA - CUNDINAMARCA</v>
          </cell>
        </row>
        <row r="986">
          <cell r="A986" t="str">
            <v>SOATA - BOYACA</v>
          </cell>
        </row>
        <row r="987">
          <cell r="A987" t="str">
            <v>SOCHA - BOYACA</v>
          </cell>
        </row>
        <row r="988">
          <cell r="A988" t="str">
            <v>SOCORRO - SANTANDER</v>
          </cell>
        </row>
        <row r="989">
          <cell r="A989" t="str">
            <v>SOCOTA - BOYACA</v>
          </cell>
        </row>
        <row r="990">
          <cell r="A990" t="str">
            <v>SOGAMOSO - BOYACA</v>
          </cell>
        </row>
        <row r="991">
          <cell r="A991" t="str">
            <v>SOLANO - CAQUETA</v>
          </cell>
        </row>
        <row r="992">
          <cell r="A992" t="str">
            <v>SOLEDAD - ATLANTICO</v>
          </cell>
        </row>
        <row r="993">
          <cell r="A993" t="str">
            <v>SOLITA - CAQUETA</v>
          </cell>
        </row>
        <row r="994">
          <cell r="A994" t="str">
            <v>SOMONDOCO - BOYACA</v>
          </cell>
        </row>
        <row r="995">
          <cell r="A995" t="str">
            <v>SONSON - ANTIOQUIA</v>
          </cell>
        </row>
        <row r="996">
          <cell r="A996" t="str">
            <v>SOPETRAN - ANTIOQUIA</v>
          </cell>
        </row>
        <row r="997">
          <cell r="A997" t="str">
            <v>SOPLAVIENTO - BOLIVAR</v>
          </cell>
        </row>
        <row r="998">
          <cell r="A998" t="str">
            <v>SOPO - CUNDINAMARCA</v>
          </cell>
        </row>
        <row r="999">
          <cell r="A999" t="str">
            <v>SORA - BOYACA</v>
          </cell>
        </row>
        <row r="1000">
          <cell r="A1000" t="str">
            <v>SORACA - BOYACA</v>
          </cell>
        </row>
        <row r="1001">
          <cell r="A1001" t="str">
            <v>SOTAQUIRA - BOYACA</v>
          </cell>
        </row>
        <row r="1002">
          <cell r="A1002" t="str">
            <v>SOTARA - CAUCA</v>
          </cell>
        </row>
        <row r="1003">
          <cell r="A1003" t="str">
            <v>SOTOMAYOR - NARIÑO</v>
          </cell>
        </row>
        <row r="1004">
          <cell r="A1004" t="str">
            <v>SUAITA - SANTANDER</v>
          </cell>
        </row>
        <row r="1005">
          <cell r="A1005" t="str">
            <v>SUAN - ATLANTICO</v>
          </cell>
        </row>
        <row r="1006">
          <cell r="A1006" t="str">
            <v>SUAREZ - CAUCA</v>
          </cell>
        </row>
        <row r="1007">
          <cell r="A1007" t="str">
            <v>SUAREZ - TOLIMA</v>
          </cell>
        </row>
        <row r="1008">
          <cell r="A1008" t="str">
            <v>SUAZA - HUILA</v>
          </cell>
        </row>
        <row r="1009">
          <cell r="A1009" t="str">
            <v>SUBACHOQUE - CUNDINAMARCA</v>
          </cell>
        </row>
        <row r="1010">
          <cell r="A1010" t="str">
            <v>SUCRE - SANTANDER</v>
          </cell>
        </row>
        <row r="1011">
          <cell r="A1011" t="str">
            <v>SUCRE - SUCRE</v>
          </cell>
        </row>
        <row r="1012">
          <cell r="A1012" t="str">
            <v>SUESCA - CUNDINAMARCA</v>
          </cell>
        </row>
        <row r="1013">
          <cell r="A1013" t="str">
            <v>SUPATA - CUNDINAMARCA</v>
          </cell>
        </row>
        <row r="1014">
          <cell r="A1014" t="str">
            <v>SUPIA - CALDAS</v>
          </cell>
        </row>
        <row r="1015">
          <cell r="A1015" t="str">
            <v>SURATA - SANTANDER</v>
          </cell>
        </row>
        <row r="1016">
          <cell r="A1016" t="str">
            <v>SUSA - CUNDINAMARCA</v>
          </cell>
        </row>
        <row r="1017">
          <cell r="A1017" t="str">
            <v>SUSACON - BOYACA</v>
          </cell>
        </row>
        <row r="1018">
          <cell r="A1018" t="str">
            <v>SUTAMARCHAN - BOYACA</v>
          </cell>
        </row>
        <row r="1019">
          <cell r="A1019" t="str">
            <v>SUTATAUSA - CUNDINAMARCA</v>
          </cell>
        </row>
        <row r="1020">
          <cell r="A1020" t="str">
            <v>SUTATENZA - BOYACA</v>
          </cell>
        </row>
        <row r="1021">
          <cell r="A1021" t="str">
            <v>TABIO - CUNDINAMARCA</v>
          </cell>
        </row>
        <row r="1022">
          <cell r="A1022" t="str">
            <v>TABLON DE GOMEZ - NARIÑO</v>
          </cell>
        </row>
        <row r="1023">
          <cell r="A1023" t="str">
            <v>TADO - CHOCO</v>
          </cell>
        </row>
        <row r="1024">
          <cell r="A1024" t="str">
            <v>TALAIGUA NUEVO - BOLIVAR</v>
          </cell>
        </row>
        <row r="1025">
          <cell r="A1025" t="str">
            <v>TAMALAMEQUE - CESAR</v>
          </cell>
        </row>
        <row r="1026">
          <cell r="A1026" t="str">
            <v>TAMARA - CASANARE</v>
          </cell>
        </row>
        <row r="1027">
          <cell r="A1027" t="str">
            <v>TAME - ARAUCA</v>
          </cell>
        </row>
        <row r="1028">
          <cell r="A1028" t="str">
            <v>TAMESIS - ANTIOQUIA</v>
          </cell>
        </row>
        <row r="1029">
          <cell r="A1029" t="str">
            <v>TAMINANGO - NARIÑO</v>
          </cell>
        </row>
        <row r="1030">
          <cell r="A1030" t="str">
            <v>TANGUA - NARIÑO</v>
          </cell>
        </row>
        <row r="1031">
          <cell r="A1031" t="str">
            <v>TARAIRA - VAUPES</v>
          </cell>
        </row>
        <row r="1032">
          <cell r="A1032" t="str">
            <v>TARAPACA - AMAZONAS</v>
          </cell>
        </row>
        <row r="1033">
          <cell r="A1033" t="str">
            <v>TARAZA - ANTIOQUIA</v>
          </cell>
        </row>
        <row r="1034">
          <cell r="A1034" t="str">
            <v>TARQUI - HUILA</v>
          </cell>
        </row>
        <row r="1035">
          <cell r="A1035" t="str">
            <v>TARSO - ANTIOQUIA</v>
          </cell>
        </row>
        <row r="1036">
          <cell r="A1036" t="str">
            <v>TASCO - BOYACA</v>
          </cell>
        </row>
        <row r="1037">
          <cell r="A1037" t="str">
            <v>TAURAMENA - CASANARE</v>
          </cell>
        </row>
        <row r="1038">
          <cell r="A1038" t="str">
            <v>TAUSA - CUNDINAMARCA</v>
          </cell>
        </row>
        <row r="1039">
          <cell r="A1039" t="str">
            <v>TELLO - HUILA</v>
          </cell>
        </row>
        <row r="1040">
          <cell r="A1040" t="str">
            <v>TENA - CUNDINAMARCA</v>
          </cell>
        </row>
        <row r="1041">
          <cell r="A1041" t="str">
            <v>TENERIFE - MAGDALENA</v>
          </cell>
        </row>
        <row r="1042">
          <cell r="A1042" t="str">
            <v>TENJO - CUNDINAMARCA</v>
          </cell>
        </row>
        <row r="1043">
          <cell r="A1043" t="str">
            <v>TENZA - BOYACA</v>
          </cell>
        </row>
        <row r="1044">
          <cell r="A1044" t="str">
            <v>TEORAMA - NORTE SANTANDER</v>
          </cell>
        </row>
        <row r="1045">
          <cell r="A1045" t="str">
            <v>TERUEL - HUILA</v>
          </cell>
        </row>
        <row r="1046">
          <cell r="A1046" t="str">
            <v>TESALIA - HUILA</v>
          </cell>
        </row>
        <row r="1047">
          <cell r="A1047" t="str">
            <v>TIBACUY - CUNDINAMARCA</v>
          </cell>
        </row>
        <row r="1048">
          <cell r="A1048" t="str">
            <v>TIBANA - BOYACA</v>
          </cell>
        </row>
        <row r="1049">
          <cell r="A1049" t="str">
            <v>TIBASOSA - BOYACA</v>
          </cell>
        </row>
        <row r="1050">
          <cell r="A1050" t="str">
            <v>TIBIRITA - CUNDINAMARCA</v>
          </cell>
        </row>
        <row r="1051">
          <cell r="A1051" t="str">
            <v>TIBU - NORTE SANTANDER</v>
          </cell>
        </row>
        <row r="1052">
          <cell r="A1052" t="str">
            <v>TIERRALTA - CORDOBA</v>
          </cell>
        </row>
        <row r="1053">
          <cell r="A1053" t="str">
            <v>TIMANA - HUILA</v>
          </cell>
        </row>
        <row r="1054">
          <cell r="A1054" t="str">
            <v>TIMBIO - CAUCA</v>
          </cell>
        </row>
        <row r="1055">
          <cell r="A1055" t="str">
            <v>TIMBIQUI - CAUCA</v>
          </cell>
        </row>
        <row r="1056">
          <cell r="A1056" t="str">
            <v>TINJACA - BOYACA</v>
          </cell>
        </row>
        <row r="1057">
          <cell r="A1057" t="str">
            <v>TIPACOQUE - BOYACA</v>
          </cell>
        </row>
        <row r="1058">
          <cell r="A1058" t="str">
            <v>TIQUISIO - BOLIVAR</v>
          </cell>
        </row>
        <row r="1059">
          <cell r="A1059" t="str">
            <v>TITIRIBI - ANTIOQUIA</v>
          </cell>
        </row>
        <row r="1060">
          <cell r="A1060" t="str">
            <v>TOCA - BOYACA</v>
          </cell>
        </row>
        <row r="1061">
          <cell r="A1061" t="str">
            <v>TOCAIMA - CUNDINAMARCA</v>
          </cell>
        </row>
        <row r="1062">
          <cell r="A1062" t="str">
            <v>TOCANCIPA - CUNDINAMARCA</v>
          </cell>
        </row>
        <row r="1063">
          <cell r="A1063" t="str">
            <v>TOGUI - BOYACA</v>
          </cell>
        </row>
        <row r="1064">
          <cell r="A1064" t="str">
            <v>TOLEDO - ANTIOQUIA</v>
          </cell>
        </row>
        <row r="1065">
          <cell r="A1065" t="str">
            <v>TOLEDO - NORTE SANTANDER</v>
          </cell>
        </row>
        <row r="1066">
          <cell r="A1066" t="str">
            <v>TOLU - SUCRE</v>
          </cell>
        </row>
        <row r="1067">
          <cell r="A1067" t="str">
            <v>TOLUVIEJO - SUCRE</v>
          </cell>
        </row>
        <row r="1068">
          <cell r="A1068" t="str">
            <v>TONA - SANTANDER</v>
          </cell>
        </row>
        <row r="1069">
          <cell r="A1069" t="str">
            <v>TOPAGA - BOYACA</v>
          </cell>
        </row>
        <row r="1070">
          <cell r="A1070" t="str">
            <v>TOPAIPI - CUNDINAMARCA</v>
          </cell>
        </row>
        <row r="1071">
          <cell r="A1071" t="str">
            <v>TORIBIO - CAUCA</v>
          </cell>
        </row>
        <row r="1072">
          <cell r="A1072" t="str">
            <v>TORO - VALLE</v>
          </cell>
        </row>
        <row r="1073">
          <cell r="A1073" t="str">
            <v>TOTA - BOYACA</v>
          </cell>
        </row>
        <row r="1074">
          <cell r="A1074" t="str">
            <v>TOTORO - CAUCA</v>
          </cell>
        </row>
        <row r="1075">
          <cell r="A1075" t="str">
            <v>TRINIDAD - CASANARE</v>
          </cell>
        </row>
        <row r="1076">
          <cell r="A1076" t="str">
            <v>TRUJILLO - VALLE</v>
          </cell>
        </row>
        <row r="1077">
          <cell r="A1077" t="str">
            <v>TUBARA - ATLANTICO</v>
          </cell>
        </row>
        <row r="1078">
          <cell r="A1078" t="str">
            <v>TULUA - VALLE</v>
          </cell>
        </row>
        <row r="1079">
          <cell r="A1079" t="str">
            <v>TUMACO - NARIÑO</v>
          </cell>
        </row>
        <row r="1080">
          <cell r="A1080" t="str">
            <v>TUNJA - BOYACA</v>
          </cell>
        </row>
        <row r="1081">
          <cell r="A1081" t="str">
            <v>TUNUNGUA - BOYACA</v>
          </cell>
        </row>
        <row r="1082">
          <cell r="A1082" t="str">
            <v>TUQUERRES - NARIÑO</v>
          </cell>
        </row>
        <row r="1083">
          <cell r="A1083" t="str">
            <v>TURBACO - BOLIVAR</v>
          </cell>
        </row>
        <row r="1084">
          <cell r="A1084" t="str">
            <v>TURBANA - BOLIVAR</v>
          </cell>
        </row>
        <row r="1085">
          <cell r="A1085" t="str">
            <v>TURBO - ANTIOQUIA</v>
          </cell>
        </row>
        <row r="1086">
          <cell r="A1086" t="str">
            <v>TURMEQUE - BOYACA</v>
          </cell>
        </row>
        <row r="1087">
          <cell r="A1087" t="str">
            <v>TUTA - BOYACA</v>
          </cell>
        </row>
        <row r="1088">
          <cell r="A1088" t="str">
            <v>TUTASA - BOYACA</v>
          </cell>
        </row>
        <row r="1089">
          <cell r="A1089" t="str">
            <v>UBALA - CUNDINAMARCA</v>
          </cell>
        </row>
        <row r="1090">
          <cell r="A1090" t="str">
            <v>UBAQUE - CUNDINAMARCA</v>
          </cell>
        </row>
        <row r="1091">
          <cell r="A1091" t="str">
            <v>UBATE - CUNDINAMARCA</v>
          </cell>
        </row>
        <row r="1092">
          <cell r="A1092" t="str">
            <v>ULLOA - VALLE</v>
          </cell>
        </row>
        <row r="1093">
          <cell r="A1093" t="str">
            <v>UMBITA - BOYACA</v>
          </cell>
        </row>
        <row r="1094">
          <cell r="A1094" t="str">
            <v>UNE - CUNDINAMARCA</v>
          </cell>
        </row>
        <row r="1095">
          <cell r="A1095" t="str">
            <v>UNGUIA - CHOCO</v>
          </cell>
        </row>
        <row r="1096">
          <cell r="A1096" t="str">
            <v>UNION PANAMERICANA - CHOCO</v>
          </cell>
        </row>
        <row r="1097">
          <cell r="A1097" t="str">
            <v>URAMITA - ANTIOQUIA</v>
          </cell>
        </row>
        <row r="1098">
          <cell r="A1098" t="str">
            <v>URIBIA - LA GUAJIRA</v>
          </cell>
        </row>
        <row r="1099">
          <cell r="A1099" t="str">
            <v>URRAO - ANTIOQUIA</v>
          </cell>
        </row>
        <row r="1100">
          <cell r="A1100" t="str">
            <v>URUMITA - LA GUAJIRA</v>
          </cell>
        </row>
        <row r="1101">
          <cell r="A1101" t="str">
            <v>USIACURI - ATLANTICO</v>
          </cell>
        </row>
        <row r="1102">
          <cell r="A1102" t="str">
            <v>UTICA - CUNDINAMARCA</v>
          </cell>
        </row>
        <row r="1103">
          <cell r="A1103" t="str">
            <v>VALDIVIA - ANTIOQUIA</v>
          </cell>
        </row>
        <row r="1104">
          <cell r="A1104" t="str">
            <v>VALENCIA - CORDOBA</v>
          </cell>
        </row>
        <row r="1105">
          <cell r="A1105" t="str">
            <v>VALLE DE SAN JOSE - SANTANDER</v>
          </cell>
        </row>
        <row r="1106">
          <cell r="A1106" t="str">
            <v>VALLE DE SAN JUAN - TOLIMA</v>
          </cell>
        </row>
        <row r="1107">
          <cell r="A1107" t="str">
            <v>VALLE GUAMUEZ - PUTUMAYO</v>
          </cell>
        </row>
        <row r="1108">
          <cell r="A1108" t="str">
            <v>VALLEDUPAR - CESAR</v>
          </cell>
        </row>
        <row r="1109">
          <cell r="A1109" t="str">
            <v>VALPARAISO - ANTIOQUIA</v>
          </cell>
        </row>
        <row r="1110">
          <cell r="A1110" t="str">
            <v>VALPARAISO - CAQUETA</v>
          </cell>
        </row>
        <row r="1111">
          <cell r="A1111" t="str">
            <v>VEGACHI - ANTIOQUIA</v>
          </cell>
        </row>
        <row r="1112">
          <cell r="A1112" t="str">
            <v>VELEZ - SANTANDER</v>
          </cell>
        </row>
        <row r="1113">
          <cell r="A1113" t="str">
            <v>VENADILLO - TOLIMA</v>
          </cell>
        </row>
        <row r="1114">
          <cell r="A1114" t="str">
            <v>VENECIA - ANTIOQUIA</v>
          </cell>
        </row>
        <row r="1115">
          <cell r="A1115" t="str">
            <v>VENECIA - CUNDINAMARCA</v>
          </cell>
        </row>
        <row r="1116">
          <cell r="A1116" t="str">
            <v>VENTAQUEMADA - BOYACA</v>
          </cell>
        </row>
        <row r="1117">
          <cell r="A1117" t="str">
            <v>VERGARA - CUNDINAMARCA</v>
          </cell>
        </row>
        <row r="1118">
          <cell r="A1118" t="str">
            <v>VERSALLES - VALLE</v>
          </cell>
        </row>
        <row r="1119">
          <cell r="A1119" t="str">
            <v>VETAS - SANTANDER</v>
          </cell>
        </row>
        <row r="1120">
          <cell r="A1120" t="str">
            <v>VIANI - CUNDINAMARCA</v>
          </cell>
        </row>
        <row r="1121">
          <cell r="A1121" t="str">
            <v>VICTORIA - CALDAS</v>
          </cell>
        </row>
        <row r="1122">
          <cell r="A1122" t="str">
            <v>VIGIA DEL FUERTE - ANTIOQUIA</v>
          </cell>
        </row>
        <row r="1123">
          <cell r="A1123" t="str">
            <v>VIJES - VALLE</v>
          </cell>
        </row>
        <row r="1124">
          <cell r="A1124" t="str">
            <v>VILLA CARO - NORTE SANTANDER</v>
          </cell>
        </row>
        <row r="1125">
          <cell r="A1125" t="str">
            <v>VILLA DE LEYVA - BOYACA</v>
          </cell>
        </row>
        <row r="1126">
          <cell r="A1126" t="str">
            <v>VILLA DEL ROSARIO - NORTE SANTANDER</v>
          </cell>
        </row>
        <row r="1127">
          <cell r="A1127" t="str">
            <v>VILLA RICA - CAUCA</v>
          </cell>
        </row>
        <row r="1128">
          <cell r="A1128" t="str">
            <v>VILLAGARZON - PUTUMAYO</v>
          </cell>
        </row>
        <row r="1129">
          <cell r="A1129" t="str">
            <v>VILLAGOMEZ - CUNDINAMARCA</v>
          </cell>
        </row>
        <row r="1130">
          <cell r="A1130" t="str">
            <v>VILLAHERMOSA - TOLIMA</v>
          </cell>
        </row>
        <row r="1131">
          <cell r="A1131" t="str">
            <v>VILLAMARIA - CALDAS</v>
          </cell>
        </row>
        <row r="1132">
          <cell r="A1132" t="str">
            <v>VILLANUEVA - BOLIVAR</v>
          </cell>
        </row>
        <row r="1133">
          <cell r="A1133" t="str">
            <v>VILLANUEVA - CASANARE</v>
          </cell>
        </row>
        <row r="1134">
          <cell r="A1134" t="str">
            <v>VILLANUEVA - LA GUAJIRA</v>
          </cell>
        </row>
        <row r="1135">
          <cell r="A1135" t="str">
            <v>VILLANUEVA - SANTANDER</v>
          </cell>
        </row>
        <row r="1136">
          <cell r="A1136" t="str">
            <v>VILLAPINZON - CUNDINAMARCA</v>
          </cell>
        </row>
        <row r="1137">
          <cell r="A1137" t="str">
            <v>VILLARRICA - TOLIMA</v>
          </cell>
        </row>
        <row r="1138">
          <cell r="A1138" t="str">
            <v>VILLAVICENCIO - META</v>
          </cell>
        </row>
        <row r="1139">
          <cell r="A1139" t="str">
            <v>VILLAVIEJA - HUILA</v>
          </cell>
        </row>
        <row r="1140">
          <cell r="A1140" t="str">
            <v>VILLETA - CUNDINAMARCA</v>
          </cell>
        </row>
        <row r="1141">
          <cell r="A1141" t="str">
            <v>VIOTA - CUNDINAMARCA</v>
          </cell>
        </row>
        <row r="1142">
          <cell r="A1142" t="str">
            <v>VIRACACHA - BOYACA</v>
          </cell>
        </row>
        <row r="1143">
          <cell r="A1143" t="str">
            <v>VISTA HERMOSA - META</v>
          </cell>
        </row>
        <row r="1144">
          <cell r="A1144" t="str">
            <v>VITERBO - CALDAS</v>
          </cell>
        </row>
        <row r="1145">
          <cell r="A1145" t="str">
            <v>YACOPI - CUNDINAMARCA</v>
          </cell>
        </row>
        <row r="1146">
          <cell r="A1146" t="str">
            <v>YACUANQUER - NARIÑO</v>
          </cell>
        </row>
        <row r="1147">
          <cell r="A1147" t="str">
            <v>YAGUARA - HUILA</v>
          </cell>
        </row>
        <row r="1148">
          <cell r="A1148" t="str">
            <v>YALI - ANTIOQUIA</v>
          </cell>
        </row>
        <row r="1149">
          <cell r="A1149" t="str">
            <v>YARUMAL - ANTIOQUIA</v>
          </cell>
        </row>
        <row r="1150">
          <cell r="A1150" t="str">
            <v>YAVARATE - VAUPES</v>
          </cell>
        </row>
        <row r="1151">
          <cell r="A1151" t="str">
            <v>YOLOMBO - ANTIOQUIA</v>
          </cell>
        </row>
        <row r="1152">
          <cell r="A1152" t="str">
            <v>YONDO - ANTIOQUIA</v>
          </cell>
        </row>
        <row r="1153">
          <cell r="A1153" t="str">
            <v>YOPAL - CASANARE</v>
          </cell>
        </row>
        <row r="1154">
          <cell r="A1154" t="str">
            <v>YOTOCO - VALLE</v>
          </cell>
        </row>
        <row r="1155">
          <cell r="A1155" t="str">
            <v>YUMBO - VALLE</v>
          </cell>
        </row>
        <row r="1156">
          <cell r="A1156" t="str">
            <v>ZAMBRANO - BOLIVAR</v>
          </cell>
        </row>
        <row r="1157">
          <cell r="A1157" t="str">
            <v>ZAPATOCA - SANTANDER</v>
          </cell>
        </row>
        <row r="1158">
          <cell r="A1158" t="str">
            <v>ZAPAYAN - MAGDALENA</v>
          </cell>
        </row>
        <row r="1159">
          <cell r="A1159" t="str">
            <v>ZARAGOZA - ANTIOQUIA</v>
          </cell>
        </row>
        <row r="1160">
          <cell r="A1160" t="str">
            <v>ZARZAL - VALLE</v>
          </cell>
        </row>
        <row r="1161">
          <cell r="A1161" t="str">
            <v>ZETAQUIRA - BOYACA</v>
          </cell>
        </row>
        <row r="1162">
          <cell r="A1162" t="str">
            <v>ZIPACON - CUNDINAMARCA</v>
          </cell>
        </row>
        <row r="1163">
          <cell r="A1163" t="str">
            <v>ZIPAQUIRA - CUNDINAMARCA</v>
          </cell>
        </row>
        <row r="1164">
          <cell r="A1164" t="str">
            <v>ZONA BANANERA - MAGDALENA</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3">
          <cell r="A3" t="str">
            <v>Nacional</v>
          </cell>
        </row>
        <row r="6">
          <cell r="A6" t="str">
            <v>Si</v>
          </cell>
        </row>
        <row r="7">
          <cell r="A7" t="str">
            <v>No</v>
          </cell>
        </row>
        <row r="11">
          <cell r="A11" t="str">
            <v>Estatal</v>
          </cell>
        </row>
        <row r="12">
          <cell r="A12" t="str">
            <v>Privada</v>
          </cell>
        </row>
        <row r="13">
          <cell r="A13" t="str">
            <v>Mixta</v>
          </cell>
        </row>
        <row r="15">
          <cell r="A15" t="str">
            <v>Unión Temporal</v>
          </cell>
        </row>
        <row r="16">
          <cell r="A16" t="str">
            <v>Consorcio</v>
          </cell>
        </row>
        <row r="17">
          <cell r="A17" t="str">
            <v>Individual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ssas"/>
      <sheetName val="Vol_&amp;_Calc_Aux"/>
      <sheetName val="Lista_Vendáveis"/>
      <sheetName val="Seletor"/>
      <sheetName val="Simulador"/>
      <sheetName val="Riscos_&amp;_Ajustes"/>
      <sheetName val="CRM Export"/>
      <sheetName val="Approval_Form"/>
      <sheetName val="Show_Price"/>
      <sheetName val="rs_Custos"/>
      <sheetName val="rs_Capex"/>
      <sheetName val="rs_Capex_CSC"/>
      <sheetName val="rs_Qtde"/>
      <sheetName val="rs_Top10"/>
      <sheetName val="rs_Outros_Relatórios"/>
      <sheetName val="Def_Multa"/>
      <sheetName val="Cons"/>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BD"/>
      <sheetName val="Seletor_Mascara"/>
      <sheetName val="QTD"/>
      <sheetName val="OT_CX"/>
      <sheetName val="OD_CX"/>
      <sheetName val="OD_CP"/>
      <sheetName val="OC"/>
      <sheetName val="CC"/>
      <sheetName val="DC"/>
      <sheetName val="VC"/>
      <sheetName val="CD"/>
      <sheetName val="DD"/>
      <sheetName val="VD"/>
      <sheetName val="Base_Preço"/>
      <sheetName val="Rateio_Preço"/>
      <sheetName val="Import_CRM"/>
      <sheetName val="MenuSheet"/>
      <sheetName val="Aux1"/>
      <sheetName val="Doc"/>
    </sheetNames>
    <sheetDataSet>
      <sheetData sheetId="0" refreshError="1"/>
      <sheetData sheetId="1" refreshError="1"/>
      <sheetData sheetId="2" refreshError="1"/>
      <sheetData sheetId="3">
        <row r="13">
          <cell r="C13">
            <v>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C-Examenes médicos"/>
      <sheetName val="Simulación Presupuesto"/>
      <sheetName val="Cons Cotizac - Examenes médicos"/>
      <sheetName val="Salud Ocup Andes"/>
      <sheetName val="FAMISALEM IPS"/>
      <sheetName val="UNIMSALUD"/>
      <sheetName val="S.E.I. LTDA."/>
      <sheetName val="COLSUBSIDIO"/>
      <sheetName val="CM 54 Y CIA LTDA"/>
    </sheetNames>
    <sheetDataSet>
      <sheetData sheetId="0"/>
      <sheetData sheetId="1">
        <row r="14">
          <cell r="C14" t="str">
            <v>Exámenes médicos ocupacionales</v>
          </cell>
        </row>
      </sheetData>
      <sheetData sheetId="2">
        <row r="12">
          <cell r="M12" t="str">
            <v>Promedio Simple</v>
          </cell>
          <cell r="N12" t="str">
            <v>Media Geometrica</v>
          </cell>
          <cell r="O12" t="str">
            <v>Media Armonica</v>
          </cell>
          <cell r="P12" t="str">
            <v xml:space="preserve">Promedio de las Tres mas bajas </v>
          </cell>
          <cell r="Q12" t="str">
            <v>Promedio sin extremos</v>
          </cell>
          <cell r="R12" t="str">
            <v>Promedio Acotado por la desviación estandar</v>
          </cell>
        </row>
      </sheetData>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11">
          <cell r="A11" t="str">
            <v>Estatal</v>
          </cell>
        </row>
        <row r="12">
          <cell r="A12" t="str">
            <v>Privada</v>
          </cell>
        </row>
        <row r="13">
          <cell r="A13" t="str">
            <v>Mixta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XFD69"/>
  <sheetViews>
    <sheetView showGridLines="0" topLeftCell="A2" zoomScaleNormal="100" workbookViewId="0">
      <selection activeCell="H23" sqref="H23"/>
    </sheetView>
  </sheetViews>
  <sheetFormatPr baseColWidth="10" defaultColWidth="0" defaultRowHeight="12.75"/>
  <cols>
    <col min="1" max="1" width="1.375" style="1" customWidth="1"/>
    <col min="2" max="2" width="5.75" style="1" customWidth="1"/>
    <col min="3" max="3" width="25.875" style="1" customWidth="1"/>
    <col min="4" max="4" width="31.875" style="1" customWidth="1"/>
    <col min="5" max="5" width="16" style="3" customWidth="1"/>
    <col min="6" max="6" width="14.25" style="3" customWidth="1"/>
    <col min="7" max="7" width="15" style="1" customWidth="1"/>
    <col min="8" max="8" width="17" style="1" customWidth="1"/>
    <col min="9" max="9" width="15.125" style="1" customWidth="1"/>
    <col min="10" max="10" width="16" style="1" customWidth="1"/>
    <col min="11" max="11" width="22.875" style="1" hidden="1" customWidth="1"/>
    <col min="12" max="20" width="0" style="1" hidden="1" customWidth="1"/>
    <col min="21" max="16382" width="11.375" style="1" hidden="1"/>
    <col min="16383" max="16383" width="36.375" style="1" customWidth="1"/>
    <col min="16384" max="16384" width="2.25" style="1" customWidth="1"/>
  </cols>
  <sheetData>
    <row r="2" spans="1:10" ht="59.25" customHeight="1">
      <c r="B2" s="140" t="s">
        <v>0</v>
      </c>
      <c r="C2" s="140"/>
      <c r="D2" s="140"/>
      <c r="E2" s="140"/>
      <c r="F2" s="140"/>
      <c r="G2" s="140"/>
      <c r="H2" s="140"/>
      <c r="I2" s="140"/>
      <c r="J2" s="140"/>
    </row>
    <row r="3" spans="1:10" ht="6.75" customHeight="1">
      <c r="A3" s="2"/>
      <c r="B3" s="2"/>
      <c r="C3" s="2"/>
      <c r="D3" s="2"/>
    </row>
    <row r="4" spans="1:10" ht="16.5" customHeight="1">
      <c r="B4" s="141" t="s">
        <v>57</v>
      </c>
      <c r="C4" s="141"/>
      <c r="D4" s="141"/>
      <c r="E4" s="141"/>
      <c r="F4" s="141"/>
      <c r="G4" s="141"/>
      <c r="H4" s="141"/>
      <c r="I4" s="141"/>
      <c r="J4" s="141"/>
    </row>
    <row r="5" spans="1:10" ht="5.25" customHeight="1">
      <c r="A5" s="4"/>
      <c r="B5" s="4"/>
      <c r="C5" s="4"/>
      <c r="D5" s="4"/>
      <c r="E5" s="5"/>
      <c r="F5" s="5"/>
      <c r="G5" s="6"/>
      <c r="H5" s="6"/>
      <c r="I5" s="6"/>
      <c r="J5" s="6"/>
    </row>
    <row r="6" spans="1:10">
      <c r="B6" s="15" t="s">
        <v>1</v>
      </c>
      <c r="C6" s="15"/>
      <c r="D6" s="146"/>
      <c r="E6" s="147"/>
      <c r="F6" s="15" t="s">
        <v>2</v>
      </c>
      <c r="G6" s="53"/>
      <c r="H6" s="16" t="s">
        <v>3</v>
      </c>
      <c r="I6" s="142"/>
      <c r="J6" s="142"/>
    </row>
    <row r="7" spans="1:10">
      <c r="B7" s="15" t="s">
        <v>4</v>
      </c>
      <c r="C7" s="15"/>
      <c r="D7" s="146"/>
      <c r="E7" s="147"/>
      <c r="F7" s="15" t="s">
        <v>5</v>
      </c>
      <c r="G7" s="53"/>
      <c r="H7" s="16" t="s">
        <v>6</v>
      </c>
      <c r="I7" s="143"/>
      <c r="J7" s="143"/>
    </row>
    <row r="8" spans="1:10">
      <c r="B8" s="15" t="s">
        <v>7</v>
      </c>
      <c r="C8" s="15"/>
      <c r="D8" s="146"/>
      <c r="E8" s="147"/>
      <c r="F8" s="15" t="s">
        <v>8</v>
      </c>
      <c r="G8" s="53"/>
      <c r="H8" s="16" t="s">
        <v>9</v>
      </c>
      <c r="I8" s="143"/>
      <c r="J8" s="143"/>
    </row>
    <row r="9" spans="1:10" ht="5.25" customHeight="1">
      <c r="D9" s="4"/>
      <c r="E9" s="6"/>
      <c r="F9" s="6"/>
      <c r="G9" s="6"/>
      <c r="H9" s="6"/>
      <c r="I9" s="6"/>
      <c r="J9" s="6"/>
    </row>
    <row r="10" spans="1:10" ht="19.5" customHeight="1">
      <c r="B10" s="145" t="s">
        <v>10</v>
      </c>
      <c r="C10" s="145"/>
      <c r="D10" s="145"/>
      <c r="E10" s="145"/>
      <c r="F10" s="145"/>
      <c r="G10" s="145"/>
      <c r="H10" s="145"/>
      <c r="I10" s="145"/>
      <c r="J10" s="145"/>
    </row>
    <row r="11" spans="1:10" ht="94.5" customHeight="1">
      <c r="B11" s="148" t="s">
        <v>11</v>
      </c>
      <c r="C11" s="148"/>
      <c r="D11" s="148"/>
      <c r="E11" s="148"/>
      <c r="F11" s="148"/>
      <c r="G11" s="148"/>
      <c r="H11" s="148"/>
      <c r="I11" s="148"/>
      <c r="J11" s="148"/>
    </row>
    <row r="12" spans="1:10" ht="93" customHeight="1">
      <c r="B12" s="149" t="s">
        <v>63</v>
      </c>
      <c r="C12" s="149"/>
      <c r="D12" s="149"/>
      <c r="E12" s="149"/>
      <c r="F12" s="149"/>
      <c r="G12" s="149"/>
      <c r="H12" s="149"/>
      <c r="I12" s="149"/>
      <c r="J12" s="149"/>
    </row>
    <row r="13" spans="1:10" ht="5.25" customHeight="1">
      <c r="D13" s="7"/>
    </row>
    <row r="14" spans="1:10" ht="21.75" customHeight="1">
      <c r="B14" s="118" t="s">
        <v>62</v>
      </c>
      <c r="C14" s="119"/>
      <c r="D14" s="119"/>
      <c r="E14" s="120"/>
      <c r="F14" s="42"/>
    </row>
    <row r="15" spans="1:10" ht="21.75" customHeight="1">
      <c r="B15" s="118" t="s">
        <v>23</v>
      </c>
      <c r="C15" s="119"/>
      <c r="D15" s="119"/>
      <c r="E15" s="120"/>
      <c r="F15" s="42"/>
    </row>
    <row r="16" spans="1:10" ht="27" customHeight="1">
      <c r="A16" s="8"/>
      <c r="B16" s="137" t="s">
        <v>70</v>
      </c>
      <c r="C16" s="138"/>
      <c r="D16" s="138"/>
      <c r="E16" s="139"/>
      <c r="F16" s="42"/>
    </row>
    <row r="17" spans="1:11 16383:16384" ht="19.5" customHeight="1">
      <c r="A17" s="8"/>
      <c r="B17" s="8"/>
      <c r="C17" s="8"/>
      <c r="D17" s="8"/>
      <c r="E17" s="8"/>
      <c r="F17" s="8"/>
    </row>
    <row r="18" spans="1:11 16383:16384" ht="6" customHeight="1">
      <c r="A18" s="8"/>
      <c r="B18" s="8"/>
      <c r="C18" s="8"/>
      <c r="D18" s="8"/>
      <c r="E18" s="8"/>
      <c r="F18" s="8"/>
    </row>
    <row r="19" spans="1:11 16383:16384" ht="18" customHeight="1">
      <c r="A19" s="8"/>
      <c r="B19" s="112" t="s">
        <v>34</v>
      </c>
      <c r="C19" s="113"/>
      <c r="D19" s="113"/>
      <c r="E19" s="113"/>
      <c r="F19" s="114"/>
      <c r="H19" s="24" t="s">
        <v>12</v>
      </c>
      <c r="I19" s="17"/>
    </row>
    <row r="20" spans="1:11 16383:16384" ht="7.5" customHeight="1">
      <c r="D20" s="7"/>
    </row>
    <row r="21" spans="1:11 16383:16384" s="3" customFormat="1" ht="38.25" customHeight="1">
      <c r="B21" s="35" t="s">
        <v>13</v>
      </c>
      <c r="C21" s="35" t="s">
        <v>25</v>
      </c>
      <c r="D21" s="44" t="s">
        <v>26</v>
      </c>
      <c r="E21" s="36" t="s">
        <v>27</v>
      </c>
      <c r="F21" s="36" t="s">
        <v>14</v>
      </c>
      <c r="G21" s="36" t="s">
        <v>15</v>
      </c>
      <c r="H21" s="36" t="s">
        <v>47</v>
      </c>
      <c r="I21" s="36" t="s">
        <v>16</v>
      </c>
      <c r="J21" s="36" t="s">
        <v>48</v>
      </c>
    </row>
    <row r="22" spans="1:11 16383:16384" ht="63" customHeight="1">
      <c r="B22" s="40">
        <v>1</v>
      </c>
      <c r="C22" s="135" t="s">
        <v>29</v>
      </c>
      <c r="D22" s="37" t="s">
        <v>37</v>
      </c>
      <c r="E22" s="27" t="s">
        <v>19</v>
      </c>
      <c r="F22" s="22">
        <v>1</v>
      </c>
      <c r="G22" s="18" t="s">
        <v>18</v>
      </c>
      <c r="H22" s="19"/>
      <c r="I22" s="20">
        <f t="shared" ref="I22:I32" si="0">ROUND(H22*(1+$I$19),0)</f>
        <v>0</v>
      </c>
      <c r="J22" s="20">
        <f>ROUND((I22*F22),0)</f>
        <v>0</v>
      </c>
      <c r="K22" s="31"/>
      <c r="XFC22" s="47" t="str">
        <f>IF(H22=MAX(H22,'SDC - ESCENARIO 2'!H22,'SDC - ESCENARIO 3'!H22),"","Se espera que el valor cotizado para el ítem N. 1 del Escenario 1 sea mayor al valor cotizado para el ítem N. 1 en los Escenarios 2 y 3")</f>
        <v/>
      </c>
    </row>
    <row r="23" spans="1:11 16383:16384" ht="19.5" customHeight="1">
      <c r="B23" s="40">
        <v>2</v>
      </c>
      <c r="C23" s="136"/>
      <c r="D23" s="38" t="s">
        <v>42</v>
      </c>
      <c r="E23" s="27" t="s">
        <v>19</v>
      </c>
      <c r="F23" s="28">
        <v>1</v>
      </c>
      <c r="G23" s="18" t="s">
        <v>18</v>
      </c>
      <c r="H23" s="19"/>
      <c r="I23" s="20">
        <f t="shared" si="0"/>
        <v>0</v>
      </c>
      <c r="J23" s="20">
        <f>ROUND((I23*F23),0)</f>
        <v>0</v>
      </c>
      <c r="XFC23" s="47" t="str">
        <f>IF(H23=MAX(H23,'SDC - ESCENARIO 2'!H23,'SDC - ESCENARIO 3'!H23),"","Se espera que el valor cotizado para el ítem N. 2 del Escenario 1 sea mayor al valor cotizado para el ítem N. 2 en los Escenarios 2 y 3")</f>
        <v/>
      </c>
    </row>
    <row r="24" spans="1:11 16383:16384" ht="49.5" customHeight="1">
      <c r="B24" s="25">
        <v>3</v>
      </c>
      <c r="C24" s="38" t="s">
        <v>38</v>
      </c>
      <c r="D24" s="21" t="s">
        <v>24</v>
      </c>
      <c r="E24" s="27" t="s">
        <v>17</v>
      </c>
      <c r="F24" s="28">
        <v>1</v>
      </c>
      <c r="G24" s="30" t="s">
        <v>18</v>
      </c>
      <c r="H24" s="19"/>
      <c r="I24" s="20">
        <f t="shared" si="0"/>
        <v>0</v>
      </c>
      <c r="J24" s="20">
        <f>ROUND((I24*F24),0)</f>
        <v>0</v>
      </c>
      <c r="XFC24" s="47" t="str">
        <f>IF(H24=MAX(H24,'SDC - ESCENARIO 2'!H24,'SDC - ESCENARIO 3'!H24),"","Se espera que el valor cotizado para el ítem N. 3 del Escenario 1 sea mayor al valor cotizado para el ítem N. 3 en los Escenarios 2 y 3")</f>
        <v/>
      </c>
    </row>
    <row r="25" spans="1:11 16383:16384" ht="27.75" customHeight="1">
      <c r="B25" s="123">
        <v>4</v>
      </c>
      <c r="C25" s="125" t="s">
        <v>54</v>
      </c>
      <c r="D25" s="127" t="s">
        <v>55</v>
      </c>
      <c r="E25" s="129" t="s">
        <v>17</v>
      </c>
      <c r="F25" s="129">
        <v>30</v>
      </c>
      <c r="G25" s="49" t="s">
        <v>40</v>
      </c>
      <c r="H25" s="131"/>
      <c r="I25" s="150">
        <f t="shared" si="0"/>
        <v>0</v>
      </c>
      <c r="J25" s="150">
        <f t="shared" ref="J25:J32" si="1">ROUND((I25*F25),0)</f>
        <v>0</v>
      </c>
      <c r="XFC25" s="144" t="str">
        <f>IF(H25=MIN(H25,'SDC - ESCENARIO 2'!H25,'SDC - ESCENARIO 3'!H25),"","Se espera que el valor cotizado para el ítem N. 5 del Escenario 1 sea menor al valor cotizado para el ítem N. 5 en los Escenarios 2 y 3")</f>
        <v/>
      </c>
      <c r="XFD25" s="1" t="str">
        <f>IF(G25&lt;&gt;"","",1)</f>
        <v/>
      </c>
    </row>
    <row r="26" spans="1:11 16383:16384" ht="27.75" customHeight="1">
      <c r="B26" s="124"/>
      <c r="C26" s="126"/>
      <c r="D26" s="128"/>
      <c r="E26" s="130"/>
      <c r="F26" s="130"/>
      <c r="G26" s="49" t="s">
        <v>39</v>
      </c>
      <c r="H26" s="132"/>
      <c r="I26" s="151"/>
      <c r="J26" s="151"/>
      <c r="XFC26" s="144"/>
    </row>
    <row r="27" spans="1:11 16383:16384" ht="32.25" customHeight="1">
      <c r="B27" s="25">
        <v>5</v>
      </c>
      <c r="C27" s="45" t="s">
        <v>43</v>
      </c>
      <c r="D27" s="21" t="s">
        <v>24</v>
      </c>
      <c r="E27" s="22" t="s">
        <v>17</v>
      </c>
      <c r="F27" s="22">
        <v>79</v>
      </c>
      <c r="G27" s="49"/>
      <c r="H27" s="19"/>
      <c r="I27" s="20">
        <f t="shared" si="0"/>
        <v>0</v>
      </c>
      <c r="J27" s="20">
        <f t="shared" si="1"/>
        <v>0</v>
      </c>
      <c r="XFC27" s="47" t="str">
        <f>IF(H27=MIN(H27,'SDC - ESCENARIO 2'!H27,'SDC - ESCENARIO 3'!H27),"","Se espera que el valor cotizado para el ítem N. 6 del Escenario 1 sea menor al valor cotizado para el ítem N. 6 en los Escenarios 2 y 3")</f>
        <v/>
      </c>
      <c r="XFD27" s="1">
        <f>IF(G27&lt;&gt;"","",1)</f>
        <v>1</v>
      </c>
    </row>
    <row r="28" spans="1:11 16383:16384" ht="28.5" customHeight="1">
      <c r="B28" s="25">
        <v>6</v>
      </c>
      <c r="C28" s="15" t="s">
        <v>44</v>
      </c>
      <c r="D28" s="21" t="s">
        <v>24</v>
      </c>
      <c r="E28" s="22" t="s">
        <v>17</v>
      </c>
      <c r="F28" s="22">
        <v>30</v>
      </c>
      <c r="G28" s="49"/>
      <c r="H28" s="19"/>
      <c r="I28" s="20">
        <f t="shared" si="0"/>
        <v>0</v>
      </c>
      <c r="J28" s="20">
        <f t="shared" si="1"/>
        <v>0</v>
      </c>
      <c r="XFC28" s="47" t="str">
        <f>IF(H28=MIN(H28,'SDC - ESCENARIO 2'!H28,'SDC - ESCENARIO 3'!H28),"","Se espera que el valor cotizado para el ítem N. 7 del Escenario 1 sea menor al valor cotizado para el ítem N. 7 en los Escenarios 2 y 3")</f>
        <v/>
      </c>
      <c r="XFD28" s="1">
        <f>IF(G28&lt;&gt;"","",1)</f>
        <v>1</v>
      </c>
    </row>
    <row r="29" spans="1:11 16383:16384" ht="21" customHeight="1">
      <c r="B29" s="25">
        <v>7</v>
      </c>
      <c r="C29" s="133" t="s">
        <v>50</v>
      </c>
      <c r="D29" s="18" t="s">
        <v>45</v>
      </c>
      <c r="E29" s="22" t="s">
        <v>17</v>
      </c>
      <c r="F29" s="27">
        <v>1</v>
      </c>
      <c r="G29" s="18" t="s">
        <v>18</v>
      </c>
      <c r="H29" s="19"/>
      <c r="I29" s="20">
        <f>ROUND(H29*(1+$I$19),0)</f>
        <v>0</v>
      </c>
      <c r="J29" s="20">
        <f>ROUND((I29*F29),0)</f>
        <v>0</v>
      </c>
      <c r="XFC29" s="47"/>
    </row>
    <row r="30" spans="1:11 16383:16384" ht="30.75" customHeight="1">
      <c r="B30" s="40">
        <v>8</v>
      </c>
      <c r="C30" s="134"/>
      <c r="D30" s="46" t="s">
        <v>51</v>
      </c>
      <c r="E30" s="22" t="s">
        <v>49</v>
      </c>
      <c r="F30" s="27">
        <v>74</v>
      </c>
      <c r="G30" s="18" t="s">
        <v>18</v>
      </c>
      <c r="H30" s="19"/>
      <c r="I30" s="20">
        <f>ROUND(H30*(1+$I$19),0)</f>
        <v>0</v>
      </c>
      <c r="J30" s="20">
        <f>ROUND((I30*F30),0)</f>
        <v>0</v>
      </c>
      <c r="XFC30" s="47"/>
    </row>
    <row r="31" spans="1:11 16383:16384" ht="30.75" customHeight="1">
      <c r="B31" s="40">
        <v>9</v>
      </c>
      <c r="C31" s="134"/>
      <c r="D31" s="46" t="s">
        <v>52</v>
      </c>
      <c r="E31" s="22" t="s">
        <v>49</v>
      </c>
      <c r="F31" s="27">
        <v>74</v>
      </c>
      <c r="G31" s="18" t="s">
        <v>18</v>
      </c>
      <c r="H31" s="19"/>
      <c r="I31" s="20">
        <f>ROUND(H31*(1+$I$19),0)</f>
        <v>0</v>
      </c>
      <c r="J31" s="20">
        <f>ROUND((I31*F31),0)</f>
        <v>0</v>
      </c>
      <c r="XFC31" s="47"/>
    </row>
    <row r="32" spans="1:11 16383:16384" ht="41.25" customHeight="1">
      <c r="B32" s="25">
        <v>10</v>
      </c>
      <c r="C32" s="48" t="s">
        <v>22</v>
      </c>
      <c r="D32" s="39" t="s">
        <v>28</v>
      </c>
      <c r="E32" s="22" t="s">
        <v>19</v>
      </c>
      <c r="F32" s="22">
        <v>1</v>
      </c>
      <c r="G32" s="18" t="s">
        <v>18</v>
      </c>
      <c r="H32" s="19"/>
      <c r="I32" s="20">
        <f t="shared" si="0"/>
        <v>0</v>
      </c>
      <c r="J32" s="20">
        <f t="shared" si="1"/>
        <v>0</v>
      </c>
      <c r="XFC32" s="47" t="str">
        <f>IF(H32=MAX(H32,'SDC - ESCENARIO 2'!H32,'SDC - ESCENARIO 3'!H32),"","Se espera que el valor cotizado para el ítem N. 9 del Escenario 1 sea mayor al valor cotizado para el ítem N. 9 en los Escenarios 2 y 3")</f>
        <v/>
      </c>
    </row>
    <row r="33" spans="1:10 16383:16383" ht="27" customHeight="1">
      <c r="B33" s="121" t="s">
        <v>41</v>
      </c>
      <c r="C33" s="121"/>
      <c r="D33" s="121"/>
      <c r="E33" s="121"/>
      <c r="F33" s="121"/>
      <c r="G33" s="121"/>
      <c r="H33" s="121"/>
      <c r="I33" s="121"/>
      <c r="J33" s="26">
        <f>SUM(J22:J32)</f>
        <v>0</v>
      </c>
      <c r="XFC33" s="47" t="str">
        <f>IF(J33&lt;&gt;0,IF(AND(OR(J33&lt;='SDC - ESCENARIO 2'!J33,'SDC - ESCENARIO 1'!J33&lt;='SDC - ESCENARIO 3'!J33)),"Se espera que el valor total para el Escenario 1 sea superior al valor total para los Escenarios 2 y 3",""),"")</f>
        <v/>
      </c>
    </row>
    <row r="34" spans="1:10 16383:16383" ht="18.75" customHeight="1">
      <c r="E34" s="1"/>
      <c r="F34" s="1"/>
    </row>
    <row r="35" spans="1:10 16383:16383" ht="18.75" customHeight="1">
      <c r="B35" s="112" t="s">
        <v>60</v>
      </c>
      <c r="C35" s="113"/>
      <c r="D35" s="113"/>
      <c r="E35" s="113"/>
      <c r="F35" s="114"/>
    </row>
    <row r="36" spans="1:10 16383:16383" ht="4.5" customHeight="1">
      <c r="E36" s="1"/>
      <c r="F36" s="1"/>
    </row>
    <row r="37" spans="1:10 16383:16383" ht="36.75" customHeight="1">
      <c r="B37" s="35" t="s">
        <v>13</v>
      </c>
      <c r="C37" s="35" t="s">
        <v>25</v>
      </c>
      <c r="D37" s="110" t="s">
        <v>26</v>
      </c>
      <c r="E37" s="110"/>
      <c r="F37" s="36" t="s">
        <v>27</v>
      </c>
      <c r="G37" s="36" t="s">
        <v>59</v>
      </c>
      <c r="H37" s="36" t="s">
        <v>47</v>
      </c>
      <c r="I37" s="36" t="s">
        <v>16</v>
      </c>
      <c r="J37" s="36" t="s">
        <v>48</v>
      </c>
    </row>
    <row r="38" spans="1:10 16383:16383" ht="26.25" customHeight="1">
      <c r="B38" s="116">
        <v>11</v>
      </c>
      <c r="C38" s="115" t="s">
        <v>61</v>
      </c>
      <c r="D38" s="111" t="s">
        <v>71</v>
      </c>
      <c r="E38" s="111"/>
      <c r="F38" s="22" t="s">
        <v>49</v>
      </c>
      <c r="G38" s="50"/>
      <c r="H38" s="19"/>
      <c r="I38" s="20">
        <f>ROUND(H38*(1+$I$19),0)</f>
        <v>0</v>
      </c>
      <c r="J38" s="20">
        <f>ROUND((I38*G38),0)</f>
        <v>0</v>
      </c>
    </row>
    <row r="39" spans="1:10 16383:16383" ht="26.25" customHeight="1">
      <c r="B39" s="116"/>
      <c r="C39" s="115"/>
      <c r="D39" s="111" t="s">
        <v>72</v>
      </c>
      <c r="E39" s="111"/>
      <c r="F39" s="22" t="s">
        <v>49</v>
      </c>
      <c r="G39" s="50"/>
      <c r="H39" s="19"/>
      <c r="I39" s="20">
        <f>ROUND(H39*(1+$I$19),0)</f>
        <v>0</v>
      </c>
      <c r="J39" s="20">
        <f>ROUND((I39*G39),0)</f>
        <v>0</v>
      </c>
    </row>
    <row r="40" spans="1:10 16383:16383" ht="27" customHeight="1">
      <c r="B40" s="121" t="s">
        <v>66</v>
      </c>
      <c r="C40" s="121"/>
      <c r="D40" s="121"/>
      <c r="E40" s="121"/>
      <c r="F40" s="121"/>
      <c r="G40" s="121"/>
      <c r="H40" s="121"/>
      <c r="I40" s="121"/>
      <c r="J40" s="26">
        <f>+J33+J38+J39</f>
        <v>0</v>
      </c>
    </row>
    <row r="41" spans="1:10 16383:16383" s="9" customFormat="1" ht="6" customHeight="1">
      <c r="A41" s="1"/>
    </row>
    <row r="42" spans="1:10 16383:16383">
      <c r="B42" s="122" t="s">
        <v>20</v>
      </c>
      <c r="C42" s="122"/>
      <c r="D42" s="122"/>
      <c r="E42" s="122"/>
      <c r="F42" s="122"/>
      <c r="G42" s="122"/>
      <c r="H42" s="122"/>
      <c r="I42" s="122"/>
      <c r="J42" s="122"/>
    </row>
    <row r="43" spans="1:10 16383:16383" ht="55.5" customHeight="1">
      <c r="B43" s="117" t="s">
        <v>32</v>
      </c>
      <c r="C43" s="117"/>
      <c r="D43" s="117"/>
      <c r="E43" s="117"/>
      <c r="F43" s="117"/>
      <c r="G43" s="117"/>
      <c r="H43" s="117"/>
      <c r="I43" s="117"/>
      <c r="J43" s="117"/>
    </row>
    <row r="44" spans="1:10 16383:16383" ht="51.75" customHeight="1">
      <c r="B44" s="117" t="s">
        <v>21</v>
      </c>
      <c r="C44" s="117"/>
      <c r="D44" s="117"/>
      <c r="E44" s="117"/>
      <c r="F44" s="117"/>
      <c r="G44" s="117"/>
      <c r="H44" s="117"/>
      <c r="I44" s="117"/>
      <c r="J44" s="117"/>
    </row>
    <row r="45" spans="1:10 16383:16383">
      <c r="D45" s="10"/>
      <c r="E45" s="11"/>
      <c r="F45" s="11"/>
      <c r="G45" s="10"/>
      <c r="H45" s="10"/>
      <c r="I45" s="10"/>
      <c r="J45" s="10"/>
    </row>
    <row r="48" spans="1:10 16383:16383">
      <c r="F48" s="32"/>
      <c r="G48" s="33"/>
      <c r="H48" s="33"/>
    </row>
    <row r="49" spans="1:19">
      <c r="E49" s="32"/>
      <c r="F49" s="32"/>
      <c r="G49" s="33"/>
      <c r="H49" s="33"/>
    </row>
    <row r="50" spans="1:19">
      <c r="E50" s="32"/>
      <c r="F50" s="32"/>
      <c r="G50" s="33"/>
      <c r="H50" s="33"/>
    </row>
    <row r="51" spans="1:19">
      <c r="E51" s="32"/>
      <c r="F51" s="32"/>
      <c r="G51" s="33"/>
      <c r="H51" s="33"/>
    </row>
    <row r="52" spans="1:19">
      <c r="E52" s="32"/>
      <c r="F52" s="32"/>
      <c r="G52" s="33"/>
      <c r="H52" s="33"/>
    </row>
    <row r="53" spans="1:19">
      <c r="E53" s="32"/>
      <c r="F53" s="32"/>
      <c r="G53" s="33"/>
      <c r="H53" s="33"/>
    </row>
    <row r="54" spans="1:19">
      <c r="E54" s="32"/>
      <c r="F54" s="32"/>
      <c r="G54" s="33"/>
      <c r="H54" s="33"/>
    </row>
    <row r="55" spans="1:19">
      <c r="E55" s="32"/>
      <c r="F55" s="32"/>
      <c r="G55" s="33"/>
      <c r="H55" s="33"/>
    </row>
    <row r="56" spans="1:19">
      <c r="E56" s="32"/>
      <c r="F56" s="32"/>
      <c r="G56" s="33"/>
      <c r="H56" s="33"/>
    </row>
    <row r="57" spans="1:19">
      <c r="E57" s="32"/>
      <c r="F57" s="32"/>
      <c r="G57" s="33"/>
      <c r="H57" s="33"/>
    </row>
    <row r="58" spans="1:19" s="3" customFormat="1">
      <c r="A58" s="1"/>
      <c r="B58" s="1"/>
      <c r="C58" s="1"/>
      <c r="D58" s="12"/>
      <c r="G58" s="1"/>
      <c r="H58" s="1"/>
      <c r="I58" s="1"/>
      <c r="J58" s="1"/>
      <c r="K58" s="1"/>
      <c r="L58" s="1"/>
      <c r="M58" s="1"/>
      <c r="N58" s="1"/>
      <c r="O58" s="1"/>
      <c r="P58" s="1"/>
      <c r="Q58" s="1"/>
      <c r="R58" s="1"/>
      <c r="S58" s="1"/>
    </row>
    <row r="59" spans="1:19" s="3" customFormat="1">
      <c r="A59" s="1"/>
      <c r="B59" s="1"/>
      <c r="C59" s="1"/>
      <c r="D59" s="13"/>
      <c r="G59" s="1"/>
      <c r="H59" s="1"/>
      <c r="I59" s="1"/>
      <c r="J59" s="1"/>
      <c r="K59" s="1"/>
      <c r="L59" s="1"/>
      <c r="M59" s="1"/>
      <c r="N59" s="1"/>
      <c r="O59" s="1"/>
      <c r="P59" s="1"/>
      <c r="Q59" s="1"/>
      <c r="R59" s="1"/>
      <c r="S59" s="1"/>
    </row>
    <row r="60" spans="1:19" s="3" customFormat="1">
      <c r="A60" s="1"/>
      <c r="B60" s="1"/>
      <c r="C60" s="1"/>
      <c r="D60" s="13"/>
      <c r="G60" s="1"/>
      <c r="H60" s="1"/>
      <c r="I60" s="1"/>
      <c r="J60" s="1"/>
      <c r="K60" s="1"/>
      <c r="L60" s="1"/>
      <c r="M60" s="1"/>
      <c r="N60" s="1"/>
      <c r="O60" s="1"/>
      <c r="P60" s="1"/>
      <c r="Q60" s="1"/>
      <c r="R60" s="1"/>
      <c r="S60" s="1"/>
    </row>
    <row r="61" spans="1:19" s="3" customFormat="1">
      <c r="A61" s="1"/>
      <c r="B61" s="1"/>
      <c r="C61" s="1"/>
      <c r="D61" s="14"/>
      <c r="G61" s="1"/>
      <c r="H61" s="1"/>
      <c r="I61" s="1"/>
      <c r="J61" s="1"/>
      <c r="K61" s="1"/>
      <c r="L61" s="1"/>
      <c r="M61" s="1"/>
      <c r="N61" s="1"/>
      <c r="O61" s="1"/>
      <c r="P61" s="1"/>
      <c r="Q61" s="1"/>
      <c r="R61" s="1"/>
      <c r="S61" s="1"/>
    </row>
    <row r="68" spans="2:2" hidden="1">
      <c r="B68" s="1" t="s">
        <v>30</v>
      </c>
    </row>
    <row r="69" spans="2:2" hidden="1">
      <c r="B69" s="1" t="s">
        <v>31</v>
      </c>
    </row>
  </sheetData>
  <sheetProtection algorithmName="SHA-512" hashValue="89iD0egfGKuKYaQBNwcVCcaM8mdNFIQnKGZmg1w3uo2oTZirk+0OORHZXsgNYYg5dhOqEzi8BB4c+IdWkDILYw==" saltValue="228uU+eyJXeO1Q6oW+lQRA==" spinCount="100000" sheet="1" objects="1" scenarios="1" selectLockedCells="1"/>
  <mergeCells count="37">
    <mergeCell ref="XFC25:XFC26"/>
    <mergeCell ref="B10:J10"/>
    <mergeCell ref="D6:E6"/>
    <mergeCell ref="D7:E7"/>
    <mergeCell ref="D8:E8"/>
    <mergeCell ref="B15:E15"/>
    <mergeCell ref="B11:J11"/>
    <mergeCell ref="B12:J12"/>
    <mergeCell ref="I25:I26"/>
    <mergeCell ref="J25:J26"/>
    <mergeCell ref="B2:J2"/>
    <mergeCell ref="B4:J4"/>
    <mergeCell ref="I6:J6"/>
    <mergeCell ref="I7:J7"/>
    <mergeCell ref="I8:J8"/>
    <mergeCell ref="B44:J44"/>
    <mergeCell ref="B14:E14"/>
    <mergeCell ref="B33:I33"/>
    <mergeCell ref="B42:J42"/>
    <mergeCell ref="B43:J43"/>
    <mergeCell ref="B19:F19"/>
    <mergeCell ref="B25:B26"/>
    <mergeCell ref="C25:C26"/>
    <mergeCell ref="D25:D26"/>
    <mergeCell ref="E25:E26"/>
    <mergeCell ref="F25:F26"/>
    <mergeCell ref="H25:H26"/>
    <mergeCell ref="C29:C31"/>
    <mergeCell ref="C22:C23"/>
    <mergeCell ref="B16:E16"/>
    <mergeCell ref="B40:I40"/>
    <mergeCell ref="D37:E37"/>
    <mergeCell ref="D38:E38"/>
    <mergeCell ref="D39:E39"/>
    <mergeCell ref="B35:F35"/>
    <mergeCell ref="C38:C39"/>
    <mergeCell ref="B38:B39"/>
  </mergeCells>
  <dataValidations count="4">
    <dataValidation type="list" allowBlank="1" showInputMessage="1" showErrorMessage="1" sqref="F14:F16">
      <formula1>$B$68:$B$69</formula1>
    </dataValidation>
    <dataValidation allowBlank="1" showInputMessage="1" showErrorMessage="1" promptTitle="Recordatorio" prompt="Por favor especifique la tarifa (%) IVA._x000a_" sqref="I19"/>
    <dataValidation type="custom" allowBlank="1" showInputMessage="1" showErrorMessage="1" sqref="XFD25:XFD31">
      <formula1>XFD25=""</formula1>
    </dataValidation>
    <dataValidation type="custom" allowBlank="1" showErrorMessage="1" errorTitle="Error" error="Por favor especifique la marca y referencia del item cotizado." promptTitle="Instrucciones" prompt="Por favor especifique el precio unitario" sqref="H27:H32 H38:H39">
      <formula1>XFD27=""</formula1>
    </dataValidation>
  </dataValidations>
  <printOptions horizontalCentered="1" verticalCentered="1"/>
  <pageMargins left="0.43307086614173229" right="0.23622047244094491" top="0.31496062992125984" bottom="0.31496062992125984" header="0.31496062992125984" footer="0.31496062992125984"/>
  <pageSetup scale="57" orientation="portrait" horizontalDpi="4294967295" verticalDpi="4294967295" r:id="rId1"/>
  <headerFooter>
    <oddFooter>&amp;C&amp;"Arial,Normal"&amp;8&amp;P/&amp;N</oddFooter>
  </headerFooter>
  <colBreaks count="1" manualBreakCount="1">
    <brk id="10" min="1" max="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XFD69"/>
  <sheetViews>
    <sheetView showGridLines="0" zoomScaleNormal="100" workbookViewId="0">
      <selection activeCell="I19" sqref="I19"/>
    </sheetView>
  </sheetViews>
  <sheetFormatPr baseColWidth="10" defaultColWidth="0" defaultRowHeight="12.75"/>
  <cols>
    <col min="1" max="1" width="1.375" style="1" customWidth="1"/>
    <col min="2" max="2" width="5.75" style="1" customWidth="1"/>
    <col min="3" max="3" width="25.875" style="1" customWidth="1"/>
    <col min="4" max="4" width="31.875" style="1" customWidth="1"/>
    <col min="5" max="5" width="16" style="3" customWidth="1"/>
    <col min="6" max="6" width="14.25" style="3" customWidth="1"/>
    <col min="7" max="7" width="15" style="1" customWidth="1"/>
    <col min="8" max="8" width="17" style="1" customWidth="1"/>
    <col min="9" max="9" width="15.125" style="1" customWidth="1"/>
    <col min="10" max="10" width="16" style="1" customWidth="1"/>
    <col min="11" max="11" width="47" style="1" customWidth="1"/>
    <col min="12" max="20" width="0" style="1" hidden="1" customWidth="1"/>
    <col min="21" max="16382" width="11.375" style="1" hidden="1"/>
    <col min="16383" max="16383" width="2.25" style="1" customWidth="1"/>
    <col min="16384" max="16384" width="6.375" style="1" customWidth="1"/>
  </cols>
  <sheetData>
    <row r="2" spans="1:10" ht="58.5" customHeight="1">
      <c r="B2" s="140" t="s">
        <v>0</v>
      </c>
      <c r="C2" s="140"/>
      <c r="D2" s="140"/>
      <c r="E2" s="140"/>
      <c r="F2" s="140"/>
      <c r="G2" s="140"/>
      <c r="H2" s="140"/>
      <c r="I2" s="140"/>
      <c r="J2" s="140"/>
    </row>
    <row r="3" spans="1:10" ht="4.5" customHeight="1">
      <c r="A3" s="2"/>
      <c r="B3" s="2"/>
      <c r="C3" s="2"/>
      <c r="D3" s="2"/>
    </row>
    <row r="4" spans="1:10" ht="16.5" customHeight="1">
      <c r="B4" s="141" t="s">
        <v>57</v>
      </c>
      <c r="C4" s="141"/>
      <c r="D4" s="141"/>
      <c r="E4" s="141"/>
      <c r="F4" s="141"/>
      <c r="G4" s="141"/>
      <c r="H4" s="141"/>
      <c r="I4" s="141"/>
      <c r="J4" s="141"/>
    </row>
    <row r="5" spans="1:10" ht="3.75" customHeight="1">
      <c r="A5" s="4"/>
      <c r="B5" s="4"/>
      <c r="C5" s="4"/>
      <c r="D5" s="4"/>
      <c r="E5" s="5"/>
      <c r="F5" s="5"/>
      <c r="G5" s="6"/>
      <c r="H5" s="6"/>
      <c r="I5" s="6"/>
      <c r="J5" s="6"/>
    </row>
    <row r="6" spans="1:10">
      <c r="B6" s="15" t="s">
        <v>1</v>
      </c>
      <c r="C6" s="15"/>
      <c r="D6" s="164" t="str">
        <f>IF('SDC - ESCENARIO 1'!D6:E6="","",'SDC - ESCENARIO 1'!D6:E6)</f>
        <v/>
      </c>
      <c r="E6" s="165"/>
      <c r="F6" s="15" t="s">
        <v>2</v>
      </c>
      <c r="G6" s="54" t="str">
        <f>IF('SDC - ESCENARIO 1'!G6="","",'SDC - ESCENARIO 1'!G6)</f>
        <v/>
      </c>
      <c r="H6" s="16" t="s">
        <v>3</v>
      </c>
      <c r="I6" s="166" t="str">
        <f>IF('SDC - ESCENARIO 1'!I6:J6="","",'SDC - ESCENARIO 1'!I6:J6)</f>
        <v/>
      </c>
      <c r="J6" s="166"/>
    </row>
    <row r="7" spans="1:10">
      <c r="B7" s="15" t="s">
        <v>4</v>
      </c>
      <c r="C7" s="15"/>
      <c r="D7" s="164" t="str">
        <f>IF('SDC - ESCENARIO 1'!D7:E7="","",'SDC - ESCENARIO 1'!D7:E7)</f>
        <v/>
      </c>
      <c r="E7" s="165"/>
      <c r="F7" s="15" t="s">
        <v>5</v>
      </c>
      <c r="G7" s="54" t="str">
        <f>IF('SDC - ESCENARIO 1'!G7="","",'SDC - ESCENARIO 1'!G7)</f>
        <v/>
      </c>
      <c r="H7" s="16" t="s">
        <v>6</v>
      </c>
      <c r="I7" s="167" t="str">
        <f>IF('SDC - ESCENARIO 1'!I7:J7="","",'SDC - ESCENARIO 1'!I7:J7)</f>
        <v/>
      </c>
      <c r="J7" s="168"/>
    </row>
    <row r="8" spans="1:10">
      <c r="B8" s="15" t="s">
        <v>7</v>
      </c>
      <c r="C8" s="15"/>
      <c r="D8" s="164" t="str">
        <f>IF('SDC - ESCENARIO 1'!D8:E8="","",'SDC - ESCENARIO 1'!D8:E8)</f>
        <v/>
      </c>
      <c r="E8" s="165"/>
      <c r="F8" s="15" t="s">
        <v>8</v>
      </c>
      <c r="G8" s="54" t="str">
        <f>IF('SDC - ESCENARIO 1'!G8="","",'SDC - ESCENARIO 1'!G8)</f>
        <v/>
      </c>
      <c r="H8" s="16" t="s">
        <v>9</v>
      </c>
      <c r="I8" s="167" t="str">
        <f>IF('SDC - ESCENARIO 1'!I8:J8="","",'SDC - ESCENARIO 1'!I8:J8)</f>
        <v/>
      </c>
      <c r="J8" s="168"/>
    </row>
    <row r="9" spans="1:10" ht="5.25" customHeight="1">
      <c r="D9" s="4"/>
      <c r="E9" s="6"/>
      <c r="F9" s="6"/>
      <c r="G9" s="6"/>
      <c r="H9" s="6"/>
      <c r="I9" s="6"/>
      <c r="J9" s="6"/>
    </row>
    <row r="10" spans="1:10" ht="19.5" customHeight="1">
      <c r="B10" s="145" t="s">
        <v>10</v>
      </c>
      <c r="C10" s="145"/>
      <c r="D10" s="145"/>
      <c r="E10" s="145"/>
      <c r="F10" s="145"/>
      <c r="G10" s="145"/>
      <c r="H10" s="145"/>
      <c r="I10" s="145"/>
      <c r="J10" s="145"/>
    </row>
    <row r="11" spans="1:10" ht="93.75" customHeight="1">
      <c r="B11" s="148" t="s">
        <v>11</v>
      </c>
      <c r="C11" s="148"/>
      <c r="D11" s="148"/>
      <c r="E11" s="148"/>
      <c r="F11" s="148"/>
      <c r="G11" s="148"/>
      <c r="H11" s="148"/>
      <c r="I11" s="148"/>
      <c r="J11" s="148"/>
    </row>
    <row r="12" spans="1:10" ht="93" customHeight="1">
      <c r="B12" s="149" t="s">
        <v>58</v>
      </c>
      <c r="C12" s="149"/>
      <c r="D12" s="149"/>
      <c r="E12" s="149"/>
      <c r="F12" s="149"/>
      <c r="G12" s="149"/>
      <c r="H12" s="149"/>
      <c r="I12" s="149"/>
      <c r="J12" s="149"/>
    </row>
    <row r="13" spans="1:10" ht="10.5" customHeight="1">
      <c r="D13" s="7"/>
    </row>
    <row r="14" spans="1:10" ht="18" customHeight="1">
      <c r="B14" s="161" t="s">
        <v>56</v>
      </c>
      <c r="C14" s="162"/>
      <c r="D14" s="162"/>
      <c r="E14" s="163"/>
      <c r="F14" s="42"/>
    </row>
    <row r="15" spans="1:10" ht="18" customHeight="1">
      <c r="B15" s="118" t="s">
        <v>23</v>
      </c>
      <c r="C15" s="119"/>
      <c r="D15" s="119"/>
      <c r="E15" s="120"/>
      <c r="F15" s="42"/>
    </row>
    <row r="16" spans="1:10" ht="24.75" customHeight="1">
      <c r="A16" s="8"/>
      <c r="B16" s="137" t="s">
        <v>64</v>
      </c>
      <c r="C16" s="138"/>
      <c r="D16" s="138"/>
      <c r="E16" s="139"/>
      <c r="F16" s="42"/>
    </row>
    <row r="17" spans="1:11 16384:16384" ht="18" customHeight="1">
      <c r="A17" s="8"/>
      <c r="B17" s="8"/>
      <c r="C17" s="8"/>
      <c r="D17" s="8"/>
      <c r="E17" s="8"/>
      <c r="F17" s="8"/>
    </row>
    <row r="18" spans="1:11 16384:16384" ht="6" customHeight="1">
      <c r="A18" s="8"/>
      <c r="B18" s="8"/>
      <c r="C18" s="8"/>
      <c r="D18" s="8"/>
      <c r="E18" s="8"/>
      <c r="F18" s="8"/>
    </row>
    <row r="19" spans="1:11 16384:16384" ht="25.5" customHeight="1">
      <c r="A19" s="8"/>
      <c r="B19" s="154" t="s">
        <v>35</v>
      </c>
      <c r="C19" s="155"/>
      <c r="D19" s="155"/>
      <c r="E19" s="155"/>
      <c r="F19" s="156"/>
      <c r="H19" s="24" t="s">
        <v>12</v>
      </c>
      <c r="I19" s="17"/>
    </row>
    <row r="20" spans="1:11 16384:16384" ht="7.5" customHeight="1">
      <c r="D20" s="7"/>
    </row>
    <row r="21" spans="1:11 16384:16384" s="3" customFormat="1" ht="38.25" customHeight="1">
      <c r="B21" s="35" t="s">
        <v>13</v>
      </c>
      <c r="C21" s="35" t="s">
        <v>25</v>
      </c>
      <c r="D21" s="44" t="s">
        <v>26</v>
      </c>
      <c r="E21" s="36" t="s">
        <v>27</v>
      </c>
      <c r="F21" s="36" t="s">
        <v>14</v>
      </c>
      <c r="G21" s="36" t="s">
        <v>15</v>
      </c>
      <c r="H21" s="36" t="s">
        <v>47</v>
      </c>
      <c r="I21" s="36" t="s">
        <v>16</v>
      </c>
      <c r="J21" s="36" t="s">
        <v>48</v>
      </c>
    </row>
    <row r="22" spans="1:11 16384:16384" ht="63.75" customHeight="1">
      <c r="B22" s="40">
        <v>1</v>
      </c>
      <c r="C22" s="158" t="s">
        <v>29</v>
      </c>
      <c r="D22" s="37" t="s">
        <v>37</v>
      </c>
      <c r="E22" s="27" t="s">
        <v>19</v>
      </c>
      <c r="F22" s="22">
        <v>1</v>
      </c>
      <c r="G22" s="18" t="s">
        <v>18</v>
      </c>
      <c r="H22" s="19"/>
      <c r="I22" s="20">
        <f t="shared" ref="I22:I32" si="0">ROUND(H22*(1+$I$19),0)</f>
        <v>0</v>
      </c>
      <c r="J22" s="20">
        <f>ROUND((I22*F22),0)</f>
        <v>0</v>
      </c>
      <c r="K22" s="47" t="str">
        <f>IF(OR(H22&gt;'SDC - ESCENARIO 1'!H22,H22&lt;'SDC - ESCENARIO 3'!H22),"Se espera que el valor cotizado para el ítem N. 1 del Escenario 2 sea menor al valor cotizado para el ítem N. 1 del Escenario 1 y mayor al valor cotizado para el ítem N. 1 del Escenario 3","")</f>
        <v/>
      </c>
    </row>
    <row r="23" spans="1:11 16384:16384" ht="21.75" customHeight="1">
      <c r="B23" s="40">
        <v>2</v>
      </c>
      <c r="C23" s="159"/>
      <c r="D23" s="38" t="s">
        <v>42</v>
      </c>
      <c r="E23" s="27" t="s">
        <v>19</v>
      </c>
      <c r="F23" s="28">
        <v>1</v>
      </c>
      <c r="G23" s="18" t="s">
        <v>18</v>
      </c>
      <c r="H23" s="19"/>
      <c r="I23" s="20">
        <f t="shared" si="0"/>
        <v>0</v>
      </c>
      <c r="J23" s="20">
        <f t="shared" ref="J23:J32" si="1">ROUND((I23*F23),0)</f>
        <v>0</v>
      </c>
      <c r="K23" s="47" t="str">
        <f>IF(OR(H23&gt;'SDC - ESCENARIO 1'!H23,H23&lt;'SDC - ESCENARIO 3'!H23),"Se espera que el valor cotizado para el ítem N. 2 del Escenario 2 sea menor al valor cotizado para el ítem N. 2 del Escenario 1 y mayor al valor cotizado para el ítem N. 2 del Escenario 3","")</f>
        <v/>
      </c>
    </row>
    <row r="24" spans="1:11 16384:16384" ht="54" customHeight="1">
      <c r="B24" s="25">
        <v>3</v>
      </c>
      <c r="C24" s="38" t="s">
        <v>38</v>
      </c>
      <c r="D24" s="21" t="s">
        <v>24</v>
      </c>
      <c r="E24" s="27" t="s">
        <v>17</v>
      </c>
      <c r="F24" s="28">
        <v>1</v>
      </c>
      <c r="G24" s="30" t="s">
        <v>18</v>
      </c>
      <c r="H24" s="19"/>
      <c r="I24" s="20">
        <f t="shared" si="0"/>
        <v>0</v>
      </c>
      <c r="J24" s="20">
        <f t="shared" si="1"/>
        <v>0</v>
      </c>
      <c r="K24" s="47" t="str">
        <f>IF(OR(H24&gt;'SDC - ESCENARIO 1'!H24,H24&lt;'SDC - ESCENARIO 3'!H24),"Se espera que el valor cotizado para el ítem N. 3 del Escenario 2 sea menor al valor cotizado para el ítem N. 3 del Escenario 1 y mayor al valor cotizado para el ítem N. 3 del Escenario 3","")</f>
        <v/>
      </c>
    </row>
    <row r="25" spans="1:11 16384:16384" ht="27" customHeight="1">
      <c r="B25" s="123">
        <v>4</v>
      </c>
      <c r="C25" s="125" t="s">
        <v>54</v>
      </c>
      <c r="D25" s="127" t="s">
        <v>55</v>
      </c>
      <c r="E25" s="129" t="s">
        <v>17</v>
      </c>
      <c r="F25" s="129">
        <v>20</v>
      </c>
      <c r="G25" s="49" t="s">
        <v>40</v>
      </c>
      <c r="H25" s="131"/>
      <c r="I25" s="150">
        <f>ROUND(H25*(1+$I$19),0)</f>
        <v>0</v>
      </c>
      <c r="J25" s="150">
        <f>ROUND((I25*F25),0)</f>
        <v>0</v>
      </c>
      <c r="K25" s="153" t="str">
        <f>IF(OR(H25&lt;'SDC - ESCENARIO 1'!H25,H25&gt;'SDC - ESCENARIO 3'!H25),"Se espera que el valor cotizado para el ítem N. 1 del Escenario 2 sea mayor al valor cotizado para el ítem N. 1 del Escenario 1 y menor al valor cotizado para el ítem N. 1 del Escenario 3","")</f>
        <v/>
      </c>
    </row>
    <row r="26" spans="1:11 16384:16384" ht="27" customHeight="1">
      <c r="B26" s="124"/>
      <c r="C26" s="126"/>
      <c r="D26" s="128"/>
      <c r="E26" s="130"/>
      <c r="F26" s="130"/>
      <c r="G26" s="49" t="s">
        <v>39</v>
      </c>
      <c r="H26" s="132"/>
      <c r="I26" s="151"/>
      <c r="J26" s="151"/>
      <c r="K26" s="153"/>
      <c r="XFD26" s="1" t="str">
        <f>IF(G26&lt;&gt;"","",1)</f>
        <v/>
      </c>
    </row>
    <row r="27" spans="1:11 16384:16384" ht="33" customHeight="1">
      <c r="B27" s="25">
        <v>5</v>
      </c>
      <c r="C27" s="48" t="s">
        <v>43</v>
      </c>
      <c r="D27" s="21" t="s">
        <v>24</v>
      </c>
      <c r="E27" s="22" t="s">
        <v>17</v>
      </c>
      <c r="F27" s="22">
        <v>57</v>
      </c>
      <c r="G27" s="34"/>
      <c r="H27" s="19"/>
      <c r="I27" s="20">
        <f t="shared" si="0"/>
        <v>0</v>
      </c>
      <c r="J27" s="20">
        <f t="shared" si="1"/>
        <v>0</v>
      </c>
      <c r="K27" s="47" t="str">
        <f>IF(OR(H27&lt;'SDC - ESCENARIO 1'!H27,H27&gt;'SDC - ESCENARIO 3'!H27),"Se espera que el valor cotizado para el ítem N. 1 del Escenario 2 sea mayor al valor cotizado para el ítem N. 1 del Escenario 1 y menor al valor cotizado para el ítem N. 1 del Escenario 3","")</f>
        <v/>
      </c>
      <c r="XFD27" s="1">
        <f>IF(G27&lt;&gt;"","",1)</f>
        <v>1</v>
      </c>
    </row>
    <row r="28" spans="1:11 16384:16384" ht="30" customHeight="1">
      <c r="B28" s="25">
        <v>6</v>
      </c>
      <c r="C28" s="23" t="s">
        <v>44</v>
      </c>
      <c r="D28" s="21" t="s">
        <v>24</v>
      </c>
      <c r="E28" s="22" t="s">
        <v>17</v>
      </c>
      <c r="F28" s="22">
        <v>20</v>
      </c>
      <c r="G28" s="34"/>
      <c r="H28" s="19"/>
      <c r="I28" s="20">
        <f t="shared" si="0"/>
        <v>0</v>
      </c>
      <c r="J28" s="20">
        <f t="shared" si="1"/>
        <v>0</v>
      </c>
      <c r="K28" s="47" t="str">
        <f>IF(OR(H28&lt;'SDC - ESCENARIO 1'!H28,H28&gt;'SDC - ESCENARIO 3'!H28),"Se espera que el valor cotizado para el ítem N. 1 del Escenario 2 sea mayor al valor cotizado para el ítem N. 1 del Escenario 1 y menor al valor cotizado para el ítem N. 1 del Escenario 3","")</f>
        <v/>
      </c>
      <c r="XFD28" s="1">
        <f>IF(G28&lt;&gt;"","",1)</f>
        <v>1</v>
      </c>
    </row>
    <row r="29" spans="1:11 16384:16384" ht="30" customHeight="1">
      <c r="B29" s="40">
        <v>7</v>
      </c>
      <c r="C29" s="133" t="s">
        <v>53</v>
      </c>
      <c r="D29" s="18" t="s">
        <v>45</v>
      </c>
      <c r="E29" s="22" t="s">
        <v>17</v>
      </c>
      <c r="F29" s="27">
        <v>1</v>
      </c>
      <c r="G29" s="18" t="s">
        <v>18</v>
      </c>
      <c r="H29" s="19"/>
      <c r="I29" s="20">
        <f t="shared" ref="I29" si="2">ROUND(H29*(1+$I$19),0)</f>
        <v>0</v>
      </c>
      <c r="J29" s="20">
        <f t="shared" ref="J29" si="3">ROUND((I29*F29),0)</f>
        <v>0</v>
      </c>
      <c r="K29" s="47"/>
    </row>
    <row r="30" spans="1:11 16384:16384" ht="27.75" customHeight="1">
      <c r="B30" s="40">
        <v>8</v>
      </c>
      <c r="C30" s="134"/>
      <c r="D30" s="46" t="s">
        <v>51</v>
      </c>
      <c r="E30" s="22" t="s">
        <v>49</v>
      </c>
      <c r="F30" s="22">
        <v>53</v>
      </c>
      <c r="G30" s="18" t="s">
        <v>18</v>
      </c>
      <c r="H30" s="19"/>
      <c r="I30" s="20">
        <f>ROUND(H30*(1+$I$19),0)</f>
        <v>0</v>
      </c>
      <c r="J30" s="20">
        <f>ROUND((I30*F30),0)</f>
        <v>0</v>
      </c>
      <c r="K30" s="47"/>
    </row>
    <row r="31" spans="1:11 16384:16384" ht="27.75" customHeight="1">
      <c r="B31" s="40">
        <v>9</v>
      </c>
      <c r="C31" s="160"/>
      <c r="D31" s="46" t="s">
        <v>52</v>
      </c>
      <c r="E31" s="22" t="s">
        <v>49</v>
      </c>
      <c r="F31" s="22">
        <v>53</v>
      </c>
      <c r="G31" s="18" t="s">
        <v>18</v>
      </c>
      <c r="H31" s="19"/>
      <c r="I31" s="20">
        <f>ROUND(H31*(1+$I$19),0)</f>
        <v>0</v>
      </c>
      <c r="J31" s="20">
        <f>ROUND((I31*F31),0)</f>
        <v>0</v>
      </c>
      <c r="K31" s="47"/>
    </row>
    <row r="32" spans="1:11 16384:16384" ht="46.5" customHeight="1">
      <c r="B32" s="25">
        <v>10</v>
      </c>
      <c r="C32" s="48" t="s">
        <v>22</v>
      </c>
      <c r="D32" s="39" t="s">
        <v>28</v>
      </c>
      <c r="E32" s="22" t="s">
        <v>19</v>
      </c>
      <c r="F32" s="22">
        <v>1</v>
      </c>
      <c r="G32" s="18" t="s">
        <v>18</v>
      </c>
      <c r="H32" s="19"/>
      <c r="I32" s="20">
        <f t="shared" si="0"/>
        <v>0</v>
      </c>
      <c r="J32" s="20">
        <f t="shared" si="1"/>
        <v>0</v>
      </c>
      <c r="K32" s="47" t="str">
        <f>IF(OR(H32&gt;'SDC - ESCENARIO 1'!H32,H32&lt;'SDC - ESCENARIO 3'!H32),"Se espera que el valor cotizado para el ítem N. 9 del Escenario 2 sea menor al valor cotizado para el ítem N. 9 del Escenario 1 y mayor al valor cotizado para el ítem N. 9 del Escenario 3","")</f>
        <v/>
      </c>
    </row>
    <row r="33" spans="1:11" ht="29.25" customHeight="1">
      <c r="B33" s="157" t="s">
        <v>73</v>
      </c>
      <c r="C33" s="157"/>
      <c r="D33" s="157"/>
      <c r="E33" s="157"/>
      <c r="F33" s="157"/>
      <c r="G33" s="157"/>
      <c r="H33" s="157"/>
      <c r="I33" s="157"/>
      <c r="J33" s="26">
        <f>SUM(J22:J32)</f>
        <v>0</v>
      </c>
      <c r="K33" s="47" t="str">
        <f>IF(J33&lt;&gt;0,IF(AND(OR(J33&lt;='SDC - ESCENARIO 3'!J33,J33&gt;='SDC - ESCENARIO 1'!J33)),"Se espera que el valor total para el Escenario 2 sea menor al valor total cotizado para el Escenario 1 y superior al valor total cotizado para el Escenario 3",""),"")</f>
        <v/>
      </c>
    </row>
    <row r="34" spans="1:11" ht="18" customHeight="1">
      <c r="E34" s="1"/>
      <c r="F34" s="1"/>
      <c r="K34" s="47"/>
    </row>
    <row r="35" spans="1:11" ht="16.5" customHeight="1">
      <c r="B35" s="112" t="s">
        <v>60</v>
      </c>
      <c r="C35" s="113"/>
      <c r="D35" s="113"/>
      <c r="E35" s="113"/>
      <c r="F35" s="114"/>
      <c r="K35" s="47"/>
    </row>
    <row r="36" spans="1:11" ht="4.5" customHeight="1">
      <c r="E36" s="1"/>
      <c r="F36" s="1"/>
      <c r="K36" s="47"/>
    </row>
    <row r="37" spans="1:11" ht="36.75" customHeight="1">
      <c r="B37" s="35" t="s">
        <v>13</v>
      </c>
      <c r="C37" s="35" t="s">
        <v>25</v>
      </c>
      <c r="D37" s="110" t="s">
        <v>26</v>
      </c>
      <c r="E37" s="110"/>
      <c r="F37" s="36" t="s">
        <v>27</v>
      </c>
      <c r="G37" s="36" t="s">
        <v>59</v>
      </c>
      <c r="H37" s="36" t="s">
        <v>47</v>
      </c>
      <c r="I37" s="36" t="s">
        <v>16</v>
      </c>
      <c r="J37" s="36" t="s">
        <v>48</v>
      </c>
      <c r="K37" s="47"/>
    </row>
    <row r="38" spans="1:11" ht="29.25" customHeight="1">
      <c r="B38" s="116">
        <v>11</v>
      </c>
      <c r="C38" s="152" t="s">
        <v>61</v>
      </c>
      <c r="D38" s="111" t="s">
        <v>71</v>
      </c>
      <c r="E38" s="111"/>
      <c r="F38" s="22" t="s">
        <v>49</v>
      </c>
      <c r="G38" s="52"/>
      <c r="H38" s="51"/>
      <c r="I38" s="20">
        <f>ROUND(H38*(1+$I$19),0)</f>
        <v>0</v>
      </c>
      <c r="J38" s="20">
        <f>ROUND((I38*G38),0)</f>
        <v>0</v>
      </c>
      <c r="K38" s="47"/>
    </row>
    <row r="39" spans="1:11" ht="29.25" customHeight="1">
      <c r="B39" s="116"/>
      <c r="C39" s="152"/>
      <c r="D39" s="111" t="s">
        <v>72</v>
      </c>
      <c r="E39" s="111"/>
      <c r="F39" s="22" t="s">
        <v>49</v>
      </c>
      <c r="G39" s="52"/>
      <c r="H39" s="51"/>
      <c r="I39" s="20">
        <f>ROUND(H39*(1+$I$19),0)</f>
        <v>0</v>
      </c>
      <c r="J39" s="20">
        <f>ROUND((I39*G39),0)</f>
        <v>0</v>
      </c>
      <c r="K39" s="47"/>
    </row>
    <row r="40" spans="1:11" ht="29.25" customHeight="1">
      <c r="B40" s="121" t="s">
        <v>68</v>
      </c>
      <c r="C40" s="121"/>
      <c r="D40" s="121"/>
      <c r="E40" s="121"/>
      <c r="F40" s="121"/>
      <c r="G40" s="121"/>
      <c r="H40" s="121"/>
      <c r="I40" s="121"/>
      <c r="J40" s="26">
        <f>+J33+J38+J39</f>
        <v>0</v>
      </c>
      <c r="K40" s="47"/>
    </row>
    <row r="41" spans="1:11" s="9" customFormat="1" ht="9.75" customHeight="1">
      <c r="A41" s="1"/>
    </row>
    <row r="42" spans="1:11">
      <c r="B42" s="122" t="s">
        <v>20</v>
      </c>
      <c r="C42" s="122"/>
      <c r="D42" s="122"/>
      <c r="E42" s="122"/>
      <c r="F42" s="122"/>
      <c r="G42" s="122"/>
      <c r="H42" s="122"/>
      <c r="I42" s="122"/>
      <c r="J42" s="122"/>
    </row>
    <row r="43" spans="1:11" ht="55.5" customHeight="1">
      <c r="B43" s="117" t="s">
        <v>32</v>
      </c>
      <c r="C43" s="117"/>
      <c r="D43" s="117"/>
      <c r="E43" s="117"/>
      <c r="F43" s="117"/>
      <c r="G43" s="117"/>
      <c r="H43" s="117"/>
      <c r="I43" s="117"/>
      <c r="J43" s="117"/>
    </row>
    <row r="44" spans="1:11" ht="51.75" customHeight="1">
      <c r="B44" s="117" t="s">
        <v>21</v>
      </c>
      <c r="C44" s="117"/>
      <c r="D44" s="117"/>
      <c r="E44" s="117"/>
      <c r="F44" s="117"/>
      <c r="G44" s="117"/>
      <c r="H44" s="117"/>
      <c r="I44" s="117"/>
      <c r="J44" s="117"/>
    </row>
    <row r="45" spans="1:11">
      <c r="D45" s="10"/>
      <c r="E45" s="11"/>
      <c r="F45" s="11"/>
      <c r="G45" s="10"/>
      <c r="H45" s="10"/>
      <c r="I45" s="10"/>
      <c r="J45" s="10"/>
    </row>
    <row r="58" spans="1:19" s="3" customFormat="1">
      <c r="A58" s="1"/>
      <c r="B58" s="1"/>
      <c r="C58" s="1"/>
      <c r="D58" s="12"/>
      <c r="G58" s="1"/>
      <c r="H58" s="1"/>
      <c r="I58" s="1"/>
      <c r="J58" s="1"/>
      <c r="K58" s="1"/>
      <c r="L58" s="1"/>
      <c r="M58" s="1"/>
      <c r="N58" s="1"/>
      <c r="O58" s="1"/>
      <c r="P58" s="1"/>
      <c r="Q58" s="1"/>
      <c r="R58" s="1"/>
      <c r="S58" s="1"/>
    </row>
    <row r="59" spans="1:19" s="3" customFormat="1">
      <c r="A59" s="1"/>
      <c r="B59" s="1"/>
      <c r="C59" s="1"/>
      <c r="D59" s="13"/>
      <c r="G59" s="1"/>
      <c r="H59" s="1"/>
      <c r="I59" s="1"/>
      <c r="J59" s="1"/>
      <c r="K59" s="1"/>
      <c r="L59" s="1"/>
      <c r="M59" s="1"/>
      <c r="N59" s="1"/>
      <c r="O59" s="1"/>
      <c r="P59" s="1"/>
      <c r="Q59" s="1"/>
      <c r="R59" s="1"/>
      <c r="S59" s="1"/>
    </row>
    <row r="60" spans="1:19" s="3" customFormat="1">
      <c r="A60" s="1"/>
      <c r="B60" s="1"/>
      <c r="C60" s="1"/>
      <c r="D60" s="13"/>
      <c r="G60" s="1"/>
      <c r="H60" s="1"/>
      <c r="I60" s="1"/>
      <c r="J60" s="1"/>
      <c r="K60" s="1"/>
      <c r="L60" s="1"/>
      <c r="M60" s="1"/>
      <c r="N60" s="1"/>
      <c r="O60" s="1"/>
      <c r="P60" s="1"/>
      <c r="Q60" s="1"/>
      <c r="R60" s="1"/>
      <c r="S60" s="1"/>
    </row>
    <row r="61" spans="1:19" s="3" customFormat="1">
      <c r="A61" s="1"/>
      <c r="B61" s="1"/>
      <c r="C61" s="1"/>
      <c r="D61" s="14"/>
      <c r="G61" s="1"/>
      <c r="H61" s="1"/>
      <c r="I61" s="1"/>
      <c r="J61" s="1"/>
      <c r="K61" s="1"/>
      <c r="L61" s="1"/>
      <c r="M61" s="1"/>
      <c r="N61" s="1"/>
      <c r="O61" s="1"/>
      <c r="P61" s="1"/>
      <c r="Q61" s="1"/>
      <c r="R61" s="1"/>
      <c r="S61" s="1"/>
    </row>
    <row r="68" spans="2:2" hidden="1">
      <c r="B68" s="1" t="s">
        <v>30</v>
      </c>
    </row>
    <row r="69" spans="2:2" hidden="1">
      <c r="B69" s="1" t="s">
        <v>31</v>
      </c>
    </row>
  </sheetData>
  <sheetProtection algorithmName="SHA-512" hashValue="2FpoVUxqCUEEx9SvNNCYwTb0VyJ8nVFa+cCTKaQ6YC2FIwnWD9h+pWgn5Ku3cIoE3QYphn/hma1UysLbmilwyw==" saltValue="56f71vBsHV4DvMJ154tyxw==" spinCount="100000" sheet="1" objects="1" scenarios="1" selectLockedCells="1"/>
  <dataConsolidate/>
  <mergeCells count="37">
    <mergeCell ref="C29:C31"/>
    <mergeCell ref="B14:E14"/>
    <mergeCell ref="B2:J2"/>
    <mergeCell ref="B4:J4"/>
    <mergeCell ref="D6:E6"/>
    <mergeCell ref="I6:J6"/>
    <mergeCell ref="D7:E7"/>
    <mergeCell ref="I7:J7"/>
    <mergeCell ref="D8:E8"/>
    <mergeCell ref="I8:J8"/>
    <mergeCell ref="B10:J10"/>
    <mergeCell ref="B11:J11"/>
    <mergeCell ref="B12:J12"/>
    <mergeCell ref="B16:E16"/>
    <mergeCell ref="K25:K26"/>
    <mergeCell ref="B43:J43"/>
    <mergeCell ref="B44:J44"/>
    <mergeCell ref="B15:E15"/>
    <mergeCell ref="B19:F19"/>
    <mergeCell ref="B33:I33"/>
    <mergeCell ref="B42:J42"/>
    <mergeCell ref="C25:C26"/>
    <mergeCell ref="B25:B26"/>
    <mergeCell ref="D25:D26"/>
    <mergeCell ref="E25:E26"/>
    <mergeCell ref="F25:F26"/>
    <mergeCell ref="H25:H26"/>
    <mergeCell ref="I25:I26"/>
    <mergeCell ref="J25:J26"/>
    <mergeCell ref="C22:C23"/>
    <mergeCell ref="B40:I40"/>
    <mergeCell ref="B35:F35"/>
    <mergeCell ref="D37:E37"/>
    <mergeCell ref="B38:B39"/>
    <mergeCell ref="C38:C39"/>
    <mergeCell ref="D38:E38"/>
    <mergeCell ref="D39:E39"/>
  </mergeCells>
  <dataValidations count="5">
    <dataValidation type="list" allowBlank="1" showInputMessage="1" showErrorMessage="1" sqref="F14:F16">
      <formula1>$B$68:$B$69</formula1>
    </dataValidation>
    <dataValidation type="custom" allowBlank="1" showErrorMessage="1" errorTitle="Error" error="Por favor especifique la marca y referencia del item cotizado." promptTitle="Instrucciones" prompt="Por favor especifique el precio unitario" sqref="H27:H31 H25 H38:H39">
      <formula1>XFD25=""</formula1>
    </dataValidation>
    <dataValidation allowBlank="1" showInputMessage="1" showErrorMessage="1" promptTitle="Recordatorio" prompt="Por favor especifique la tarifa (%) IVA." sqref="I19"/>
    <dataValidation allowBlank="1" showInputMessage="1" showErrorMessage="1" errorTitle="Error" error="Este valor debe ser menor que el cotizado en el escenario 1" sqref="H22:H24"/>
    <dataValidation type="custom" allowBlank="1" showInputMessage="1" showErrorMessage="1" sqref="XFD25:XFD31">
      <formula1>XFD25=""</formula1>
    </dataValidation>
  </dataValidations>
  <printOptions horizontalCentered="1" verticalCentered="1"/>
  <pageMargins left="0.43307086614173229" right="0.23622047244094491" top="0.31496062992125984" bottom="0.31496062992125984" header="0.31496062992125984" footer="0.31496062992125984"/>
  <pageSetup scale="57" orientation="portrait" horizontalDpi="4294967295" verticalDpi="4294967295" r:id="rId1"/>
  <headerFooter>
    <oddFooter>&amp;C&amp;"Arial,Normal"&amp;8&amp;P/&amp;N</oddFooter>
  </headerFooter>
  <colBreaks count="1" manualBreakCount="1">
    <brk id="10" min="1" max="3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XFD69"/>
  <sheetViews>
    <sheetView showGridLines="0" tabSelected="1" topLeftCell="A13" zoomScaleNormal="100" workbookViewId="0">
      <selection activeCell="I19" sqref="I19"/>
    </sheetView>
  </sheetViews>
  <sheetFormatPr baseColWidth="10" defaultColWidth="0" defaultRowHeight="12.75"/>
  <cols>
    <col min="1" max="1" width="1.375" style="1" customWidth="1"/>
    <col min="2" max="2" width="5.75" style="1" customWidth="1"/>
    <col min="3" max="3" width="25.875" style="1" customWidth="1"/>
    <col min="4" max="4" width="31.875" style="1" customWidth="1"/>
    <col min="5" max="5" width="17.25" style="3" customWidth="1"/>
    <col min="6" max="6" width="14.25" style="3" customWidth="1"/>
    <col min="7" max="7" width="15" style="1" customWidth="1"/>
    <col min="8" max="8" width="17" style="1" customWidth="1"/>
    <col min="9" max="9" width="15.125" style="1" customWidth="1"/>
    <col min="10" max="10" width="16" style="1" customWidth="1"/>
    <col min="11" max="11" width="40" style="1" customWidth="1"/>
    <col min="12" max="20" width="0" style="1" hidden="1" customWidth="1"/>
    <col min="21" max="16383" width="11.375" style="1" hidden="1"/>
    <col min="16384" max="16384" width="4.75" style="1" customWidth="1"/>
  </cols>
  <sheetData>
    <row r="2" spans="1:10" ht="60" customHeight="1">
      <c r="B2" s="140" t="s">
        <v>0</v>
      </c>
      <c r="C2" s="140"/>
      <c r="D2" s="140"/>
      <c r="E2" s="140"/>
      <c r="F2" s="140"/>
      <c r="G2" s="140"/>
      <c r="H2" s="140"/>
      <c r="I2" s="140"/>
      <c r="J2" s="140"/>
    </row>
    <row r="3" spans="1:10" ht="5.25" customHeight="1">
      <c r="A3" s="2"/>
      <c r="B3" s="2"/>
      <c r="C3" s="2"/>
      <c r="D3" s="2"/>
    </row>
    <row r="4" spans="1:10" ht="16.5" customHeight="1">
      <c r="B4" s="141" t="s">
        <v>57</v>
      </c>
      <c r="C4" s="141"/>
      <c r="D4" s="141"/>
      <c r="E4" s="141"/>
      <c r="F4" s="141"/>
      <c r="G4" s="141"/>
      <c r="H4" s="141"/>
      <c r="I4" s="141"/>
      <c r="J4" s="141"/>
    </row>
    <row r="5" spans="1:10" ht="9" customHeight="1">
      <c r="A5" s="4"/>
      <c r="B5" s="4"/>
      <c r="C5" s="4"/>
      <c r="D5" s="4"/>
      <c r="E5" s="5"/>
      <c r="F5" s="5"/>
      <c r="G5" s="6"/>
      <c r="H5" s="6"/>
      <c r="I5" s="6"/>
      <c r="J5" s="6"/>
    </row>
    <row r="6" spans="1:10">
      <c r="B6" s="15" t="s">
        <v>1</v>
      </c>
      <c r="C6" s="15"/>
      <c r="D6" s="164" t="str">
        <f>IF('SDC - ESCENARIO 1'!D6:E6="","",'SDC - ESCENARIO 1'!D6:E6)</f>
        <v/>
      </c>
      <c r="E6" s="165"/>
      <c r="F6" s="15" t="s">
        <v>2</v>
      </c>
      <c r="G6" s="54" t="str">
        <f>IF('SDC - ESCENARIO 1'!G6="","",'SDC - ESCENARIO 1'!G6)</f>
        <v/>
      </c>
      <c r="H6" s="16" t="s">
        <v>3</v>
      </c>
      <c r="I6" s="166" t="str">
        <f>IF('SDC - ESCENARIO 1'!I6:J6="","",'SDC - ESCENARIO 1'!I6:J6)</f>
        <v/>
      </c>
      <c r="J6" s="166"/>
    </row>
    <row r="7" spans="1:10">
      <c r="B7" s="15" t="s">
        <v>4</v>
      </c>
      <c r="C7" s="15"/>
      <c r="D7" s="164" t="str">
        <f>IF('SDC - ESCENARIO 1'!D7:E7="","",'SDC - ESCENARIO 1'!D7:E7)</f>
        <v/>
      </c>
      <c r="E7" s="165"/>
      <c r="F7" s="15" t="s">
        <v>5</v>
      </c>
      <c r="G7" s="54" t="str">
        <f>IF('SDC - ESCENARIO 1'!G7="","",'SDC - ESCENARIO 1'!G7)</f>
        <v/>
      </c>
      <c r="H7" s="16" t="s">
        <v>6</v>
      </c>
      <c r="I7" s="167" t="str">
        <f>IF('SDC - ESCENARIO 1'!I7:J7="","",'SDC - ESCENARIO 1'!I7:J7)</f>
        <v/>
      </c>
      <c r="J7" s="168"/>
    </row>
    <row r="8" spans="1:10">
      <c r="B8" s="15" t="s">
        <v>7</v>
      </c>
      <c r="C8" s="15"/>
      <c r="D8" s="164" t="str">
        <f>IF('SDC - ESCENARIO 1'!D8:E8="","",'SDC - ESCENARIO 1'!D8:E8)</f>
        <v/>
      </c>
      <c r="E8" s="165"/>
      <c r="F8" s="15" t="s">
        <v>8</v>
      </c>
      <c r="G8" s="54" t="str">
        <f>IF('SDC - ESCENARIO 1'!G8="","",'SDC - ESCENARIO 1'!G8)</f>
        <v/>
      </c>
      <c r="H8" s="16" t="s">
        <v>9</v>
      </c>
      <c r="I8" s="167" t="str">
        <f>IF('SDC - ESCENARIO 1'!I8:J8="","",'SDC - ESCENARIO 1'!I8:J8)</f>
        <v/>
      </c>
      <c r="J8" s="168"/>
    </row>
    <row r="9" spans="1:10" ht="5.25" customHeight="1">
      <c r="D9" s="4"/>
      <c r="E9" s="6"/>
      <c r="F9" s="6"/>
      <c r="G9" s="6"/>
      <c r="H9" s="6"/>
      <c r="I9" s="6"/>
      <c r="J9" s="6"/>
    </row>
    <row r="10" spans="1:10" ht="17.25" customHeight="1">
      <c r="B10" s="145" t="s">
        <v>10</v>
      </c>
      <c r="C10" s="145"/>
      <c r="D10" s="145"/>
      <c r="E10" s="145"/>
      <c r="F10" s="145"/>
      <c r="G10" s="145"/>
      <c r="H10" s="145"/>
      <c r="I10" s="145"/>
      <c r="J10" s="145"/>
    </row>
    <row r="11" spans="1:10" ht="96" customHeight="1">
      <c r="B11" s="148" t="s">
        <v>11</v>
      </c>
      <c r="C11" s="148"/>
      <c r="D11" s="148"/>
      <c r="E11" s="148"/>
      <c r="F11" s="148"/>
      <c r="G11" s="148"/>
      <c r="H11" s="148"/>
      <c r="I11" s="148"/>
      <c r="J11" s="148"/>
    </row>
    <row r="12" spans="1:10" ht="94.5" customHeight="1">
      <c r="B12" s="149" t="s">
        <v>69</v>
      </c>
      <c r="C12" s="149"/>
      <c r="D12" s="149"/>
      <c r="E12" s="149"/>
      <c r="F12" s="149"/>
      <c r="G12" s="149"/>
      <c r="H12" s="149"/>
      <c r="I12" s="149"/>
      <c r="J12" s="149"/>
    </row>
    <row r="13" spans="1:10" ht="10.5" customHeight="1">
      <c r="D13" s="7"/>
    </row>
    <row r="14" spans="1:10" ht="18" customHeight="1">
      <c r="B14" s="161" t="s">
        <v>56</v>
      </c>
      <c r="C14" s="162"/>
      <c r="D14" s="162"/>
      <c r="E14" s="163"/>
      <c r="F14" s="42"/>
    </row>
    <row r="15" spans="1:10" ht="18" customHeight="1">
      <c r="B15" s="118" t="s">
        <v>23</v>
      </c>
      <c r="C15" s="119"/>
      <c r="D15" s="119"/>
      <c r="E15" s="120"/>
      <c r="F15" s="43"/>
    </row>
    <row r="16" spans="1:10" ht="24.75" customHeight="1">
      <c r="A16" s="8"/>
      <c r="B16" s="137" t="s">
        <v>65</v>
      </c>
      <c r="C16" s="138"/>
      <c r="D16" s="138"/>
      <c r="E16" s="139"/>
      <c r="F16" s="43"/>
    </row>
    <row r="17" spans="1:11 16384:16384" ht="12.75" customHeight="1">
      <c r="A17" s="8"/>
      <c r="B17" s="8"/>
      <c r="C17" s="8"/>
      <c r="D17" s="8"/>
      <c r="E17" s="8"/>
      <c r="F17" s="8"/>
    </row>
    <row r="18" spans="1:11 16384:16384" ht="6" customHeight="1">
      <c r="A18" s="8"/>
      <c r="B18" s="8"/>
      <c r="C18" s="8"/>
      <c r="D18" s="8"/>
      <c r="E18" s="8"/>
      <c r="F18" s="8"/>
    </row>
    <row r="19" spans="1:11 16384:16384" ht="18" customHeight="1">
      <c r="A19" s="8"/>
      <c r="B19" s="154" t="s">
        <v>36</v>
      </c>
      <c r="C19" s="155"/>
      <c r="D19" s="155"/>
      <c r="E19" s="155"/>
      <c r="F19" s="156"/>
      <c r="H19" s="24" t="s">
        <v>12</v>
      </c>
      <c r="I19" s="17"/>
    </row>
    <row r="20" spans="1:11 16384:16384" ht="7.5" customHeight="1">
      <c r="D20" s="7"/>
    </row>
    <row r="21" spans="1:11 16384:16384" s="3" customFormat="1" ht="45" customHeight="1">
      <c r="B21" s="35" t="s">
        <v>13</v>
      </c>
      <c r="C21" s="35" t="s">
        <v>25</v>
      </c>
      <c r="D21" s="44" t="s">
        <v>26</v>
      </c>
      <c r="E21" s="36" t="s">
        <v>46</v>
      </c>
      <c r="F21" s="36" t="s">
        <v>14</v>
      </c>
      <c r="G21" s="36" t="s">
        <v>15</v>
      </c>
      <c r="H21" s="36" t="s">
        <v>47</v>
      </c>
      <c r="I21" s="36" t="s">
        <v>16</v>
      </c>
      <c r="J21" s="36" t="s">
        <v>48</v>
      </c>
    </row>
    <row r="22" spans="1:11 16384:16384" ht="82.5" customHeight="1">
      <c r="B22" s="40">
        <v>1</v>
      </c>
      <c r="C22" s="169" t="s">
        <v>29</v>
      </c>
      <c r="D22" s="18" t="s">
        <v>37</v>
      </c>
      <c r="E22" s="27" t="s">
        <v>19</v>
      </c>
      <c r="F22" s="22">
        <v>1</v>
      </c>
      <c r="G22" s="18" t="s">
        <v>18</v>
      </c>
      <c r="H22" s="19"/>
      <c r="I22" s="20">
        <f t="shared" ref="I22:I32" si="0">ROUND(H22*(1+$I$19),0)</f>
        <v>0</v>
      </c>
      <c r="J22" s="20">
        <f>ROUND((I22*F22),0)</f>
        <v>0</v>
      </c>
      <c r="K22" s="47" t="str">
        <f>IF(H22=MIN(H22,'SDC - ESCENARIO 2'!H22,'SDC - ESCENARIO 1'!H22),"","Se espera que el valor cotizado para el ítem N. 1 del Escenario 3 sea menor al valor cotizado para el ítem N. 1 en los Escenarios 1 y 2")</f>
        <v/>
      </c>
    </row>
    <row r="23" spans="1:11 16384:16384" ht="18" customHeight="1">
      <c r="B23" s="40">
        <v>2</v>
      </c>
      <c r="C23" s="169"/>
      <c r="D23" s="48" t="s">
        <v>42</v>
      </c>
      <c r="E23" s="27" t="s">
        <v>19</v>
      </c>
      <c r="F23" s="28">
        <v>1</v>
      </c>
      <c r="G23" s="18" t="s">
        <v>18</v>
      </c>
      <c r="H23" s="19"/>
      <c r="I23" s="20">
        <f t="shared" si="0"/>
        <v>0</v>
      </c>
      <c r="J23" s="20">
        <f t="shared" ref="J23:J32" si="1">ROUND((I23*F23),0)</f>
        <v>0</v>
      </c>
      <c r="K23" s="47" t="str">
        <f>IF(H23=MIN(H23,'SDC - ESCENARIO 2'!H23,'SDC - ESCENARIO 1'!H23),"","Se espera que el valor cotizado para el ítem N. 2 del Escenario 3 sea menor al valor cotizado para el ítem N. 2 en los Escenarios 1 y 2")</f>
        <v/>
      </c>
    </row>
    <row r="24" spans="1:11 16384:16384" ht="52.5" customHeight="1">
      <c r="B24" s="25">
        <v>3</v>
      </c>
      <c r="C24" s="48" t="s">
        <v>38</v>
      </c>
      <c r="D24" s="21" t="s">
        <v>24</v>
      </c>
      <c r="E24" s="27" t="s">
        <v>19</v>
      </c>
      <c r="F24" s="28">
        <v>1</v>
      </c>
      <c r="G24" s="30" t="s">
        <v>18</v>
      </c>
      <c r="H24" s="19"/>
      <c r="I24" s="20">
        <f t="shared" si="0"/>
        <v>0</v>
      </c>
      <c r="J24" s="20">
        <f t="shared" si="1"/>
        <v>0</v>
      </c>
      <c r="K24" s="47" t="str">
        <f>IF(H24=MIN(H24,'SDC - ESCENARIO 2'!H24,'SDC - ESCENARIO 1'!H24),"","Se espera que el valor cotizado para el ítem N. 3 del Escenario 3 sea menor al valor cotizado para el ítem N. 3 en los Escenarios 1 y 2")</f>
        <v/>
      </c>
    </row>
    <row r="25" spans="1:11 16384:16384" ht="27" customHeight="1">
      <c r="B25" s="123">
        <v>4</v>
      </c>
      <c r="C25" s="125" t="s">
        <v>54</v>
      </c>
      <c r="D25" s="127" t="s">
        <v>55</v>
      </c>
      <c r="E25" s="129" t="s">
        <v>17</v>
      </c>
      <c r="F25" s="129">
        <v>14</v>
      </c>
      <c r="G25" s="49" t="s">
        <v>40</v>
      </c>
      <c r="H25" s="131"/>
      <c r="I25" s="150">
        <f>ROUND(H25*(1+$I$19),0)</f>
        <v>0</v>
      </c>
      <c r="J25" s="150">
        <f>ROUND((I25*F25),0)</f>
        <v>0</v>
      </c>
      <c r="K25" s="153" t="str">
        <f>IF(H25=MAX(H25,'SDC - ESCENARIO 2'!H25,'SDC - ESCENARIO 1'!H25),"","Se espera que el valor cotizado para el ítem N. 5 del Escenario 3 sea mayor al valor cotizado para el ítem N. 5 en los Escenarios 1 y 2")</f>
        <v/>
      </c>
    </row>
    <row r="26" spans="1:11 16384:16384" ht="27" customHeight="1">
      <c r="B26" s="124"/>
      <c r="C26" s="126"/>
      <c r="D26" s="128"/>
      <c r="E26" s="130"/>
      <c r="F26" s="130"/>
      <c r="G26" s="49" t="s">
        <v>39</v>
      </c>
      <c r="H26" s="132"/>
      <c r="I26" s="151"/>
      <c r="J26" s="151"/>
      <c r="K26" s="153"/>
      <c r="XFD26" s="1" t="str">
        <f>IF(G26&lt;&gt;"","",1)</f>
        <v/>
      </c>
    </row>
    <row r="27" spans="1:11 16384:16384" ht="29.25" customHeight="1">
      <c r="B27" s="25">
        <v>5</v>
      </c>
      <c r="C27" s="48" t="s">
        <v>43</v>
      </c>
      <c r="D27" s="21" t="s">
        <v>24</v>
      </c>
      <c r="E27" s="22" t="s">
        <v>17</v>
      </c>
      <c r="F27" s="22">
        <v>38</v>
      </c>
      <c r="G27" s="34"/>
      <c r="H27" s="19"/>
      <c r="I27" s="20">
        <f t="shared" si="0"/>
        <v>0</v>
      </c>
      <c r="J27" s="20">
        <f t="shared" si="1"/>
        <v>0</v>
      </c>
      <c r="K27" s="47" t="str">
        <f>IF(H27=MAX(H27,'SDC - ESCENARIO 2'!H27,'SDC - ESCENARIO 1'!H27),"","Se espera que el valor cotizado para el ítem N. 6 del Escenario 3 sea mayor al valor cotizado para el ítem N. 6 en los Escenarios 1 y 2")</f>
        <v/>
      </c>
      <c r="XFD27" s="1">
        <f>IF(G27&lt;&gt;"","",1)</f>
        <v>1</v>
      </c>
    </row>
    <row r="28" spans="1:11 16384:16384" ht="30" customHeight="1">
      <c r="B28" s="25">
        <v>6</v>
      </c>
      <c r="C28" s="23" t="s">
        <v>44</v>
      </c>
      <c r="D28" s="21" t="s">
        <v>24</v>
      </c>
      <c r="E28" s="22" t="s">
        <v>17</v>
      </c>
      <c r="F28" s="22">
        <v>14</v>
      </c>
      <c r="G28" s="34"/>
      <c r="H28" s="19"/>
      <c r="I28" s="20">
        <f t="shared" si="0"/>
        <v>0</v>
      </c>
      <c r="J28" s="20">
        <f t="shared" si="1"/>
        <v>0</v>
      </c>
      <c r="K28" s="47" t="str">
        <f>IF(H28=MAX(H28,'SDC - ESCENARIO 2'!H28,'SDC - ESCENARIO 1'!H28),"","Se espera que el valor cotizado para el ítem N. 7 del Escenario 3 sea mayor al valor cotizado para el ítem N. 7 en los Escenarios 1 y 2")</f>
        <v/>
      </c>
      <c r="XFD28" s="1">
        <f>IF(G28&lt;&gt;"","",1)</f>
        <v>1</v>
      </c>
    </row>
    <row r="29" spans="1:11 16384:16384" ht="29.25" customHeight="1">
      <c r="B29" s="25">
        <v>7</v>
      </c>
      <c r="C29" s="133" t="s">
        <v>53</v>
      </c>
      <c r="D29" s="18" t="s">
        <v>45</v>
      </c>
      <c r="E29" s="22" t="s">
        <v>17</v>
      </c>
      <c r="F29" s="27">
        <v>1</v>
      </c>
      <c r="G29" s="18" t="s">
        <v>18</v>
      </c>
      <c r="H29" s="19"/>
      <c r="I29" s="20">
        <f t="shared" si="0"/>
        <v>0</v>
      </c>
      <c r="J29" s="20">
        <f t="shared" si="1"/>
        <v>0</v>
      </c>
      <c r="K29" s="47"/>
    </row>
    <row r="30" spans="1:11 16384:16384" ht="29.25" customHeight="1">
      <c r="B30" s="41">
        <v>8</v>
      </c>
      <c r="C30" s="134"/>
      <c r="D30" s="46" t="s">
        <v>51</v>
      </c>
      <c r="E30" s="22" t="s">
        <v>49</v>
      </c>
      <c r="F30" s="27">
        <v>38</v>
      </c>
      <c r="G30" s="18" t="s">
        <v>18</v>
      </c>
      <c r="H30" s="19"/>
      <c r="I30" s="20">
        <f>ROUND(H30*(1+$I$19),0)</f>
        <v>0</v>
      </c>
      <c r="J30" s="20">
        <f>ROUND((I30*F30),0)</f>
        <v>0</v>
      </c>
      <c r="K30" s="47"/>
    </row>
    <row r="31" spans="1:11 16384:16384" ht="29.25" customHeight="1">
      <c r="B31" s="41">
        <v>9</v>
      </c>
      <c r="C31" s="134"/>
      <c r="D31" s="46" t="s">
        <v>52</v>
      </c>
      <c r="E31" s="22" t="s">
        <v>49</v>
      </c>
      <c r="F31" s="27">
        <v>38</v>
      </c>
      <c r="G31" s="18" t="s">
        <v>18</v>
      </c>
      <c r="H31" s="19"/>
      <c r="I31" s="20">
        <f>ROUND(H31*(1+$I$19),0)</f>
        <v>0</v>
      </c>
      <c r="J31" s="20">
        <f>ROUND((I31*F31),0)</f>
        <v>0</v>
      </c>
      <c r="K31" s="47"/>
    </row>
    <row r="32" spans="1:11 16384:16384" ht="55.5" customHeight="1">
      <c r="B32" s="25">
        <v>10</v>
      </c>
      <c r="C32" s="48" t="s">
        <v>22</v>
      </c>
      <c r="D32" s="29" t="s">
        <v>28</v>
      </c>
      <c r="E32" s="22" t="s">
        <v>19</v>
      </c>
      <c r="F32" s="22">
        <v>1</v>
      </c>
      <c r="G32" s="18" t="s">
        <v>18</v>
      </c>
      <c r="H32" s="19"/>
      <c r="I32" s="20">
        <f t="shared" si="0"/>
        <v>0</v>
      </c>
      <c r="J32" s="20">
        <f t="shared" si="1"/>
        <v>0</v>
      </c>
      <c r="K32" s="47" t="str">
        <f>IF(H32=MIN(H32,'SDC - ESCENARIO 2'!H32,'SDC - ESCENARIO 1'!H32),"","Se espera que el valor cotizado para el ítem N. 9 del Escenario 3 sea menor al valor cotizado para el ítem N. 9 en los Escenarios 1 y 2")</f>
        <v/>
      </c>
    </row>
    <row r="33" spans="1:11" ht="25.5" customHeight="1">
      <c r="B33" s="121" t="s">
        <v>33</v>
      </c>
      <c r="C33" s="121"/>
      <c r="D33" s="121"/>
      <c r="E33" s="121"/>
      <c r="F33" s="121"/>
      <c r="G33" s="121"/>
      <c r="H33" s="121"/>
      <c r="I33" s="121"/>
      <c r="J33" s="26">
        <f>SUM(J22:J32)</f>
        <v>0</v>
      </c>
      <c r="K33" s="47" t="str">
        <f>IF(J33&lt;&gt;0,IF(AND(OR(J33&gt;='SDC - ESCENARIO 2'!J33,J33&gt;='SDC - ESCENARIO 1'!J33)),"Se espera que el valor total para el Escenario 3 sea menor al valor total cotizado para los Escenarios 1 y 2",""),"")</f>
        <v/>
      </c>
    </row>
    <row r="34" spans="1:11" ht="18.75" customHeight="1">
      <c r="E34" s="1"/>
      <c r="F34" s="1"/>
    </row>
    <row r="35" spans="1:11" ht="20.25" customHeight="1">
      <c r="B35" s="112" t="s">
        <v>60</v>
      </c>
      <c r="C35" s="113"/>
      <c r="D35" s="113"/>
      <c r="E35" s="113"/>
      <c r="F35" s="114"/>
      <c r="K35" s="47"/>
    </row>
    <row r="36" spans="1:11" ht="5.25" customHeight="1">
      <c r="E36" s="1"/>
      <c r="F36" s="1"/>
      <c r="K36" s="47"/>
    </row>
    <row r="37" spans="1:11" ht="36.75" customHeight="1">
      <c r="B37" s="35" t="s">
        <v>13</v>
      </c>
      <c r="C37" s="35" t="s">
        <v>25</v>
      </c>
      <c r="D37" s="110" t="s">
        <v>26</v>
      </c>
      <c r="E37" s="110"/>
      <c r="F37" s="36" t="s">
        <v>27</v>
      </c>
      <c r="G37" s="36" t="s">
        <v>59</v>
      </c>
      <c r="H37" s="36" t="s">
        <v>47</v>
      </c>
      <c r="I37" s="36" t="s">
        <v>16</v>
      </c>
      <c r="J37" s="36" t="s">
        <v>48</v>
      </c>
      <c r="K37" s="47"/>
    </row>
    <row r="38" spans="1:11" ht="25.5" customHeight="1">
      <c r="B38" s="116">
        <v>11</v>
      </c>
      <c r="C38" s="115" t="s">
        <v>61</v>
      </c>
      <c r="D38" s="111" t="s">
        <v>71</v>
      </c>
      <c r="E38" s="111"/>
      <c r="F38" s="22" t="s">
        <v>49</v>
      </c>
      <c r="G38" s="50"/>
      <c r="H38" s="19"/>
      <c r="I38" s="20">
        <f>ROUND(H38*(1+$I$19),0)</f>
        <v>0</v>
      </c>
      <c r="J38" s="20">
        <f>ROUND((I38*G38),0)</f>
        <v>0</v>
      </c>
      <c r="K38" s="47"/>
    </row>
    <row r="39" spans="1:11" ht="25.5" customHeight="1">
      <c r="B39" s="116"/>
      <c r="C39" s="115"/>
      <c r="D39" s="111" t="s">
        <v>72</v>
      </c>
      <c r="E39" s="111"/>
      <c r="F39" s="22" t="s">
        <v>49</v>
      </c>
      <c r="G39" s="50"/>
      <c r="H39" s="19"/>
      <c r="I39" s="20">
        <f>ROUND(H39*(1+$I$19),0)</f>
        <v>0</v>
      </c>
      <c r="J39" s="20">
        <f>ROUND((I39*G39),0)</f>
        <v>0</v>
      </c>
      <c r="K39" s="47"/>
    </row>
    <row r="40" spans="1:11" ht="25.5" customHeight="1">
      <c r="B40" s="121" t="s">
        <v>67</v>
      </c>
      <c r="C40" s="121"/>
      <c r="D40" s="121"/>
      <c r="E40" s="121"/>
      <c r="F40" s="121"/>
      <c r="G40" s="121"/>
      <c r="H40" s="121"/>
      <c r="I40" s="121"/>
      <c r="J40" s="26">
        <f>+J33+J38+J39</f>
        <v>0</v>
      </c>
      <c r="K40" s="47"/>
    </row>
    <row r="41" spans="1:11" s="9" customFormat="1" ht="6" customHeight="1">
      <c r="A41" s="1"/>
    </row>
    <row r="42" spans="1:11">
      <c r="B42" s="122" t="s">
        <v>20</v>
      </c>
      <c r="C42" s="122"/>
      <c r="D42" s="122"/>
      <c r="E42" s="122"/>
      <c r="F42" s="122"/>
      <c r="G42" s="122"/>
      <c r="H42" s="122"/>
      <c r="I42" s="122"/>
      <c r="J42" s="122"/>
    </row>
    <row r="43" spans="1:11" ht="55.5" customHeight="1">
      <c r="B43" s="117" t="s">
        <v>32</v>
      </c>
      <c r="C43" s="117"/>
      <c r="D43" s="117"/>
      <c r="E43" s="117"/>
      <c r="F43" s="117"/>
      <c r="G43" s="117"/>
      <c r="H43" s="117"/>
      <c r="I43" s="117"/>
      <c r="J43" s="117"/>
    </row>
    <row r="44" spans="1:11" ht="51.75" customHeight="1">
      <c r="B44" s="117" t="s">
        <v>21</v>
      </c>
      <c r="C44" s="117"/>
      <c r="D44" s="117"/>
      <c r="E44" s="117"/>
      <c r="F44" s="117"/>
      <c r="G44" s="117"/>
      <c r="H44" s="117"/>
      <c r="I44" s="117"/>
      <c r="J44" s="117"/>
    </row>
    <row r="45" spans="1:11">
      <c r="D45" s="10"/>
      <c r="E45" s="11"/>
      <c r="F45" s="11"/>
      <c r="G45" s="10"/>
      <c r="H45" s="10"/>
      <c r="I45" s="10"/>
      <c r="J45" s="10"/>
    </row>
    <row r="58" spans="1:19" s="3" customFormat="1">
      <c r="A58" s="1"/>
      <c r="B58" s="1"/>
      <c r="C58" s="1"/>
      <c r="D58" s="12"/>
      <c r="G58" s="1"/>
      <c r="H58" s="1"/>
      <c r="I58" s="1"/>
      <c r="J58" s="1"/>
      <c r="K58" s="1"/>
      <c r="L58" s="1"/>
      <c r="M58" s="1"/>
      <c r="N58" s="1"/>
      <c r="O58" s="1"/>
      <c r="P58" s="1"/>
      <c r="Q58" s="1"/>
      <c r="R58" s="1"/>
      <c r="S58" s="1"/>
    </row>
    <row r="59" spans="1:19" s="3" customFormat="1">
      <c r="A59" s="1"/>
      <c r="B59" s="1"/>
      <c r="C59" s="1"/>
      <c r="D59" s="13"/>
      <c r="G59" s="1"/>
      <c r="H59" s="1"/>
      <c r="I59" s="1"/>
      <c r="J59" s="1"/>
      <c r="K59" s="1"/>
      <c r="L59" s="1"/>
      <c r="M59" s="1"/>
      <c r="N59" s="1"/>
      <c r="O59" s="1"/>
      <c r="P59" s="1"/>
      <c r="Q59" s="1"/>
      <c r="R59" s="1"/>
      <c r="S59" s="1"/>
    </row>
    <row r="60" spans="1:19" s="3" customFormat="1">
      <c r="A60" s="1"/>
      <c r="B60" s="1"/>
      <c r="C60" s="1"/>
      <c r="D60" s="13"/>
      <c r="G60" s="1"/>
      <c r="H60" s="1"/>
      <c r="I60" s="1"/>
      <c r="J60" s="1"/>
      <c r="K60" s="1"/>
      <c r="L60" s="1"/>
      <c r="M60" s="1"/>
      <c r="N60" s="1"/>
      <c r="O60" s="1"/>
      <c r="P60" s="1"/>
      <c r="Q60" s="1"/>
      <c r="R60" s="1"/>
      <c r="S60" s="1"/>
    </row>
    <row r="61" spans="1:19" s="3" customFormat="1">
      <c r="A61" s="1"/>
      <c r="B61" s="1"/>
      <c r="C61" s="1"/>
      <c r="D61" s="14"/>
      <c r="G61" s="1"/>
      <c r="H61" s="1"/>
      <c r="I61" s="1"/>
      <c r="J61" s="1"/>
      <c r="K61" s="1"/>
      <c r="L61" s="1"/>
      <c r="M61" s="1"/>
      <c r="N61" s="1"/>
      <c r="O61" s="1"/>
      <c r="P61" s="1"/>
      <c r="Q61" s="1"/>
      <c r="R61" s="1"/>
      <c r="S61" s="1"/>
    </row>
    <row r="68" spans="2:2" hidden="1">
      <c r="B68" s="1" t="s">
        <v>30</v>
      </c>
    </row>
    <row r="69" spans="2:2" hidden="1">
      <c r="B69" s="1" t="s">
        <v>31</v>
      </c>
    </row>
  </sheetData>
  <sheetProtection algorithmName="SHA-512" hashValue="81V2ZK5vaozLWaBMwQFj7fbgMY/V9a/hIY6FuofjgU+mV57m1eNNtHO8LA42Tejao8smitSoZq2sGCPs30DTbA==" saltValue="rLDcfHhjETrmdisWhagfEA==" spinCount="100000" sheet="1" objects="1" scenarios="1" selectLockedCells="1"/>
  <mergeCells count="37">
    <mergeCell ref="K25:K26"/>
    <mergeCell ref="B14:E14"/>
    <mergeCell ref="B2:J2"/>
    <mergeCell ref="B4:J4"/>
    <mergeCell ref="D6:E6"/>
    <mergeCell ref="I6:J6"/>
    <mergeCell ref="D7:E7"/>
    <mergeCell ref="I7:J7"/>
    <mergeCell ref="D8:E8"/>
    <mergeCell ref="I8:J8"/>
    <mergeCell ref="B10:J10"/>
    <mergeCell ref="B11:J11"/>
    <mergeCell ref="B12:J12"/>
    <mergeCell ref="C22:C23"/>
    <mergeCell ref="B44:J44"/>
    <mergeCell ref="B19:F19"/>
    <mergeCell ref="B15:E15"/>
    <mergeCell ref="B33:I33"/>
    <mergeCell ref="B42:J42"/>
    <mergeCell ref="B43:J43"/>
    <mergeCell ref="B25:B26"/>
    <mergeCell ref="C25:C26"/>
    <mergeCell ref="D25:D26"/>
    <mergeCell ref="E25:E26"/>
    <mergeCell ref="F25:F26"/>
    <mergeCell ref="H25:H26"/>
    <mergeCell ref="I25:I26"/>
    <mergeCell ref="J25:J26"/>
    <mergeCell ref="C29:C31"/>
    <mergeCell ref="B16:E16"/>
    <mergeCell ref="B40:I40"/>
    <mergeCell ref="B35:F35"/>
    <mergeCell ref="D37:E37"/>
    <mergeCell ref="B38:B39"/>
    <mergeCell ref="C38:C39"/>
    <mergeCell ref="D38:E38"/>
    <mergeCell ref="D39:E39"/>
  </mergeCells>
  <dataValidations count="4">
    <dataValidation type="list" allowBlank="1" showInputMessage="1" showErrorMessage="1" sqref="F14:F16">
      <formula1>$B$68:$B$69</formula1>
    </dataValidation>
    <dataValidation allowBlank="1" showInputMessage="1" showErrorMessage="1" promptTitle="Recordatorio" prompt="Por favor especifique la tarifa (%) IVA." sqref="I19"/>
    <dataValidation type="custom" allowBlank="1" showErrorMessage="1" errorTitle="Error" error="Por favor especifique la marca y referencia del item cotizado." promptTitle="Instrucciones" prompt="Por favor especifique el precio unitario" sqref="H27:H28 H25 H38:H39">
      <formula1>XFD25=""</formula1>
    </dataValidation>
    <dataValidation type="custom" allowBlank="1" showInputMessage="1" showErrorMessage="1" sqref="XFD25:XFD28">
      <formula1>XFD25=""</formula1>
    </dataValidation>
  </dataValidations>
  <printOptions horizontalCentered="1" verticalCentered="1"/>
  <pageMargins left="0.43307086614173229" right="0.23622047244094491" top="0.31496062992125984" bottom="0.31496062992125984" header="0.31496062992125984" footer="0.31496062992125984"/>
  <pageSetup scale="58" orientation="portrait" horizontalDpi="4294967295" verticalDpi="4294967295" r:id="rId1"/>
  <headerFooter>
    <oddFooter>&amp;C&amp;"Arial,Normal"&amp;8&amp;P/&amp;N</oddFooter>
  </headerFooter>
  <colBreaks count="1" manualBreakCount="1">
    <brk id="10" min="1" max="36"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87"/>
  <sheetViews>
    <sheetView showGridLines="0" topLeftCell="A4" zoomScaleNormal="100" workbookViewId="0">
      <selection activeCell="W17" sqref="W17:AE17"/>
    </sheetView>
  </sheetViews>
  <sheetFormatPr baseColWidth="10" defaultColWidth="0" defaultRowHeight="0" customHeight="1" zeroHeight="1"/>
  <cols>
    <col min="1" max="1" width="2.375" style="55" customWidth="1"/>
    <col min="2" max="3" width="3.125" style="55" customWidth="1"/>
    <col min="4" max="6" width="3.75" style="55" customWidth="1"/>
    <col min="7" max="7" width="3.125" style="55" customWidth="1"/>
    <col min="8" max="20" width="2.75" style="55" customWidth="1"/>
    <col min="21" max="30" width="3.125" style="55" customWidth="1"/>
    <col min="31" max="34" width="3.25" style="55" customWidth="1"/>
    <col min="35" max="36" width="5.375" style="55" customWidth="1"/>
    <col min="37" max="37" width="3" style="55" customWidth="1"/>
    <col min="38" max="55" width="0" style="55" hidden="1" customWidth="1"/>
    <col min="56" max="16384" width="11.375" style="55" hidden="1"/>
  </cols>
  <sheetData>
    <row r="1" spans="2:36" ht="6" customHeight="1"/>
    <row r="2" spans="2:36" ht="15.75" customHeight="1">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8"/>
    </row>
    <row r="3" spans="2:36" ht="15.75" customHeight="1">
      <c r="B3" s="59"/>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1"/>
    </row>
    <row r="4" spans="2:36" ht="15.75" customHeight="1">
      <c r="B4" s="59"/>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1"/>
    </row>
    <row r="5" spans="2:36" ht="15.75" customHeight="1">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1"/>
    </row>
    <row r="6" spans="2:36" ht="15.75" customHeight="1">
      <c r="B6" s="62"/>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4"/>
    </row>
    <row r="7" spans="2:36" ht="8.25" customHeight="1"/>
    <row r="8" spans="2:36" ht="18.75" customHeight="1">
      <c r="B8" s="255" t="s">
        <v>74</v>
      </c>
      <c r="C8" s="255"/>
      <c r="D8" s="255"/>
      <c r="E8" s="255"/>
      <c r="F8" s="255"/>
      <c r="G8" s="255"/>
      <c r="H8" s="255"/>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row>
    <row r="9" spans="2:36" ht="6.75" customHeight="1"/>
    <row r="10" spans="2:36" ht="16.5" customHeight="1">
      <c r="B10" s="257" t="s">
        <v>75</v>
      </c>
      <c r="C10" s="258"/>
      <c r="D10" s="258"/>
      <c r="E10" s="258"/>
      <c r="F10" s="258"/>
      <c r="G10" s="258"/>
      <c r="H10" s="259"/>
      <c r="I10" s="263"/>
      <c r="J10" s="264"/>
      <c r="K10" s="264"/>
      <c r="L10" s="264"/>
      <c r="M10" s="264"/>
      <c r="N10" s="264"/>
      <c r="O10" s="264"/>
      <c r="P10" s="264"/>
      <c r="Q10" s="265"/>
      <c r="R10" s="185" t="s">
        <v>76</v>
      </c>
      <c r="S10" s="186"/>
      <c r="T10" s="186"/>
      <c r="U10" s="186"/>
      <c r="V10" s="186"/>
      <c r="W10" s="269"/>
      <c r="X10" s="269"/>
      <c r="Y10" s="269"/>
      <c r="Z10" s="269"/>
      <c r="AA10" s="257" t="s">
        <v>77</v>
      </c>
      <c r="AB10" s="258"/>
      <c r="AC10" s="258"/>
      <c r="AD10" s="258"/>
      <c r="AE10" s="259"/>
      <c r="AF10" s="270"/>
      <c r="AG10" s="271"/>
      <c r="AH10" s="271"/>
      <c r="AI10" s="271"/>
      <c r="AJ10" s="272"/>
    </row>
    <row r="11" spans="2:36" ht="16.5" customHeight="1">
      <c r="B11" s="260"/>
      <c r="C11" s="261"/>
      <c r="D11" s="261"/>
      <c r="E11" s="261"/>
      <c r="F11" s="261"/>
      <c r="G11" s="261"/>
      <c r="H11" s="262"/>
      <c r="I11" s="266"/>
      <c r="J11" s="267"/>
      <c r="K11" s="267"/>
      <c r="L11" s="267"/>
      <c r="M11" s="267"/>
      <c r="N11" s="267"/>
      <c r="O11" s="267"/>
      <c r="P11" s="267"/>
      <c r="Q11" s="268"/>
      <c r="R11" s="188"/>
      <c r="S11" s="189"/>
      <c r="T11" s="189"/>
      <c r="U11" s="189"/>
      <c r="V11" s="189"/>
      <c r="W11" s="269"/>
      <c r="X11" s="269"/>
      <c r="Y11" s="269"/>
      <c r="Z11" s="269"/>
      <c r="AA11" s="249" t="s">
        <v>78</v>
      </c>
      <c r="AB11" s="249"/>
      <c r="AC11" s="249"/>
      <c r="AD11" s="249"/>
      <c r="AE11" s="249"/>
      <c r="AF11" s="270"/>
      <c r="AG11" s="271"/>
      <c r="AH11" s="271"/>
      <c r="AI11" s="271"/>
      <c r="AJ11" s="272"/>
    </row>
    <row r="12" spans="2:36" ht="16.5" customHeight="1">
      <c r="B12" s="170" t="s">
        <v>79</v>
      </c>
      <c r="C12" s="170"/>
      <c r="D12" s="170"/>
      <c r="E12" s="170"/>
      <c r="F12" s="170"/>
      <c r="G12" s="170"/>
      <c r="H12" s="170"/>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row>
    <row r="13" spans="2:36" ht="16.5" customHeight="1">
      <c r="B13" s="170" t="s">
        <v>80</v>
      </c>
      <c r="C13" s="170"/>
      <c r="D13" s="170"/>
      <c r="E13" s="170"/>
      <c r="F13" s="170"/>
      <c r="G13" s="170"/>
      <c r="H13" s="170"/>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row>
    <row r="14" spans="2:36" ht="16.5" customHeight="1">
      <c r="B14" s="185" t="s">
        <v>81</v>
      </c>
      <c r="C14" s="186"/>
      <c r="D14" s="186"/>
      <c r="E14" s="186"/>
      <c r="F14" s="186"/>
      <c r="G14" s="186"/>
      <c r="H14" s="187"/>
      <c r="I14" s="242" t="s">
        <v>82</v>
      </c>
      <c r="J14" s="243"/>
      <c r="K14" s="243"/>
      <c r="L14" s="243"/>
      <c r="M14" s="243"/>
      <c r="N14" s="243"/>
      <c r="O14" s="243"/>
      <c r="P14" s="245"/>
      <c r="Q14" s="245"/>
      <c r="R14" s="245"/>
      <c r="S14" s="245"/>
      <c r="T14" s="245"/>
      <c r="U14" s="245"/>
      <c r="V14" s="245"/>
      <c r="W14" s="243"/>
      <c r="X14" s="243"/>
      <c r="Y14" s="243"/>
      <c r="Z14" s="243"/>
      <c r="AA14" s="243"/>
      <c r="AB14" s="243"/>
      <c r="AC14" s="243"/>
      <c r="AD14" s="243"/>
      <c r="AE14" s="244"/>
      <c r="AF14" s="252" t="s">
        <v>83</v>
      </c>
      <c r="AG14" s="253"/>
      <c r="AH14" s="253"/>
      <c r="AI14" s="253"/>
      <c r="AJ14" s="254"/>
    </row>
    <row r="15" spans="2:36" ht="16.5" customHeight="1">
      <c r="B15" s="188"/>
      <c r="C15" s="189"/>
      <c r="D15" s="189"/>
      <c r="E15" s="189"/>
      <c r="F15" s="189"/>
      <c r="G15" s="189"/>
      <c r="H15" s="190"/>
      <c r="I15" s="239"/>
      <c r="J15" s="240"/>
      <c r="K15" s="240"/>
      <c r="L15" s="240"/>
      <c r="M15" s="240"/>
      <c r="N15" s="240"/>
      <c r="O15" s="240"/>
      <c r="P15" s="240"/>
      <c r="Q15" s="240"/>
      <c r="R15" s="240"/>
      <c r="S15" s="240"/>
      <c r="T15" s="240"/>
      <c r="U15" s="240"/>
      <c r="V15" s="240"/>
      <c r="W15" s="240"/>
      <c r="X15" s="240"/>
      <c r="Y15" s="240"/>
      <c r="Z15" s="240"/>
      <c r="AA15" s="240"/>
      <c r="AB15" s="240"/>
      <c r="AC15" s="240"/>
      <c r="AD15" s="240"/>
      <c r="AE15" s="241"/>
      <c r="AF15" s="239"/>
      <c r="AG15" s="240"/>
      <c r="AH15" s="240"/>
      <c r="AI15" s="240"/>
      <c r="AJ15" s="241"/>
    </row>
    <row r="16" spans="2:36" ht="16.5" customHeight="1">
      <c r="B16" s="185" t="s">
        <v>84</v>
      </c>
      <c r="C16" s="186"/>
      <c r="D16" s="186"/>
      <c r="E16" s="186"/>
      <c r="F16" s="186"/>
      <c r="G16" s="186"/>
      <c r="H16" s="187"/>
      <c r="I16" s="249" t="s">
        <v>85</v>
      </c>
      <c r="J16" s="249"/>
      <c r="K16" s="249"/>
      <c r="L16" s="249"/>
      <c r="M16" s="249"/>
      <c r="N16" s="249"/>
      <c r="O16" s="249"/>
      <c r="P16" s="250"/>
      <c r="Q16" s="250"/>
      <c r="R16" s="250"/>
      <c r="S16" s="250"/>
      <c r="T16" s="250"/>
      <c r="U16" s="250"/>
      <c r="V16" s="250"/>
      <c r="W16" s="243"/>
      <c r="X16" s="243"/>
      <c r="Y16" s="243"/>
      <c r="Z16" s="243"/>
      <c r="AA16" s="243"/>
      <c r="AB16" s="243"/>
      <c r="AC16" s="243"/>
      <c r="AD16" s="243"/>
      <c r="AE16" s="244"/>
      <c r="AF16" s="242" t="s">
        <v>86</v>
      </c>
      <c r="AG16" s="243"/>
      <c r="AH16" s="243"/>
      <c r="AI16" s="243"/>
      <c r="AJ16" s="244"/>
    </row>
    <row r="17" spans="2:36" ht="16.5" customHeight="1">
      <c r="B17" s="188"/>
      <c r="C17" s="189"/>
      <c r="D17" s="189"/>
      <c r="E17" s="189"/>
      <c r="F17" s="189"/>
      <c r="G17" s="189"/>
      <c r="H17" s="190"/>
      <c r="I17" s="251"/>
      <c r="J17" s="251"/>
      <c r="K17" s="251"/>
      <c r="L17" s="251"/>
      <c r="M17" s="251"/>
      <c r="N17" s="251"/>
      <c r="O17" s="251"/>
      <c r="P17" s="251"/>
      <c r="Q17" s="251"/>
      <c r="R17" s="251"/>
      <c r="S17" s="251"/>
      <c r="T17" s="251"/>
      <c r="U17" s="251"/>
      <c r="V17" s="251"/>
      <c r="W17" s="240"/>
      <c r="X17" s="240"/>
      <c r="Y17" s="240"/>
      <c r="Z17" s="240"/>
      <c r="AA17" s="240"/>
      <c r="AB17" s="240"/>
      <c r="AC17" s="240"/>
      <c r="AD17" s="240"/>
      <c r="AE17" s="241"/>
      <c r="AF17" s="239"/>
      <c r="AG17" s="240"/>
      <c r="AH17" s="240"/>
      <c r="AI17" s="240"/>
      <c r="AJ17" s="241"/>
    </row>
    <row r="18" spans="2:36" s="65" customFormat="1" ht="16.5" customHeight="1">
      <c r="B18" s="242" t="s">
        <v>87</v>
      </c>
      <c r="C18" s="243"/>
      <c r="D18" s="243"/>
      <c r="E18" s="243"/>
      <c r="F18" s="243"/>
      <c r="G18" s="243"/>
      <c r="H18" s="243"/>
      <c r="I18" s="245"/>
      <c r="J18" s="245"/>
      <c r="K18" s="245"/>
      <c r="L18" s="245"/>
      <c r="M18" s="245"/>
      <c r="N18" s="245"/>
      <c r="O18" s="245"/>
      <c r="P18" s="245"/>
      <c r="Q18" s="245"/>
      <c r="R18" s="245"/>
      <c r="S18" s="245"/>
      <c r="T18" s="245"/>
      <c r="U18" s="245"/>
      <c r="V18" s="245"/>
      <c r="W18" s="243"/>
      <c r="X18" s="243"/>
      <c r="Y18" s="243"/>
      <c r="Z18" s="243"/>
      <c r="AA18" s="242" t="s">
        <v>88</v>
      </c>
      <c r="AB18" s="243"/>
      <c r="AC18" s="243"/>
      <c r="AD18" s="243"/>
      <c r="AE18" s="244"/>
      <c r="AF18" s="242" t="s">
        <v>75</v>
      </c>
      <c r="AG18" s="243"/>
      <c r="AH18" s="243"/>
      <c r="AI18" s="243"/>
      <c r="AJ18" s="244"/>
    </row>
    <row r="19" spans="2:36" ht="16.5" customHeight="1">
      <c r="B19" s="239"/>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39"/>
      <c r="AB19" s="240"/>
      <c r="AC19" s="240"/>
      <c r="AD19" s="240"/>
      <c r="AE19" s="241"/>
      <c r="AF19" s="239"/>
      <c r="AG19" s="240"/>
      <c r="AH19" s="240"/>
      <c r="AI19" s="240"/>
      <c r="AJ19" s="241"/>
    </row>
    <row r="20" spans="2:36" s="65" customFormat="1" ht="16.5" customHeight="1">
      <c r="B20" s="242" t="s">
        <v>89</v>
      </c>
      <c r="C20" s="243"/>
      <c r="D20" s="243"/>
      <c r="E20" s="243"/>
      <c r="F20" s="243"/>
      <c r="G20" s="243"/>
      <c r="H20" s="243"/>
      <c r="I20" s="245"/>
      <c r="J20" s="245"/>
      <c r="K20" s="245"/>
      <c r="L20" s="245"/>
      <c r="M20" s="245"/>
      <c r="N20" s="245"/>
      <c r="O20" s="245"/>
      <c r="P20" s="245"/>
      <c r="Q20" s="245"/>
      <c r="R20" s="245"/>
      <c r="S20" s="245"/>
      <c r="T20" s="245"/>
      <c r="U20" s="245"/>
      <c r="V20" s="245"/>
      <c r="W20" s="243"/>
      <c r="X20" s="243"/>
      <c r="Y20" s="243"/>
      <c r="Z20" s="243"/>
      <c r="AA20" s="246" t="s">
        <v>90</v>
      </c>
      <c r="AB20" s="247"/>
      <c r="AC20" s="247"/>
      <c r="AD20" s="247"/>
      <c r="AE20" s="247"/>
      <c r="AF20" s="247"/>
      <c r="AG20" s="247"/>
      <c r="AH20" s="247"/>
      <c r="AI20" s="247"/>
      <c r="AJ20" s="248"/>
    </row>
    <row r="21" spans="2:36" ht="16.5" customHeight="1">
      <c r="B21" s="239"/>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39"/>
      <c r="AB21" s="240"/>
      <c r="AC21" s="240"/>
      <c r="AD21" s="240"/>
      <c r="AE21" s="240"/>
      <c r="AF21" s="240"/>
      <c r="AG21" s="240"/>
      <c r="AH21" s="240"/>
      <c r="AI21" s="240"/>
      <c r="AJ21" s="241"/>
    </row>
    <row r="22" spans="2:36" ht="16.5" customHeight="1">
      <c r="B22" s="170" t="s">
        <v>91</v>
      </c>
      <c r="C22" s="170"/>
      <c r="D22" s="170"/>
      <c r="E22" s="170"/>
      <c r="F22" s="170"/>
      <c r="G22" s="170"/>
      <c r="H22" s="170"/>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row>
    <row r="23" spans="2:36" ht="16.5" customHeight="1">
      <c r="B23" s="242" t="s">
        <v>92</v>
      </c>
      <c r="C23" s="243"/>
      <c r="D23" s="243"/>
      <c r="E23" s="243"/>
      <c r="F23" s="243"/>
      <c r="G23" s="243"/>
      <c r="H23" s="243"/>
      <c r="I23" s="243"/>
      <c r="J23" s="243"/>
      <c r="K23" s="243"/>
      <c r="L23" s="243"/>
      <c r="M23" s="243"/>
      <c r="N23" s="243"/>
      <c r="O23" s="244"/>
      <c r="P23" s="242" t="s">
        <v>93</v>
      </c>
      <c r="Q23" s="243"/>
      <c r="R23" s="243"/>
      <c r="S23" s="243"/>
      <c r="T23" s="243"/>
      <c r="U23" s="243"/>
      <c r="V23" s="243"/>
      <c r="W23" s="243"/>
      <c r="X23" s="243"/>
      <c r="Y23" s="243"/>
      <c r="Z23" s="243"/>
      <c r="AA23" s="242" t="s">
        <v>94</v>
      </c>
      <c r="AB23" s="243"/>
      <c r="AC23" s="243"/>
      <c r="AD23" s="243"/>
      <c r="AE23" s="244"/>
      <c r="AF23" s="242" t="s">
        <v>95</v>
      </c>
      <c r="AG23" s="243"/>
      <c r="AH23" s="243"/>
      <c r="AI23" s="243"/>
      <c r="AJ23" s="244"/>
    </row>
    <row r="24" spans="2:36" ht="16.5" customHeight="1">
      <c r="B24" s="239"/>
      <c r="C24" s="240"/>
      <c r="D24" s="240"/>
      <c r="E24" s="240"/>
      <c r="F24" s="240"/>
      <c r="G24" s="240"/>
      <c r="H24" s="240"/>
      <c r="I24" s="240"/>
      <c r="J24" s="240"/>
      <c r="K24" s="240"/>
      <c r="L24" s="240"/>
      <c r="M24" s="240"/>
      <c r="N24" s="240"/>
      <c r="O24" s="241"/>
      <c r="P24" s="239"/>
      <c r="Q24" s="240"/>
      <c r="R24" s="240"/>
      <c r="S24" s="240"/>
      <c r="T24" s="240"/>
      <c r="U24" s="240"/>
      <c r="V24" s="240"/>
      <c r="W24" s="240"/>
      <c r="X24" s="240"/>
      <c r="Y24" s="240"/>
      <c r="Z24" s="240"/>
      <c r="AA24" s="239"/>
      <c r="AB24" s="240"/>
      <c r="AC24" s="240"/>
      <c r="AD24" s="240"/>
      <c r="AE24" s="241"/>
      <c r="AF24" s="239"/>
      <c r="AG24" s="240"/>
      <c r="AH24" s="240"/>
      <c r="AI24" s="240"/>
      <c r="AJ24" s="241"/>
    </row>
    <row r="25" spans="2:36" ht="16.5" customHeight="1">
      <c r="B25" s="242" t="s">
        <v>96</v>
      </c>
      <c r="C25" s="243"/>
      <c r="D25" s="243"/>
      <c r="E25" s="243"/>
      <c r="F25" s="243"/>
      <c r="G25" s="243"/>
      <c r="H25" s="243"/>
      <c r="I25" s="243"/>
      <c r="J25" s="243"/>
      <c r="K25" s="243"/>
      <c r="L25" s="243"/>
      <c r="M25" s="243"/>
      <c r="N25" s="243"/>
      <c r="O25" s="244"/>
      <c r="P25" s="242" t="s">
        <v>93</v>
      </c>
      <c r="Q25" s="243"/>
      <c r="R25" s="243"/>
      <c r="S25" s="243"/>
      <c r="T25" s="243"/>
      <c r="U25" s="243"/>
      <c r="V25" s="243"/>
      <c r="W25" s="243"/>
      <c r="X25" s="243"/>
      <c r="Y25" s="243"/>
      <c r="Z25" s="243"/>
      <c r="AA25" s="242" t="s">
        <v>94</v>
      </c>
      <c r="AB25" s="243"/>
      <c r="AC25" s="243"/>
      <c r="AD25" s="243"/>
      <c r="AE25" s="244"/>
      <c r="AF25" s="242" t="s">
        <v>95</v>
      </c>
      <c r="AG25" s="243"/>
      <c r="AH25" s="243"/>
      <c r="AI25" s="243"/>
      <c r="AJ25" s="244"/>
    </row>
    <row r="26" spans="2:36" ht="16.5" customHeight="1">
      <c r="B26" s="239"/>
      <c r="C26" s="240"/>
      <c r="D26" s="240"/>
      <c r="E26" s="240"/>
      <c r="F26" s="240"/>
      <c r="G26" s="240"/>
      <c r="H26" s="240"/>
      <c r="I26" s="240"/>
      <c r="J26" s="240"/>
      <c r="K26" s="240"/>
      <c r="L26" s="240"/>
      <c r="M26" s="240"/>
      <c r="N26" s="240"/>
      <c r="O26" s="241"/>
      <c r="P26" s="239"/>
      <c r="Q26" s="240"/>
      <c r="R26" s="240"/>
      <c r="S26" s="240"/>
      <c r="T26" s="240"/>
      <c r="U26" s="240"/>
      <c r="V26" s="240"/>
      <c r="W26" s="240"/>
      <c r="X26" s="240"/>
      <c r="Y26" s="240"/>
      <c r="Z26" s="240"/>
      <c r="AA26" s="239"/>
      <c r="AB26" s="240"/>
      <c r="AC26" s="240"/>
      <c r="AD26" s="240"/>
      <c r="AE26" s="241"/>
      <c r="AF26" s="239"/>
      <c r="AG26" s="240"/>
      <c r="AH26" s="240"/>
      <c r="AI26" s="240"/>
      <c r="AJ26" s="241"/>
    </row>
    <row r="27" spans="2:36" ht="16.5" customHeight="1">
      <c r="B27" s="242" t="s">
        <v>97</v>
      </c>
      <c r="C27" s="243"/>
      <c r="D27" s="243"/>
      <c r="E27" s="243"/>
      <c r="F27" s="243"/>
      <c r="G27" s="243"/>
      <c r="H27" s="243"/>
      <c r="I27" s="243"/>
      <c r="J27" s="243"/>
      <c r="K27" s="243"/>
      <c r="L27" s="243"/>
      <c r="M27" s="243"/>
      <c r="N27" s="243"/>
      <c r="O27" s="244"/>
      <c r="P27" s="242" t="s">
        <v>93</v>
      </c>
      <c r="Q27" s="243"/>
      <c r="R27" s="243"/>
      <c r="S27" s="243"/>
      <c r="T27" s="243"/>
      <c r="U27" s="243"/>
      <c r="V27" s="243"/>
      <c r="W27" s="243"/>
      <c r="X27" s="243"/>
      <c r="Y27" s="243"/>
      <c r="Z27" s="243"/>
      <c r="AA27" s="242" t="s">
        <v>94</v>
      </c>
      <c r="AB27" s="243"/>
      <c r="AC27" s="243"/>
      <c r="AD27" s="243"/>
      <c r="AE27" s="244"/>
      <c r="AF27" s="242" t="s">
        <v>95</v>
      </c>
      <c r="AG27" s="243"/>
      <c r="AH27" s="243"/>
      <c r="AI27" s="243"/>
      <c r="AJ27" s="244"/>
    </row>
    <row r="28" spans="2:36" ht="16.5" customHeight="1">
      <c r="B28" s="239"/>
      <c r="C28" s="240"/>
      <c r="D28" s="240"/>
      <c r="E28" s="240"/>
      <c r="F28" s="240"/>
      <c r="G28" s="240"/>
      <c r="H28" s="240"/>
      <c r="I28" s="240"/>
      <c r="J28" s="240"/>
      <c r="K28" s="240"/>
      <c r="L28" s="240"/>
      <c r="M28" s="240"/>
      <c r="N28" s="240"/>
      <c r="O28" s="241"/>
      <c r="P28" s="239"/>
      <c r="Q28" s="240"/>
      <c r="R28" s="240"/>
      <c r="S28" s="240"/>
      <c r="T28" s="240"/>
      <c r="U28" s="240"/>
      <c r="V28" s="240"/>
      <c r="W28" s="240"/>
      <c r="X28" s="240"/>
      <c r="Y28" s="240"/>
      <c r="Z28" s="240"/>
      <c r="AA28" s="239"/>
      <c r="AB28" s="240"/>
      <c r="AC28" s="240"/>
      <c r="AD28" s="240"/>
      <c r="AE28" s="241"/>
      <c r="AF28" s="239"/>
      <c r="AG28" s="240"/>
      <c r="AH28" s="240"/>
      <c r="AI28" s="240"/>
      <c r="AJ28" s="241"/>
    </row>
    <row r="29" spans="2:36" ht="16.5" customHeight="1">
      <c r="B29" s="170" t="s">
        <v>98</v>
      </c>
      <c r="C29" s="170"/>
      <c r="D29" s="170"/>
      <c r="E29" s="170"/>
      <c r="F29" s="170"/>
      <c r="G29" s="170"/>
      <c r="H29" s="170"/>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row>
    <row r="30" spans="2:36" ht="24.75" customHeight="1">
      <c r="B30" s="180" t="s">
        <v>99</v>
      </c>
      <c r="C30" s="181"/>
      <c r="D30" s="181"/>
      <c r="E30" s="181"/>
      <c r="F30" s="181"/>
      <c r="G30" s="181"/>
      <c r="H30" s="181"/>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3"/>
      <c r="AF30" s="236" t="s">
        <v>100</v>
      </c>
      <c r="AG30" s="237"/>
      <c r="AH30" s="237"/>
      <c r="AI30" s="237"/>
      <c r="AJ30" s="238"/>
    </row>
    <row r="31" spans="2:36" s="66" customFormat="1" ht="16.5" customHeight="1">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33"/>
      <c r="AF31" s="207"/>
      <c r="AG31" s="208"/>
      <c r="AH31" s="208"/>
      <c r="AI31" s="208"/>
      <c r="AJ31" s="209"/>
    </row>
    <row r="32" spans="2:36" s="66" customFormat="1" ht="16.5" customHeight="1">
      <c r="B32" s="205"/>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33"/>
      <c r="AF32" s="207"/>
      <c r="AG32" s="208"/>
      <c r="AH32" s="208"/>
      <c r="AI32" s="208"/>
      <c r="AJ32" s="209"/>
    </row>
    <row r="33" spans="2:36" s="66" customFormat="1" ht="16.5" customHeight="1">
      <c r="B33" s="205"/>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33"/>
      <c r="AF33" s="207"/>
      <c r="AG33" s="208"/>
      <c r="AH33" s="208"/>
      <c r="AI33" s="208"/>
      <c r="AJ33" s="209"/>
    </row>
    <row r="34" spans="2:36" s="66" customFormat="1" ht="16.5" customHeight="1">
      <c r="B34" s="205"/>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33"/>
      <c r="AF34" s="207"/>
      <c r="AG34" s="208"/>
      <c r="AH34" s="208"/>
      <c r="AI34" s="208"/>
      <c r="AJ34" s="209"/>
    </row>
    <row r="35" spans="2:36" s="66" customFormat="1" ht="16.5" customHeight="1">
      <c r="B35" s="234"/>
      <c r="C35" s="235"/>
      <c r="D35" s="235"/>
      <c r="E35" s="235"/>
      <c r="F35" s="235"/>
      <c r="G35" s="235"/>
      <c r="H35" s="235"/>
      <c r="I35" s="206"/>
      <c r="J35" s="206"/>
      <c r="K35" s="206"/>
      <c r="L35" s="206"/>
      <c r="M35" s="206"/>
      <c r="N35" s="206"/>
      <c r="O35" s="206"/>
      <c r="P35" s="206"/>
      <c r="Q35" s="206"/>
      <c r="R35" s="206"/>
      <c r="S35" s="206"/>
      <c r="T35" s="206"/>
      <c r="U35" s="206"/>
      <c r="V35" s="206"/>
      <c r="W35" s="206"/>
      <c r="X35" s="206"/>
      <c r="Y35" s="206"/>
      <c r="Z35" s="206"/>
      <c r="AA35" s="206"/>
      <c r="AB35" s="206"/>
      <c r="AC35" s="206"/>
      <c r="AD35" s="206"/>
      <c r="AE35" s="233"/>
      <c r="AF35" s="207"/>
      <c r="AG35" s="208"/>
      <c r="AH35" s="208"/>
      <c r="AI35" s="208"/>
      <c r="AJ35" s="209"/>
    </row>
    <row r="36" spans="2:36" ht="16.5" customHeight="1">
      <c r="B36" s="210" t="s">
        <v>101</v>
      </c>
      <c r="C36" s="211"/>
      <c r="D36" s="211"/>
      <c r="E36" s="211"/>
      <c r="F36" s="211"/>
      <c r="G36" s="211"/>
      <c r="H36" s="211"/>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214" t="s">
        <v>102</v>
      </c>
      <c r="AG36" s="215"/>
      <c r="AH36" s="215"/>
      <c r="AI36" s="215"/>
      <c r="AJ36" s="216"/>
    </row>
    <row r="37" spans="2:36" ht="21.75" customHeight="1">
      <c r="B37" s="220" t="s">
        <v>103</v>
      </c>
      <c r="C37" s="221"/>
      <c r="D37" s="221"/>
      <c r="E37" s="221"/>
      <c r="F37" s="221"/>
      <c r="G37" s="221"/>
      <c r="H37" s="222"/>
      <c r="I37" s="220" t="s">
        <v>104</v>
      </c>
      <c r="J37" s="221"/>
      <c r="K37" s="221"/>
      <c r="L37" s="221"/>
      <c r="M37" s="221"/>
      <c r="N37" s="221"/>
      <c r="O37" s="221"/>
      <c r="P37" s="223"/>
      <c r="Q37" s="223"/>
      <c r="R37" s="223"/>
      <c r="S37" s="223"/>
      <c r="T37" s="223"/>
      <c r="U37" s="223"/>
      <c r="V37" s="223"/>
      <c r="W37" s="223"/>
      <c r="X37" s="223"/>
      <c r="Y37" s="223"/>
      <c r="Z37" s="223"/>
      <c r="AA37" s="220" t="s">
        <v>105</v>
      </c>
      <c r="AB37" s="221"/>
      <c r="AC37" s="221"/>
      <c r="AD37" s="221"/>
      <c r="AE37" s="222"/>
      <c r="AF37" s="217"/>
      <c r="AG37" s="218"/>
      <c r="AH37" s="218"/>
      <c r="AI37" s="218"/>
      <c r="AJ37" s="219"/>
    </row>
    <row r="38" spans="2:36" s="66" customFormat="1" ht="16.5" customHeight="1">
      <c r="B38" s="207"/>
      <c r="C38" s="208"/>
      <c r="D38" s="208"/>
      <c r="E38" s="208"/>
      <c r="F38" s="208"/>
      <c r="G38" s="208"/>
      <c r="H38" s="209"/>
      <c r="I38" s="205"/>
      <c r="J38" s="206"/>
      <c r="K38" s="206"/>
      <c r="L38" s="206"/>
      <c r="M38" s="206"/>
      <c r="N38" s="206"/>
      <c r="O38" s="206"/>
      <c r="P38" s="206"/>
      <c r="Q38" s="206"/>
      <c r="R38" s="206"/>
      <c r="S38" s="206"/>
      <c r="T38" s="206"/>
      <c r="U38" s="206"/>
      <c r="V38" s="206"/>
      <c r="W38" s="206"/>
      <c r="X38" s="206"/>
      <c r="Y38" s="206"/>
      <c r="Z38" s="206"/>
      <c r="AA38" s="207"/>
      <c r="AB38" s="208"/>
      <c r="AC38" s="208"/>
      <c r="AD38" s="208"/>
      <c r="AE38" s="209"/>
      <c r="AF38" s="224"/>
      <c r="AG38" s="225"/>
      <c r="AH38" s="225"/>
      <c r="AI38" s="225"/>
      <c r="AJ38" s="226"/>
    </row>
    <row r="39" spans="2:36" s="66" customFormat="1" ht="16.5" customHeight="1">
      <c r="B39" s="207"/>
      <c r="C39" s="208"/>
      <c r="D39" s="208"/>
      <c r="E39" s="208"/>
      <c r="F39" s="208"/>
      <c r="G39" s="208"/>
      <c r="H39" s="209"/>
      <c r="I39" s="205"/>
      <c r="J39" s="206"/>
      <c r="K39" s="206"/>
      <c r="L39" s="206"/>
      <c r="M39" s="206"/>
      <c r="N39" s="206"/>
      <c r="O39" s="206"/>
      <c r="P39" s="206"/>
      <c r="Q39" s="206"/>
      <c r="R39" s="206"/>
      <c r="S39" s="206"/>
      <c r="T39" s="206"/>
      <c r="U39" s="206"/>
      <c r="V39" s="206"/>
      <c r="W39" s="206"/>
      <c r="X39" s="206"/>
      <c r="Y39" s="206"/>
      <c r="Z39" s="206"/>
      <c r="AA39" s="207"/>
      <c r="AB39" s="208"/>
      <c r="AC39" s="208"/>
      <c r="AD39" s="208"/>
      <c r="AE39" s="209"/>
      <c r="AF39" s="227"/>
      <c r="AG39" s="228"/>
      <c r="AH39" s="228"/>
      <c r="AI39" s="228"/>
      <c r="AJ39" s="229"/>
    </row>
    <row r="40" spans="2:36" s="66" customFormat="1" ht="16.5" customHeight="1">
      <c r="B40" s="207"/>
      <c r="C40" s="208"/>
      <c r="D40" s="208"/>
      <c r="E40" s="208"/>
      <c r="F40" s="208"/>
      <c r="G40" s="208"/>
      <c r="H40" s="209"/>
      <c r="I40" s="205"/>
      <c r="J40" s="206"/>
      <c r="K40" s="206"/>
      <c r="L40" s="206"/>
      <c r="M40" s="206"/>
      <c r="N40" s="206"/>
      <c r="O40" s="206"/>
      <c r="P40" s="206"/>
      <c r="Q40" s="206"/>
      <c r="R40" s="206"/>
      <c r="S40" s="206"/>
      <c r="T40" s="206"/>
      <c r="U40" s="206"/>
      <c r="V40" s="206"/>
      <c r="W40" s="206"/>
      <c r="X40" s="206"/>
      <c r="Y40" s="206"/>
      <c r="Z40" s="206"/>
      <c r="AA40" s="207"/>
      <c r="AB40" s="208"/>
      <c r="AC40" s="208"/>
      <c r="AD40" s="208"/>
      <c r="AE40" s="209"/>
      <c r="AF40" s="230"/>
      <c r="AG40" s="231"/>
      <c r="AH40" s="231"/>
      <c r="AI40" s="231"/>
      <c r="AJ40" s="232"/>
    </row>
    <row r="41" spans="2:36" ht="16.5" customHeight="1">
      <c r="B41" s="170" t="s">
        <v>106</v>
      </c>
      <c r="C41" s="170"/>
      <c r="D41" s="170"/>
      <c r="E41" s="170"/>
      <c r="F41" s="170"/>
      <c r="G41" s="170"/>
      <c r="H41" s="170"/>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row>
    <row r="42" spans="2:36" ht="30" customHeight="1">
      <c r="B42" s="200" t="s">
        <v>107</v>
      </c>
      <c r="C42" s="200"/>
      <c r="D42" s="200"/>
      <c r="E42" s="200"/>
      <c r="F42" s="200"/>
      <c r="G42" s="200"/>
      <c r="H42" s="200"/>
      <c r="I42" s="200"/>
      <c r="J42" s="200"/>
      <c r="K42" s="200"/>
      <c r="L42" s="200"/>
      <c r="M42" s="200"/>
      <c r="N42" s="200"/>
      <c r="O42" s="201" t="s">
        <v>108</v>
      </c>
      <c r="P42" s="201"/>
      <c r="Q42" s="201"/>
      <c r="R42" s="201"/>
      <c r="S42" s="201"/>
      <c r="T42" s="201"/>
      <c r="U42" s="201"/>
      <c r="V42" s="201"/>
      <c r="W42" s="201" t="s">
        <v>109</v>
      </c>
      <c r="X42" s="201"/>
      <c r="Y42" s="201"/>
      <c r="Z42" s="201"/>
      <c r="AA42" s="201"/>
      <c r="AB42" s="201"/>
      <c r="AC42" s="201"/>
      <c r="AD42" s="201"/>
      <c r="AE42" s="200" t="s">
        <v>110</v>
      </c>
      <c r="AF42" s="200"/>
      <c r="AG42" s="200"/>
      <c r="AH42" s="200"/>
      <c r="AI42" s="202" t="s">
        <v>111</v>
      </c>
      <c r="AJ42" s="203"/>
    </row>
    <row r="43" spans="2:36" ht="16.5" customHeight="1">
      <c r="B43" s="204" t="s">
        <v>112</v>
      </c>
      <c r="C43" s="204"/>
      <c r="D43" s="204"/>
      <c r="E43" s="185" t="s">
        <v>113</v>
      </c>
      <c r="F43" s="186"/>
      <c r="G43" s="186"/>
      <c r="H43" s="186"/>
      <c r="I43" s="186"/>
      <c r="J43" s="186"/>
      <c r="K43" s="186"/>
      <c r="L43" s="186"/>
      <c r="M43" s="186"/>
      <c r="N43" s="187"/>
      <c r="O43" s="179" t="s">
        <v>114</v>
      </c>
      <c r="P43" s="179"/>
      <c r="Q43" s="179"/>
      <c r="R43" s="179"/>
      <c r="S43" s="179"/>
      <c r="T43" s="179"/>
      <c r="U43" s="179"/>
      <c r="V43" s="179"/>
      <c r="W43" s="197"/>
      <c r="X43" s="198"/>
      <c r="Y43" s="198"/>
      <c r="Z43" s="198"/>
      <c r="AA43" s="198"/>
      <c r="AB43" s="198"/>
      <c r="AC43" s="198"/>
      <c r="AD43" s="199"/>
      <c r="AE43" s="196">
        <f>+IFERROR(W43/W44,0)</f>
        <v>0</v>
      </c>
      <c r="AF43" s="196"/>
      <c r="AG43" s="196"/>
      <c r="AH43" s="196"/>
      <c r="AI43" s="185" t="s">
        <v>115</v>
      </c>
      <c r="AJ43" s="187"/>
    </row>
    <row r="44" spans="2:36" ht="16.5" customHeight="1">
      <c r="B44" s="184"/>
      <c r="C44" s="184"/>
      <c r="D44" s="184"/>
      <c r="E44" s="188"/>
      <c r="F44" s="189"/>
      <c r="G44" s="189"/>
      <c r="H44" s="189"/>
      <c r="I44" s="189"/>
      <c r="J44" s="189"/>
      <c r="K44" s="189"/>
      <c r="L44" s="189"/>
      <c r="M44" s="189"/>
      <c r="N44" s="190"/>
      <c r="O44" s="179" t="s">
        <v>116</v>
      </c>
      <c r="P44" s="179"/>
      <c r="Q44" s="179"/>
      <c r="R44" s="179"/>
      <c r="S44" s="179"/>
      <c r="T44" s="179"/>
      <c r="U44" s="179"/>
      <c r="V44" s="179"/>
      <c r="W44" s="197"/>
      <c r="X44" s="198"/>
      <c r="Y44" s="198"/>
      <c r="Z44" s="198"/>
      <c r="AA44" s="198"/>
      <c r="AB44" s="198"/>
      <c r="AC44" s="198"/>
      <c r="AD44" s="199"/>
      <c r="AE44" s="196"/>
      <c r="AF44" s="196"/>
      <c r="AG44" s="196"/>
      <c r="AH44" s="196"/>
      <c r="AI44" s="188"/>
      <c r="AJ44" s="190"/>
    </row>
    <row r="45" spans="2:36" ht="16.5" customHeight="1">
      <c r="B45" s="184"/>
      <c r="C45" s="184"/>
      <c r="D45" s="184"/>
      <c r="E45" s="185" t="s">
        <v>117</v>
      </c>
      <c r="F45" s="186"/>
      <c r="G45" s="186"/>
      <c r="H45" s="186"/>
      <c r="I45" s="186"/>
      <c r="J45" s="186"/>
      <c r="K45" s="186"/>
      <c r="L45" s="186"/>
      <c r="M45" s="186"/>
      <c r="N45" s="187"/>
      <c r="O45" s="179" t="s">
        <v>118</v>
      </c>
      <c r="P45" s="179"/>
      <c r="Q45" s="179"/>
      <c r="R45" s="179"/>
      <c r="S45" s="179"/>
      <c r="T45" s="179"/>
      <c r="U45" s="179"/>
      <c r="V45" s="179"/>
      <c r="W45" s="173"/>
      <c r="X45" s="173"/>
      <c r="Y45" s="173"/>
      <c r="Z45" s="173"/>
      <c r="AA45" s="173"/>
      <c r="AB45" s="173"/>
      <c r="AC45" s="173"/>
      <c r="AD45" s="173"/>
      <c r="AE45" s="174">
        <f>+IFERROR(W45/W46,0)</f>
        <v>0</v>
      </c>
      <c r="AF45" s="174"/>
      <c r="AG45" s="174"/>
      <c r="AH45" s="174"/>
      <c r="AI45" s="175" t="s">
        <v>119</v>
      </c>
      <c r="AJ45" s="176"/>
    </row>
    <row r="46" spans="2:36" ht="16.5" customHeight="1">
      <c r="B46" s="184"/>
      <c r="C46" s="184"/>
      <c r="D46" s="184"/>
      <c r="E46" s="188"/>
      <c r="F46" s="189"/>
      <c r="G46" s="189"/>
      <c r="H46" s="189"/>
      <c r="I46" s="189"/>
      <c r="J46" s="189"/>
      <c r="K46" s="189"/>
      <c r="L46" s="189"/>
      <c r="M46" s="189"/>
      <c r="N46" s="190"/>
      <c r="O46" s="179" t="s">
        <v>120</v>
      </c>
      <c r="P46" s="179"/>
      <c r="Q46" s="179"/>
      <c r="R46" s="179"/>
      <c r="S46" s="179"/>
      <c r="T46" s="179"/>
      <c r="U46" s="179"/>
      <c r="V46" s="179"/>
      <c r="W46" s="173"/>
      <c r="X46" s="173"/>
      <c r="Y46" s="173"/>
      <c r="Z46" s="173"/>
      <c r="AA46" s="173"/>
      <c r="AB46" s="173"/>
      <c r="AC46" s="173"/>
      <c r="AD46" s="173"/>
      <c r="AE46" s="174"/>
      <c r="AF46" s="174"/>
      <c r="AG46" s="174"/>
      <c r="AH46" s="174"/>
      <c r="AI46" s="177"/>
      <c r="AJ46" s="178"/>
    </row>
    <row r="47" spans="2:36" ht="16.5" customHeight="1">
      <c r="B47" s="184"/>
      <c r="C47" s="184"/>
      <c r="D47" s="184"/>
      <c r="E47" s="185" t="s">
        <v>121</v>
      </c>
      <c r="F47" s="186"/>
      <c r="G47" s="186"/>
      <c r="H47" s="186"/>
      <c r="I47" s="186"/>
      <c r="J47" s="186"/>
      <c r="K47" s="186"/>
      <c r="L47" s="186"/>
      <c r="M47" s="186"/>
      <c r="N47" s="187"/>
      <c r="O47" s="179" t="s">
        <v>122</v>
      </c>
      <c r="P47" s="179"/>
      <c r="Q47" s="179"/>
      <c r="R47" s="179"/>
      <c r="S47" s="179"/>
      <c r="T47" s="179"/>
      <c r="U47" s="179"/>
      <c r="V47" s="179"/>
      <c r="W47" s="173"/>
      <c r="X47" s="173"/>
      <c r="Y47" s="173"/>
      <c r="Z47" s="173"/>
      <c r="AA47" s="173"/>
      <c r="AB47" s="173"/>
      <c r="AC47" s="173"/>
      <c r="AD47" s="173"/>
      <c r="AE47" s="196">
        <f>+IFERROR(W47/W48,0)</f>
        <v>0</v>
      </c>
      <c r="AF47" s="196"/>
      <c r="AG47" s="196"/>
      <c r="AH47" s="196"/>
      <c r="AI47" s="192" t="s">
        <v>115</v>
      </c>
      <c r="AJ47" s="193"/>
    </row>
    <row r="48" spans="2:36" ht="16.5" customHeight="1">
      <c r="B48" s="184"/>
      <c r="C48" s="184"/>
      <c r="D48" s="184"/>
      <c r="E48" s="188"/>
      <c r="F48" s="189"/>
      <c r="G48" s="189"/>
      <c r="H48" s="189"/>
      <c r="I48" s="189"/>
      <c r="J48" s="189"/>
      <c r="K48" s="189"/>
      <c r="L48" s="189"/>
      <c r="M48" s="189"/>
      <c r="N48" s="190"/>
      <c r="O48" s="179" t="s">
        <v>123</v>
      </c>
      <c r="P48" s="179"/>
      <c r="Q48" s="179"/>
      <c r="R48" s="179"/>
      <c r="S48" s="179"/>
      <c r="T48" s="179"/>
      <c r="U48" s="179"/>
      <c r="V48" s="179"/>
      <c r="W48" s="173"/>
      <c r="X48" s="173"/>
      <c r="Y48" s="173"/>
      <c r="Z48" s="173"/>
      <c r="AA48" s="173"/>
      <c r="AB48" s="173"/>
      <c r="AC48" s="173"/>
      <c r="AD48" s="173"/>
      <c r="AE48" s="196"/>
      <c r="AF48" s="196"/>
      <c r="AG48" s="196"/>
      <c r="AH48" s="196"/>
      <c r="AI48" s="194"/>
      <c r="AJ48" s="195"/>
    </row>
    <row r="49" spans="2:36" ht="16.5" customHeight="1">
      <c r="B49" s="184"/>
      <c r="C49" s="184"/>
      <c r="D49" s="184"/>
      <c r="E49" s="185" t="s">
        <v>124</v>
      </c>
      <c r="F49" s="186"/>
      <c r="G49" s="186"/>
      <c r="H49" s="186"/>
      <c r="I49" s="186"/>
      <c r="J49" s="186"/>
      <c r="K49" s="186"/>
      <c r="L49" s="186"/>
      <c r="M49" s="186"/>
      <c r="N49" s="187"/>
      <c r="O49" s="179" t="s">
        <v>125</v>
      </c>
      <c r="P49" s="179"/>
      <c r="Q49" s="179"/>
      <c r="R49" s="179"/>
      <c r="S49" s="179"/>
      <c r="T49" s="179"/>
      <c r="U49" s="179"/>
      <c r="V49" s="179"/>
      <c r="W49" s="173"/>
      <c r="X49" s="173"/>
      <c r="Y49" s="173"/>
      <c r="Z49" s="173"/>
      <c r="AA49" s="173"/>
      <c r="AB49" s="173"/>
      <c r="AC49" s="173"/>
      <c r="AD49" s="173"/>
      <c r="AE49" s="191">
        <f>+W49-W50</f>
        <v>0</v>
      </c>
      <c r="AF49" s="191"/>
      <c r="AG49" s="191"/>
      <c r="AH49" s="191"/>
      <c r="AI49" s="192" t="s">
        <v>126</v>
      </c>
      <c r="AJ49" s="193"/>
    </row>
    <row r="50" spans="2:36" ht="16.5" customHeight="1">
      <c r="B50" s="184"/>
      <c r="C50" s="184"/>
      <c r="D50" s="184"/>
      <c r="E50" s="188"/>
      <c r="F50" s="189"/>
      <c r="G50" s="189"/>
      <c r="H50" s="189"/>
      <c r="I50" s="189"/>
      <c r="J50" s="189"/>
      <c r="K50" s="189"/>
      <c r="L50" s="189"/>
      <c r="M50" s="189"/>
      <c r="N50" s="190"/>
      <c r="O50" s="179" t="s">
        <v>127</v>
      </c>
      <c r="P50" s="179"/>
      <c r="Q50" s="179"/>
      <c r="R50" s="179"/>
      <c r="S50" s="179"/>
      <c r="T50" s="179"/>
      <c r="U50" s="179"/>
      <c r="V50" s="179"/>
      <c r="W50" s="173"/>
      <c r="X50" s="173"/>
      <c r="Y50" s="173"/>
      <c r="Z50" s="173"/>
      <c r="AA50" s="173"/>
      <c r="AB50" s="173"/>
      <c r="AC50" s="173"/>
      <c r="AD50" s="173"/>
      <c r="AE50" s="191"/>
      <c r="AF50" s="191"/>
      <c r="AG50" s="191"/>
      <c r="AH50" s="191"/>
      <c r="AI50" s="194"/>
      <c r="AJ50" s="195"/>
    </row>
    <row r="51" spans="2:36" ht="16.5" customHeight="1">
      <c r="B51" s="184" t="s">
        <v>128</v>
      </c>
      <c r="C51" s="184"/>
      <c r="D51" s="184"/>
      <c r="E51" s="185" t="s">
        <v>129</v>
      </c>
      <c r="F51" s="186"/>
      <c r="G51" s="186"/>
      <c r="H51" s="186"/>
      <c r="I51" s="186"/>
      <c r="J51" s="186"/>
      <c r="K51" s="186"/>
      <c r="L51" s="186"/>
      <c r="M51" s="186"/>
      <c r="N51" s="187"/>
      <c r="O51" s="179" t="s">
        <v>122</v>
      </c>
      <c r="P51" s="179"/>
      <c r="Q51" s="179"/>
      <c r="R51" s="179"/>
      <c r="S51" s="179"/>
      <c r="T51" s="179"/>
      <c r="U51" s="179"/>
      <c r="V51" s="179"/>
      <c r="W51" s="173"/>
      <c r="X51" s="173"/>
      <c r="Y51" s="173"/>
      <c r="Z51" s="173"/>
      <c r="AA51" s="173"/>
      <c r="AB51" s="173"/>
      <c r="AC51" s="173"/>
      <c r="AD51" s="173"/>
      <c r="AE51" s="174">
        <f>+IFERROR(W51/W52,0)</f>
        <v>0</v>
      </c>
      <c r="AF51" s="174"/>
      <c r="AG51" s="174"/>
      <c r="AH51" s="174"/>
      <c r="AI51" s="175" t="s">
        <v>119</v>
      </c>
      <c r="AJ51" s="176"/>
    </row>
    <row r="52" spans="2:36" ht="16.5" customHeight="1">
      <c r="B52" s="184"/>
      <c r="C52" s="184"/>
      <c r="D52" s="184"/>
      <c r="E52" s="188"/>
      <c r="F52" s="189"/>
      <c r="G52" s="189"/>
      <c r="H52" s="189"/>
      <c r="I52" s="189"/>
      <c r="J52" s="189"/>
      <c r="K52" s="189"/>
      <c r="L52" s="189"/>
      <c r="M52" s="189"/>
      <c r="N52" s="190"/>
      <c r="O52" s="179" t="s">
        <v>130</v>
      </c>
      <c r="P52" s="179"/>
      <c r="Q52" s="179"/>
      <c r="R52" s="179"/>
      <c r="S52" s="179"/>
      <c r="T52" s="179"/>
      <c r="U52" s="179"/>
      <c r="V52" s="179"/>
      <c r="W52" s="173"/>
      <c r="X52" s="173"/>
      <c r="Y52" s="173"/>
      <c r="Z52" s="173"/>
      <c r="AA52" s="173"/>
      <c r="AB52" s="173"/>
      <c r="AC52" s="173"/>
      <c r="AD52" s="173"/>
      <c r="AE52" s="174"/>
      <c r="AF52" s="174"/>
      <c r="AG52" s="174"/>
      <c r="AH52" s="174"/>
      <c r="AI52" s="177"/>
      <c r="AJ52" s="178"/>
    </row>
    <row r="53" spans="2:36" ht="16.5" customHeight="1">
      <c r="B53" s="184"/>
      <c r="C53" s="184"/>
      <c r="D53" s="184"/>
      <c r="E53" s="185" t="s">
        <v>131</v>
      </c>
      <c r="F53" s="186"/>
      <c r="G53" s="186"/>
      <c r="H53" s="186"/>
      <c r="I53" s="186"/>
      <c r="J53" s="186"/>
      <c r="K53" s="186"/>
      <c r="L53" s="186"/>
      <c r="M53" s="186"/>
      <c r="N53" s="187"/>
      <c r="O53" s="179" t="s">
        <v>122</v>
      </c>
      <c r="P53" s="179"/>
      <c r="Q53" s="179"/>
      <c r="R53" s="179"/>
      <c r="S53" s="179"/>
      <c r="T53" s="179"/>
      <c r="U53" s="179"/>
      <c r="V53" s="179"/>
      <c r="W53" s="173"/>
      <c r="X53" s="173"/>
      <c r="Y53" s="173"/>
      <c r="Z53" s="173"/>
      <c r="AA53" s="173"/>
      <c r="AB53" s="173"/>
      <c r="AC53" s="173"/>
      <c r="AD53" s="173"/>
      <c r="AE53" s="174">
        <f>+IFERROR(W53/W54,0)</f>
        <v>0</v>
      </c>
      <c r="AF53" s="174"/>
      <c r="AG53" s="174"/>
      <c r="AH53" s="174"/>
      <c r="AI53" s="175" t="s">
        <v>119</v>
      </c>
      <c r="AJ53" s="176"/>
    </row>
    <row r="54" spans="2:36" ht="16.5" customHeight="1">
      <c r="B54" s="184"/>
      <c r="C54" s="184"/>
      <c r="D54" s="184"/>
      <c r="E54" s="188"/>
      <c r="F54" s="189"/>
      <c r="G54" s="189"/>
      <c r="H54" s="189"/>
      <c r="I54" s="189"/>
      <c r="J54" s="189"/>
      <c r="K54" s="189"/>
      <c r="L54" s="189"/>
      <c r="M54" s="189"/>
      <c r="N54" s="190"/>
      <c r="O54" s="179" t="s">
        <v>120</v>
      </c>
      <c r="P54" s="179"/>
      <c r="Q54" s="179"/>
      <c r="R54" s="179"/>
      <c r="S54" s="179"/>
      <c r="T54" s="179"/>
      <c r="U54" s="179"/>
      <c r="V54" s="179"/>
      <c r="W54" s="173"/>
      <c r="X54" s="173"/>
      <c r="Y54" s="173"/>
      <c r="Z54" s="173"/>
      <c r="AA54" s="173"/>
      <c r="AB54" s="173"/>
      <c r="AC54" s="173"/>
      <c r="AD54" s="173"/>
      <c r="AE54" s="174"/>
      <c r="AF54" s="174"/>
      <c r="AG54" s="174"/>
      <c r="AH54" s="174"/>
      <c r="AI54" s="177"/>
      <c r="AJ54" s="178"/>
    </row>
    <row r="55" spans="2:36" ht="44.25" customHeight="1">
      <c r="B55" s="180" t="s">
        <v>132</v>
      </c>
      <c r="C55" s="181"/>
      <c r="D55" s="181"/>
      <c r="E55" s="181"/>
      <c r="F55" s="181"/>
      <c r="G55" s="181"/>
      <c r="H55" s="181"/>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3"/>
    </row>
    <row r="56" spans="2:36" ht="20.25" customHeight="1">
      <c r="B56" s="170" t="s">
        <v>133</v>
      </c>
      <c r="C56" s="170"/>
      <c r="D56" s="170"/>
      <c r="E56" s="170"/>
      <c r="F56" s="170"/>
      <c r="G56" s="170"/>
      <c r="H56" s="170"/>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row>
    <row r="57" spans="2:36" ht="11.25">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row>
    <row r="58" spans="2:36" ht="11.25">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row>
    <row r="59" spans="2:36" ht="11.25">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row>
    <row r="60" spans="2:36" ht="11.25">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row>
    <row r="61" spans="2:36" ht="11.25">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row>
    <row r="62" spans="2:36" ht="11.25">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row>
    <row r="63" spans="2:36" ht="11.25">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row>
    <row r="64" spans="2:36" ht="11.25">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row>
    <row r="65" spans="2:36" ht="11.25">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row>
    <row r="66" spans="2:36" ht="11.25">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row>
    <row r="67" spans="2:36" ht="11.25">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row>
    <row r="68" spans="2:36" ht="11.25">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row>
    <row r="69" spans="2:36" ht="11.25">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row>
    <row r="70" spans="2:36" ht="11.25">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row>
    <row r="71" spans="2:36" ht="11.25">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row>
    <row r="72" spans="2:36" ht="11.25">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row>
    <row r="73" spans="2:36" ht="11.25">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row>
    <row r="74" spans="2:36" ht="11.25">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2:36" ht="11.25"/>
    <row r="76" spans="2:36" ht="11.25" hidden="1"/>
    <row r="77" spans="2:36" ht="11.25" hidden="1"/>
    <row r="78" spans="2:36" ht="11.25" hidden="1"/>
    <row r="79" spans="2:36" ht="11.25" hidden="1"/>
    <row r="80" spans="2:36" ht="11.25" hidden="1"/>
    <row r="81" ht="11.25" hidden="1"/>
    <row r="82" ht="11.25" hidden="1"/>
    <row r="83" ht="14.25" hidden="1" customHeight="1"/>
    <row r="84" ht="14.25" hidden="1" customHeight="1"/>
    <row r="85" ht="14.25" hidden="1" customHeight="1"/>
    <row r="86" ht="14.25" hidden="1" customHeight="1"/>
    <row r="87" ht="14.25" hidden="1" customHeight="1"/>
  </sheetData>
  <sheetProtection algorithmName="SHA-512" hashValue="+PHV/XOOElPQhXIboswQd24NnBlyPfJXwD9aGfFC3t1tpNYgfppSt8SKgILt7iDKUZTFpPn1hH6T/cguG3hhGA==" saltValue="1TkUHqvLpo6CQGBg+QydHw==" spinCount="100000" sheet="1" objects="1" scenarios="1" insertRows="0" selectLockedCells="1"/>
  <mergeCells count="151">
    <mergeCell ref="B8:AJ8"/>
    <mergeCell ref="B10:H11"/>
    <mergeCell ref="I10:Q11"/>
    <mergeCell ref="R10:V11"/>
    <mergeCell ref="W10:Z11"/>
    <mergeCell ref="AA10:AE10"/>
    <mergeCell ref="AF10:AJ10"/>
    <mergeCell ref="AA11:AE11"/>
    <mergeCell ref="AF11:AJ11"/>
    <mergeCell ref="B12:AJ12"/>
    <mergeCell ref="B13:AJ13"/>
    <mergeCell ref="B14:H15"/>
    <mergeCell ref="I14:V14"/>
    <mergeCell ref="W14:AE14"/>
    <mergeCell ref="AF14:AJ14"/>
    <mergeCell ref="I15:V15"/>
    <mergeCell ref="W15:AE15"/>
    <mergeCell ref="AF15:AJ15"/>
    <mergeCell ref="B18:V18"/>
    <mergeCell ref="W18:Z18"/>
    <mergeCell ref="AA18:AE18"/>
    <mergeCell ref="AF18:AJ18"/>
    <mergeCell ref="B19:V19"/>
    <mergeCell ref="W19:Z19"/>
    <mergeCell ref="AA19:AE19"/>
    <mergeCell ref="AF19:AJ19"/>
    <mergeCell ref="B16:H17"/>
    <mergeCell ref="I16:V16"/>
    <mergeCell ref="W16:AE16"/>
    <mergeCell ref="AF16:AJ16"/>
    <mergeCell ref="I17:V17"/>
    <mergeCell ref="W17:AE17"/>
    <mergeCell ref="AF17:AJ17"/>
    <mergeCell ref="B22:AJ22"/>
    <mergeCell ref="B23:O23"/>
    <mergeCell ref="P23:V23"/>
    <mergeCell ref="W23:Z23"/>
    <mergeCell ref="AA23:AE23"/>
    <mergeCell ref="AF23:AJ23"/>
    <mergeCell ref="B20:V20"/>
    <mergeCell ref="W20:Z20"/>
    <mergeCell ref="AA20:AJ20"/>
    <mergeCell ref="B21:V21"/>
    <mergeCell ref="W21:Z21"/>
    <mergeCell ref="AA21:AJ21"/>
    <mergeCell ref="B24:O24"/>
    <mergeCell ref="P24:V24"/>
    <mergeCell ref="W24:Z24"/>
    <mergeCell ref="AA24:AE24"/>
    <mergeCell ref="AF24:AJ24"/>
    <mergeCell ref="B25:O25"/>
    <mergeCell ref="P25:V25"/>
    <mergeCell ref="W25:Z25"/>
    <mergeCell ref="AA25:AE25"/>
    <mergeCell ref="AF25:AJ25"/>
    <mergeCell ref="B28:O28"/>
    <mergeCell ref="P28:V28"/>
    <mergeCell ref="W28:Z28"/>
    <mergeCell ref="AA28:AE28"/>
    <mergeCell ref="AF28:AJ28"/>
    <mergeCell ref="B29:AJ29"/>
    <mergeCell ref="B26:O26"/>
    <mergeCell ref="P26:V26"/>
    <mergeCell ref="W26:Z26"/>
    <mergeCell ref="AA26:AE26"/>
    <mergeCell ref="AF26:AJ26"/>
    <mergeCell ref="B27:O27"/>
    <mergeCell ref="P27:V27"/>
    <mergeCell ref="W27:Z27"/>
    <mergeCell ref="AA27:AE27"/>
    <mergeCell ref="AF27:AJ27"/>
    <mergeCell ref="B33:AE33"/>
    <mergeCell ref="AF33:AJ33"/>
    <mergeCell ref="B34:AE34"/>
    <mergeCell ref="AF34:AJ34"/>
    <mergeCell ref="B35:AE35"/>
    <mergeCell ref="AF35:AJ35"/>
    <mergeCell ref="B30:AE30"/>
    <mergeCell ref="AF30:AJ30"/>
    <mergeCell ref="B31:AE31"/>
    <mergeCell ref="AF31:AJ31"/>
    <mergeCell ref="B32:AE32"/>
    <mergeCell ref="AF32:AJ32"/>
    <mergeCell ref="I39:Z39"/>
    <mergeCell ref="AA39:AE39"/>
    <mergeCell ref="B40:H40"/>
    <mergeCell ref="I40:Z40"/>
    <mergeCell ref="AA40:AE40"/>
    <mergeCell ref="B41:AJ41"/>
    <mergeCell ref="B36:AE36"/>
    <mergeCell ref="AF36:AJ37"/>
    <mergeCell ref="B37:H37"/>
    <mergeCell ref="I37:Z37"/>
    <mergeCell ref="AA37:AE37"/>
    <mergeCell ref="B38:H38"/>
    <mergeCell ref="I38:Z38"/>
    <mergeCell ref="AA38:AE38"/>
    <mergeCell ref="AF38:AJ40"/>
    <mergeCell ref="B39:H39"/>
    <mergeCell ref="B42:N42"/>
    <mergeCell ref="O42:V42"/>
    <mergeCell ref="W42:AD42"/>
    <mergeCell ref="AE42:AH42"/>
    <mergeCell ref="AI42:AJ42"/>
    <mergeCell ref="B43:D50"/>
    <mergeCell ref="E43:N44"/>
    <mergeCell ref="O43:V43"/>
    <mergeCell ref="W43:AD43"/>
    <mergeCell ref="AE43:AH44"/>
    <mergeCell ref="AI43:AJ44"/>
    <mergeCell ref="O44:V44"/>
    <mergeCell ref="W44:AD44"/>
    <mergeCell ref="E45:N46"/>
    <mergeCell ref="O45:V45"/>
    <mergeCell ref="W45:AD45"/>
    <mergeCell ref="AE45:AH46"/>
    <mergeCell ref="AI45:AJ46"/>
    <mergeCell ref="O46:V46"/>
    <mergeCell ref="W46:AD46"/>
    <mergeCell ref="E49:N50"/>
    <mergeCell ref="O49:V49"/>
    <mergeCell ref="W49:AD49"/>
    <mergeCell ref="AE49:AH50"/>
    <mergeCell ref="AI49:AJ50"/>
    <mergeCell ref="O50:V50"/>
    <mergeCell ref="W50:AD50"/>
    <mergeCell ref="E47:N48"/>
    <mergeCell ref="O47:V47"/>
    <mergeCell ref="W47:AD47"/>
    <mergeCell ref="AE47:AH48"/>
    <mergeCell ref="AI47:AJ48"/>
    <mergeCell ref="O48:V48"/>
    <mergeCell ref="W48:AD48"/>
    <mergeCell ref="B56:AJ56"/>
    <mergeCell ref="B57:AJ74"/>
    <mergeCell ref="W53:AD53"/>
    <mergeCell ref="AE53:AH54"/>
    <mergeCell ref="AI53:AJ54"/>
    <mergeCell ref="O54:V54"/>
    <mergeCell ref="W54:AD54"/>
    <mergeCell ref="B55:AJ55"/>
    <mergeCell ref="B51:D54"/>
    <mergeCell ref="E51:N52"/>
    <mergeCell ref="O51:V51"/>
    <mergeCell ref="W51:AD51"/>
    <mergeCell ref="AE51:AH52"/>
    <mergeCell ref="AI51:AJ52"/>
    <mergeCell ref="O52:V52"/>
    <mergeCell ref="W52:AD52"/>
    <mergeCell ref="E53:N54"/>
    <mergeCell ref="O53:V53"/>
  </mergeCells>
  <printOptions horizontalCentered="1"/>
  <pageMargins left="0.23622047244094491" right="0.43307086614173229" top="0.39370078740157483" bottom="0.39370078740157483" header="0.31496062992125984" footer="0.31496062992125984"/>
  <pageSetup scale="79" orientation="portrait" r:id="rId1"/>
  <headerFooter>
    <oddFooter>&amp;C&amp;"Arial,Normal"&amp;8&amp;P/&amp;N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topLeftCell="A6" workbookViewId="0">
      <selection activeCell="C18" sqref="C18"/>
    </sheetView>
  </sheetViews>
  <sheetFormatPr baseColWidth="10" defaultColWidth="0" defaultRowHeight="14.25" customHeight="1" zeroHeight="1"/>
  <cols>
    <col min="1" max="1" width="2.25" style="66" customWidth="1"/>
    <col min="2" max="2" width="10.75" style="90" customWidth="1"/>
    <col min="3" max="3" width="15.75" style="90" customWidth="1"/>
    <col min="4" max="4" width="11.375" style="90" customWidth="1"/>
    <col min="5" max="5" width="20.375" style="90" customWidth="1"/>
    <col min="6" max="6" width="15.125" style="90" customWidth="1"/>
    <col min="7" max="7" width="12.375" style="90" customWidth="1"/>
    <col min="8" max="8" width="16.375" style="90" customWidth="1"/>
    <col min="9" max="9" width="12.375" style="90" customWidth="1"/>
    <col min="10" max="10" width="21.375" style="90" customWidth="1"/>
    <col min="11" max="11" width="3" style="66" customWidth="1"/>
    <col min="12" max="16384" width="11.375" style="66" hidden="1"/>
  </cols>
  <sheetData>
    <row r="1" spans="2:11" s="68" customFormat="1">
      <c r="B1" s="67"/>
      <c r="C1" s="67"/>
      <c r="D1" s="67"/>
      <c r="E1" s="67"/>
      <c r="F1" s="67"/>
      <c r="G1" s="67"/>
      <c r="H1" s="67"/>
      <c r="I1" s="67"/>
      <c r="J1" s="67"/>
    </row>
    <row r="2" spans="2:11" s="68" customFormat="1" ht="6" customHeight="1">
      <c r="B2" s="278"/>
      <c r="C2" s="278"/>
      <c r="D2" s="278"/>
      <c r="E2" s="278"/>
      <c r="F2" s="278"/>
      <c r="G2" s="278"/>
      <c r="H2" s="278"/>
      <c r="I2" s="278"/>
      <c r="J2" s="278"/>
    </row>
    <row r="3" spans="2:11" s="68" customFormat="1" ht="15.75" customHeight="1">
      <c r="B3" s="278"/>
      <c r="C3" s="278"/>
      <c r="D3" s="278"/>
      <c r="E3" s="278"/>
      <c r="F3" s="278"/>
      <c r="G3" s="278"/>
      <c r="H3" s="278"/>
      <c r="I3" s="278"/>
      <c r="J3" s="278"/>
    </row>
    <row r="4" spans="2:11" s="68" customFormat="1" ht="15.75" customHeight="1">
      <c r="B4" s="278"/>
      <c r="C4" s="278"/>
      <c r="D4" s="278"/>
      <c r="E4" s="278"/>
      <c r="F4" s="278"/>
      <c r="G4" s="278"/>
      <c r="H4" s="278"/>
      <c r="I4" s="278"/>
      <c r="J4" s="278"/>
    </row>
    <row r="5" spans="2:11" s="68" customFormat="1" ht="15.75" customHeight="1">
      <c r="B5" s="278"/>
      <c r="C5" s="278"/>
      <c r="D5" s="278"/>
      <c r="E5" s="278"/>
      <c r="F5" s="278"/>
      <c r="G5" s="278"/>
      <c r="H5" s="278"/>
      <c r="I5" s="278"/>
      <c r="J5" s="278"/>
    </row>
    <row r="6" spans="2:11" s="68" customFormat="1" ht="15.75" customHeight="1">
      <c r="B6" s="278"/>
      <c r="C6" s="278"/>
      <c r="D6" s="278"/>
      <c r="E6" s="278"/>
      <c r="F6" s="278"/>
      <c r="G6" s="278"/>
      <c r="H6" s="278"/>
      <c r="I6" s="278"/>
      <c r="J6" s="278"/>
    </row>
    <row r="7" spans="2:11" s="68" customFormat="1" ht="11.25">
      <c r="B7" s="278"/>
      <c r="C7" s="278"/>
      <c r="D7" s="278"/>
      <c r="E7" s="278"/>
      <c r="F7" s="278"/>
      <c r="G7" s="278"/>
      <c r="H7" s="278"/>
      <c r="I7" s="278"/>
      <c r="J7" s="278"/>
    </row>
    <row r="8" spans="2:11" s="68" customFormat="1" ht="11.25">
      <c r="B8" s="278" t="s">
        <v>134</v>
      </c>
      <c r="C8" s="278"/>
      <c r="D8" s="278"/>
      <c r="E8" s="278"/>
      <c r="F8" s="278"/>
      <c r="G8" s="278"/>
      <c r="H8" s="278"/>
      <c r="I8" s="278"/>
      <c r="J8" s="278"/>
    </row>
    <row r="9" spans="2:11" s="68" customFormat="1" ht="18" customHeight="1">
      <c r="B9" s="279" t="s">
        <v>135</v>
      </c>
      <c r="C9" s="280"/>
      <c r="D9" s="280"/>
      <c r="E9" s="280"/>
      <c r="F9" s="280"/>
      <c r="G9" s="280"/>
      <c r="H9" s="280"/>
      <c r="I9" s="280"/>
      <c r="J9" s="281"/>
    </row>
    <row r="10" spans="2:11" s="70" customFormat="1" ht="9.75" customHeight="1">
      <c r="B10" s="69"/>
      <c r="C10" s="69"/>
      <c r="D10" s="69"/>
      <c r="E10" s="69"/>
      <c r="F10" s="69"/>
      <c r="G10" s="69"/>
      <c r="H10" s="69"/>
      <c r="I10" s="69"/>
      <c r="J10" s="69"/>
    </row>
    <row r="11" spans="2:11" s="68" customFormat="1" ht="18" customHeight="1">
      <c r="B11" s="71" t="s">
        <v>1</v>
      </c>
      <c r="C11" s="273" t="str">
        <f>IF('[10]SDC - ESCENARIO 1'!D6="","",'[10]SDC - ESCENARIO 1'!D6)</f>
        <v/>
      </c>
      <c r="D11" s="274"/>
      <c r="E11" s="274"/>
      <c r="F11" s="72" t="s">
        <v>2</v>
      </c>
      <c r="G11" s="275"/>
      <c r="H11" s="276"/>
      <c r="I11" s="73" t="s">
        <v>3</v>
      </c>
      <c r="J11" s="74"/>
      <c r="K11" s="75"/>
    </row>
    <row r="12" spans="2:11" s="68" customFormat="1" ht="18" customHeight="1">
      <c r="B12" s="71" t="s">
        <v>4</v>
      </c>
      <c r="C12" s="273"/>
      <c r="D12" s="274"/>
      <c r="E12" s="274"/>
      <c r="F12" s="72" t="s">
        <v>5</v>
      </c>
      <c r="G12" s="275"/>
      <c r="H12" s="276"/>
      <c r="I12" s="73" t="s">
        <v>6</v>
      </c>
      <c r="J12" s="76"/>
    </row>
    <row r="13" spans="2:11" s="68" customFormat="1" ht="18" customHeight="1">
      <c r="B13" s="71" t="s">
        <v>7</v>
      </c>
      <c r="C13" s="273"/>
      <c r="D13" s="274"/>
      <c r="E13" s="274"/>
      <c r="F13" s="72" t="s">
        <v>8</v>
      </c>
      <c r="G13" s="275"/>
      <c r="H13" s="276"/>
      <c r="I13" s="73" t="s">
        <v>9</v>
      </c>
      <c r="J13" s="74"/>
    </row>
    <row r="14" spans="2:11" s="68" customFormat="1" ht="12.75">
      <c r="B14" s="77"/>
      <c r="C14" s="78"/>
      <c r="D14" s="78"/>
      <c r="E14" s="78"/>
      <c r="F14" s="78"/>
      <c r="G14" s="78"/>
      <c r="H14" s="78"/>
      <c r="I14" s="78"/>
      <c r="J14" s="78"/>
    </row>
    <row r="15" spans="2:11" s="68" customFormat="1" ht="25.5" customHeight="1">
      <c r="B15" s="277" t="s">
        <v>136</v>
      </c>
      <c r="C15" s="277"/>
      <c r="D15" s="277"/>
      <c r="E15" s="277"/>
      <c r="F15" s="277"/>
      <c r="G15" s="277"/>
      <c r="H15" s="277"/>
      <c r="I15" s="277"/>
      <c r="J15" s="277"/>
    </row>
    <row r="16" spans="2:11" s="68" customFormat="1" ht="9.75" customHeight="1">
      <c r="B16" s="77"/>
      <c r="C16" s="78"/>
      <c r="D16" s="78"/>
      <c r="E16" s="78"/>
      <c r="F16" s="78"/>
      <c r="G16" s="78"/>
      <c r="H16" s="78"/>
      <c r="I16" s="78"/>
      <c r="J16" s="78"/>
    </row>
    <row r="17" spans="2:10" s="68" customFormat="1" ht="51">
      <c r="B17" s="79" t="s">
        <v>137</v>
      </c>
      <c r="C17" s="79" t="s">
        <v>138</v>
      </c>
      <c r="D17" s="79" t="s">
        <v>139</v>
      </c>
      <c r="E17" s="79" t="s">
        <v>140</v>
      </c>
      <c r="F17" s="79" t="s">
        <v>141</v>
      </c>
      <c r="G17" s="79" t="s">
        <v>142</v>
      </c>
      <c r="H17" s="79" t="s">
        <v>143</v>
      </c>
      <c r="I17" s="79" t="s">
        <v>144</v>
      </c>
      <c r="J17" s="79" t="s">
        <v>145</v>
      </c>
    </row>
    <row r="18" spans="2:10" s="68" customFormat="1" ht="23.25" customHeight="1">
      <c r="B18" s="80"/>
      <c r="C18" s="80"/>
      <c r="D18" s="80"/>
      <c r="E18" s="80"/>
      <c r="F18" s="81"/>
      <c r="G18" s="80"/>
      <c r="H18" s="80"/>
      <c r="I18" s="80"/>
      <c r="J18" s="82"/>
    </row>
    <row r="19" spans="2:10" s="68" customFormat="1" ht="23.25" customHeight="1">
      <c r="B19" s="80"/>
      <c r="C19" s="80"/>
      <c r="D19" s="80"/>
      <c r="E19" s="80"/>
      <c r="F19" s="81"/>
      <c r="G19" s="80"/>
      <c r="H19" s="80"/>
      <c r="I19" s="80"/>
      <c r="J19" s="82"/>
    </row>
    <row r="20" spans="2:10" s="68" customFormat="1" ht="23.25" customHeight="1">
      <c r="B20" s="80"/>
      <c r="C20" s="80"/>
      <c r="D20" s="80"/>
      <c r="E20" s="80"/>
      <c r="F20" s="81"/>
      <c r="G20" s="80"/>
      <c r="H20" s="80"/>
      <c r="I20" s="80"/>
      <c r="J20" s="82"/>
    </row>
    <row r="21" spans="2:10" s="68" customFormat="1" ht="23.25" customHeight="1">
      <c r="B21" s="80"/>
      <c r="C21" s="80"/>
      <c r="D21" s="80"/>
      <c r="E21" s="80"/>
      <c r="F21" s="81"/>
      <c r="G21" s="80"/>
      <c r="H21" s="80"/>
      <c r="I21" s="80"/>
      <c r="J21" s="82"/>
    </row>
    <row r="22" spans="2:10" s="68" customFormat="1" ht="23.25" customHeight="1">
      <c r="B22" s="80"/>
      <c r="C22" s="80"/>
      <c r="D22" s="80"/>
      <c r="E22" s="80"/>
      <c r="F22" s="81"/>
      <c r="G22" s="80"/>
      <c r="H22" s="80"/>
      <c r="I22" s="80"/>
      <c r="J22" s="82"/>
    </row>
    <row r="23" spans="2:10" s="68" customFormat="1" ht="23.25" customHeight="1">
      <c r="B23" s="80"/>
      <c r="C23" s="80"/>
      <c r="D23" s="80"/>
      <c r="E23" s="80"/>
      <c r="F23" s="81"/>
      <c r="G23" s="80"/>
      <c r="H23" s="80"/>
      <c r="I23" s="80"/>
      <c r="J23" s="82"/>
    </row>
    <row r="24" spans="2:10" s="68" customFormat="1" ht="23.25" customHeight="1">
      <c r="B24" s="80"/>
      <c r="C24" s="80"/>
      <c r="D24" s="80"/>
      <c r="E24" s="80"/>
      <c r="F24" s="81"/>
      <c r="G24" s="80"/>
      <c r="H24" s="80"/>
      <c r="I24" s="80"/>
      <c r="J24" s="82"/>
    </row>
    <row r="25" spans="2:10" s="68" customFormat="1" ht="23.25" customHeight="1">
      <c r="B25" s="80"/>
      <c r="C25" s="80"/>
      <c r="D25" s="80"/>
      <c r="E25" s="80"/>
      <c r="F25" s="81"/>
      <c r="G25" s="80"/>
      <c r="H25" s="80"/>
      <c r="I25" s="80"/>
      <c r="J25" s="82"/>
    </row>
    <row r="26" spans="2:10" s="68" customFormat="1" ht="23.25" customHeight="1">
      <c r="B26" s="80"/>
      <c r="C26" s="80"/>
      <c r="D26" s="80"/>
      <c r="E26" s="80"/>
      <c r="F26" s="81"/>
      <c r="G26" s="80"/>
      <c r="H26" s="80"/>
      <c r="I26" s="80"/>
      <c r="J26" s="82"/>
    </row>
    <row r="27" spans="2:10" s="68" customFormat="1" ht="23.25" customHeight="1">
      <c r="B27" s="80"/>
      <c r="C27" s="80"/>
      <c r="D27" s="80"/>
      <c r="E27" s="80"/>
      <c r="F27" s="81"/>
      <c r="G27" s="80"/>
      <c r="H27" s="80"/>
      <c r="I27" s="80"/>
      <c r="J27" s="82"/>
    </row>
    <row r="28" spans="2:10" ht="12">
      <c r="B28" s="83"/>
      <c r="C28" s="84"/>
      <c r="D28" s="83"/>
      <c r="E28" s="85"/>
      <c r="F28" s="86"/>
      <c r="G28" s="87"/>
      <c r="H28" s="87"/>
      <c r="I28" s="87"/>
      <c r="J28" s="88"/>
    </row>
    <row r="29" spans="2:10">
      <c r="B29" s="89" t="s">
        <v>146</v>
      </c>
    </row>
    <row r="30" spans="2:10"/>
    <row r="31" spans="2:10" hidden="1"/>
    <row r="32" spans="2:10"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row r="85"/>
    <row r="86"/>
    <row r="87"/>
    <row r="88" ht="14.25" customHeight="1"/>
    <row r="89" ht="14.25" customHeight="1"/>
    <row r="90" ht="14.25" customHeight="1"/>
    <row r="91" ht="14.25" customHeight="1"/>
  </sheetData>
  <sheetProtection insertRows="0" selectLockedCells="1"/>
  <mergeCells count="9">
    <mergeCell ref="C13:E13"/>
    <mergeCell ref="G13:H13"/>
    <mergeCell ref="B15:J15"/>
    <mergeCell ref="B2:J8"/>
    <mergeCell ref="B9:J9"/>
    <mergeCell ref="C11:E11"/>
    <mergeCell ref="G11:H11"/>
    <mergeCell ref="C12:E12"/>
    <mergeCell ref="G12:H12"/>
  </mergeCells>
  <dataValidations count="2">
    <dataValidation type="list" allowBlank="1" showInputMessage="1" showErrorMessage="1" sqref="H18:H27">
      <formula1>"UT,Consorcio,Individual"</formula1>
    </dataValidation>
    <dataValidation type="list" allowBlank="1" showInputMessage="1" showErrorMessage="1" sqref="B18:B27">
      <formula1>"Pública,Privada"</formula1>
    </dataValidation>
  </dataValidations>
  <printOptions horizontalCentered="1"/>
  <pageMargins left="0.23622047244094491" right="0.23622047244094491" top="0.74803149606299213" bottom="0.74803149606299213" header="0.31496062992125984" footer="0.31496062992125984"/>
  <pageSetup scale="90" orientation="landscape" r:id="rId1"/>
  <headerFooter>
    <oddFooter>&amp;C&amp;"Arial,Normal"&amp;8&amp;P/&amp;N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80" zoomScaleNormal="80" zoomScalePageLayoutView="80" workbookViewId="0">
      <selection activeCell="J11" sqref="J11"/>
    </sheetView>
  </sheetViews>
  <sheetFormatPr baseColWidth="10" defaultColWidth="0" defaultRowHeight="0" customHeight="1" zeroHeight="1"/>
  <cols>
    <col min="1" max="1" width="4" style="91" customWidth="1"/>
    <col min="2" max="2" width="47.375" style="91" customWidth="1"/>
    <col min="3" max="3" width="7.125" style="91" bestFit="1" customWidth="1"/>
    <col min="4" max="4" width="13.375" style="91" customWidth="1"/>
    <col min="5" max="5" width="21" style="92" customWidth="1"/>
    <col min="6" max="7" width="11.375" style="91" customWidth="1"/>
    <col min="8" max="8" width="4.25" style="91" customWidth="1"/>
    <col min="9" max="16384" width="11.375" style="91" hidden="1"/>
  </cols>
  <sheetData>
    <row r="1" spans="2:7" ht="12.75"/>
    <row r="2" spans="2:7" s="93" customFormat="1" ht="15" customHeight="1">
      <c r="B2" s="287"/>
      <c r="C2" s="288"/>
      <c r="D2" s="288"/>
      <c r="E2" s="288"/>
      <c r="F2" s="288"/>
      <c r="G2" s="289"/>
    </row>
    <row r="3" spans="2:7" s="93" customFormat="1" ht="15" customHeight="1">
      <c r="B3" s="290"/>
      <c r="C3" s="291"/>
      <c r="D3" s="291"/>
      <c r="E3" s="291"/>
      <c r="F3" s="291"/>
      <c r="G3" s="292"/>
    </row>
    <row r="4" spans="2:7" s="93" customFormat="1" ht="15.75" customHeight="1">
      <c r="B4" s="290"/>
      <c r="C4" s="291"/>
      <c r="D4" s="291"/>
      <c r="E4" s="291"/>
      <c r="F4" s="291"/>
      <c r="G4" s="292"/>
    </row>
    <row r="5" spans="2:7" s="93" customFormat="1" ht="15.75" customHeight="1">
      <c r="B5" s="290"/>
      <c r="C5" s="291"/>
      <c r="D5" s="291"/>
      <c r="E5" s="291"/>
      <c r="F5" s="291"/>
      <c r="G5" s="292"/>
    </row>
    <row r="6" spans="2:7" s="93" customFormat="1" ht="15.75" customHeight="1">
      <c r="B6" s="290"/>
      <c r="C6" s="291"/>
      <c r="D6" s="291"/>
      <c r="E6" s="291"/>
      <c r="F6" s="291"/>
      <c r="G6" s="292"/>
    </row>
    <row r="7" spans="2:7" s="93" customFormat="1" ht="15.75" customHeight="1">
      <c r="B7" s="293"/>
      <c r="C7" s="294"/>
      <c r="D7" s="294"/>
      <c r="E7" s="294"/>
      <c r="F7" s="294"/>
      <c r="G7" s="295"/>
    </row>
    <row r="8" spans="2:7" s="93" customFormat="1" ht="9" customHeight="1">
      <c r="B8" s="296" t="s">
        <v>147</v>
      </c>
      <c r="C8" s="297"/>
      <c r="D8" s="297"/>
      <c r="E8" s="297"/>
      <c r="F8" s="297"/>
      <c r="G8" s="298"/>
    </row>
    <row r="9" spans="2:7" s="93" customFormat="1" ht="9" customHeight="1">
      <c r="B9" s="299"/>
      <c r="C9" s="300"/>
      <c r="D9" s="300"/>
      <c r="E9" s="300"/>
      <c r="F9" s="300"/>
      <c r="G9" s="301"/>
    </row>
    <row r="10" spans="2:7" s="98" customFormat="1" ht="15.75" customHeight="1">
      <c r="B10" s="94"/>
      <c r="C10" s="95"/>
      <c r="D10" s="95"/>
      <c r="E10" s="96"/>
      <c r="F10" s="95"/>
      <c r="G10" s="97"/>
    </row>
    <row r="11" spans="2:7" s="98" customFormat="1" ht="34.5" customHeight="1">
      <c r="B11" s="302" t="s">
        <v>148</v>
      </c>
      <c r="C11" s="303"/>
      <c r="D11" s="303"/>
      <c r="E11" s="303"/>
      <c r="F11" s="303"/>
      <c r="G11" s="304"/>
    </row>
    <row r="12" spans="2:7" ht="12.75">
      <c r="B12" s="99"/>
      <c r="C12" s="100"/>
      <c r="D12" s="100"/>
      <c r="E12" s="101"/>
      <c r="F12" s="100"/>
      <c r="G12" s="102"/>
    </row>
    <row r="13" spans="2:7" ht="12.75">
      <c r="B13" s="103" t="s">
        <v>149</v>
      </c>
      <c r="C13" s="100"/>
      <c r="D13" s="100"/>
      <c r="E13" s="101"/>
      <c r="F13" s="100"/>
      <c r="G13" s="102"/>
    </row>
    <row r="14" spans="2:7" ht="12.75">
      <c r="B14" s="104"/>
      <c r="C14" s="105"/>
      <c r="D14" s="105"/>
      <c r="E14" s="106"/>
      <c r="F14" s="105"/>
      <c r="G14" s="107"/>
    </row>
    <row r="15" spans="2:7" ht="12.75">
      <c r="B15" s="305" t="s">
        <v>150</v>
      </c>
      <c r="C15" s="305"/>
      <c r="D15" s="108" t="s">
        <v>151</v>
      </c>
      <c r="E15" s="305" t="s">
        <v>152</v>
      </c>
      <c r="F15" s="305"/>
      <c r="G15" s="305"/>
    </row>
    <row r="16" spans="2:7" ht="22.5" customHeight="1">
      <c r="B16" s="285" t="s">
        <v>153</v>
      </c>
      <c r="C16" s="285"/>
      <c r="D16" s="109">
        <v>0.1</v>
      </c>
      <c r="E16" s="284" t="s">
        <v>154</v>
      </c>
      <c r="F16" s="284"/>
      <c r="G16" s="284"/>
    </row>
    <row r="17" spans="2:7" ht="28.5" customHeight="1">
      <c r="B17" s="285" t="s">
        <v>155</v>
      </c>
      <c r="C17" s="285"/>
      <c r="D17" s="109">
        <v>0.2</v>
      </c>
      <c r="E17" s="286" t="s">
        <v>156</v>
      </c>
      <c r="F17" s="286"/>
      <c r="G17" s="286"/>
    </row>
    <row r="18" spans="2:7" ht="29.25" customHeight="1">
      <c r="B18" s="285" t="s">
        <v>157</v>
      </c>
      <c r="C18" s="285"/>
      <c r="D18" s="109">
        <v>0.1</v>
      </c>
      <c r="E18" s="286" t="s">
        <v>158</v>
      </c>
      <c r="F18" s="286"/>
      <c r="G18" s="286"/>
    </row>
    <row r="19" spans="2:7" ht="25.5" customHeight="1">
      <c r="B19" s="285" t="s">
        <v>159</v>
      </c>
      <c r="C19" s="285"/>
      <c r="D19" s="109">
        <v>0.2</v>
      </c>
      <c r="E19" s="286" t="s">
        <v>156</v>
      </c>
      <c r="F19" s="286"/>
      <c r="G19" s="286"/>
    </row>
    <row r="20" spans="2:7" ht="23.25" customHeight="1">
      <c r="B20" s="282" t="s">
        <v>160</v>
      </c>
      <c r="C20" s="283"/>
      <c r="D20" s="109">
        <v>0.1</v>
      </c>
      <c r="E20" s="284" t="s">
        <v>154</v>
      </c>
      <c r="F20" s="284"/>
      <c r="G20" s="284"/>
    </row>
    <row r="21" spans="2:7" ht="27" customHeight="1">
      <c r="B21" s="91" t="s">
        <v>161</v>
      </c>
    </row>
    <row r="22" spans="2:7" ht="12.75"/>
    <row r="23" spans="2:7" ht="12.75" customHeight="1"/>
  </sheetData>
  <sheetProtection algorithmName="SHA-512" hashValue="CBmu50IUqsYn4vCR/upd5/B/Th7fCL39EiPQtEwX29jWvvcQeeO5DJZC3x0nybm/iRhzTYmwSnQcXEXxUs6Q9A==" saltValue="Sj1SgxG3NEx396Bzu0UHSQ==" spinCount="100000" sheet="1" objects="1" scenarios="1" selectLockedCells="1"/>
  <mergeCells count="15">
    <mergeCell ref="B16:C16"/>
    <mergeCell ref="E16:G16"/>
    <mergeCell ref="B2:G7"/>
    <mergeCell ref="B8:G9"/>
    <mergeCell ref="B11:G11"/>
    <mergeCell ref="B15:C15"/>
    <mergeCell ref="E15:G15"/>
    <mergeCell ref="B20:C20"/>
    <mergeCell ref="E20:G20"/>
    <mergeCell ref="B17:C17"/>
    <mergeCell ref="E17:G17"/>
    <mergeCell ref="B18:C18"/>
    <mergeCell ref="E18:G18"/>
    <mergeCell ref="B19:C19"/>
    <mergeCell ref="E19:G19"/>
  </mergeCells>
  <printOptions horizontalCentered="1"/>
  <pageMargins left="0.70866141732283472" right="0.70866141732283472" top="0.74803149606299213" bottom="0.74803149606299213" header="0.31496062992125984" footer="0.31496062992125984"/>
  <pageSetup orientation="landscape"/>
  <headerFooter>
    <oddFooter>&amp;C&amp;"Arial,Normal"&amp;8&amp;P/&amp;N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SDC - ESCENARIO 1</vt:lpstr>
      <vt:lpstr>SDC - ESCENARIO 2</vt:lpstr>
      <vt:lpstr>SDC - ESCENARIO 3</vt:lpstr>
      <vt:lpstr>INFO GENERAL Y FINANCIERA</vt:lpstr>
      <vt:lpstr>INFO EXPERIENCIA</vt:lpstr>
      <vt:lpstr>POLIZAS</vt:lpstr>
      <vt:lpstr>'INFO EXPERIENCIA'!Área_de_impresión</vt:lpstr>
      <vt:lpstr>'INFO GENERAL Y FINANCIERA'!Área_de_impresión</vt:lpstr>
      <vt:lpstr>POLIZAS!Área_de_impresión</vt:lpstr>
      <vt:lpstr>'SDC - ESCENARIO 1'!Área_de_impresión</vt:lpstr>
      <vt:lpstr>'SDC - ESCENARIO 2'!Área_de_impresión</vt:lpstr>
      <vt:lpstr>'SDC - ESCENARIO 3'!Área_de_impresión</vt:lpstr>
      <vt:lpstr>'INFO EXPERIENCIA'!Títulos_a_imprimir</vt:lpstr>
      <vt:lpstr>'INFO GENERAL Y FINANCIERA'!Títulos_a_imprimir</vt:lpstr>
      <vt:lpstr>'SDC - ESCENARIO 1'!Títulos_a_imprimir</vt:lpstr>
      <vt:lpstr>'SDC - ESCENARIO 2'!Títulos_a_imprimir</vt:lpstr>
      <vt:lpstr>'SDC - ESCENARIO 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Francy Johanna Florez Ramirez</dc:creator>
  <cp:lastModifiedBy>Francy Johanna Florez Ramirez</cp:lastModifiedBy>
  <cp:lastPrinted>2018-01-19T15:25:05Z</cp:lastPrinted>
  <dcterms:created xsi:type="dcterms:W3CDTF">2017-10-11T20:24:47Z</dcterms:created>
  <dcterms:modified xsi:type="dcterms:W3CDTF">2018-01-24T16:01:25Z</dcterms:modified>
</cp:coreProperties>
</file>