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mc:AlternateContent xmlns:mc="http://schemas.openxmlformats.org/markup-compatibility/2006">
    <mc:Choice Requires="x15">
      <x15ac:absPath xmlns:x15ac="http://schemas.microsoft.com/office/spreadsheetml/2010/11/ac" url="C:\Users\Engree.Duica\Documents\INVESTIGACION DE MERCADOS\PROCESOS\2018\ENCUESTA DE SATISFACCIÓN\"/>
    </mc:Choice>
  </mc:AlternateContent>
  <bookViews>
    <workbookView xWindow="0" yWindow="0" windowWidth="20490" windowHeight="6855" activeTab="1"/>
  </bookViews>
  <sheets>
    <sheet name="INFO GENERAL Y FINANCIERA" sheetId="24" r:id="rId1"/>
    <sheet name="SDC-ENCUESTA " sheetId="19" r:id="rId2"/>
    <sheet name="CLASIFICACIÓN MUNICIPIOS" sheetId="23" r:id="rId3"/>
    <sheet name="Hoja1" sheetId="21" state="hidden" r:id="rId4"/>
    <sheet name="INFO EXPERIENCIA" sheetId="4" r:id="rId5"/>
    <sheet name="POLIZAS"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1__123Graph_Aｸﾞﾗﾌ_7" localSheetId="1" hidden="1">#REF!</definedName>
    <definedName name="_1__123Graph_Aｸﾞﾗﾌ_7" hidden="1">#REF!</definedName>
    <definedName name="_112233" localSheetId="1" hidden="1">#REF!</definedName>
    <definedName name="_112233" hidden="1">#REF!</definedName>
    <definedName name="_112277" localSheetId="1" hidden="1">#REF!</definedName>
    <definedName name="_112277" hidden="1">#REF!</definedName>
    <definedName name="_12__123Graph_BCHART_5" localSheetId="1" hidden="1">[1]MEX95IB!#REF!</definedName>
    <definedName name="_12__123Graph_BCHART_5" hidden="1">[1]MEX95IB!#REF!</definedName>
    <definedName name="_1222" localSheetId="1" hidden="1">#REF!</definedName>
    <definedName name="_1222" hidden="1">#REF!</definedName>
    <definedName name="_13__123Graph_Bｸﾞﾗﾌ_7" localSheetId="1" hidden="1">#REF!</definedName>
    <definedName name="_13__123Graph_Bｸﾞﾗﾌ_7" hidden="1">#REF!</definedName>
    <definedName name="_14__123Graph_Cｸﾞﾗﾌ_7" localSheetId="1" hidden="1">#REF!</definedName>
    <definedName name="_14__123Graph_Cｸﾞﾗﾌ_7" hidden="1">#REF!</definedName>
    <definedName name="_15__123Graph_Dｸﾞﾗﾌ_7" localSheetId="1" hidden="1">#REF!</definedName>
    <definedName name="_15__123Graph_Dｸﾞﾗﾌ_7" hidden="1">#REF!</definedName>
    <definedName name="_16__123Graph_Eｸﾞﾗﾌ_7" localSheetId="1" hidden="1">#REF!</definedName>
    <definedName name="_16__123Graph_Eｸﾞﾗﾌ_7" hidden="1">#REF!</definedName>
    <definedName name="_17__123Graph_Fｸﾞﾗﾌ_7" localSheetId="1" hidden="1">#REF!</definedName>
    <definedName name="_17__123Graph_Fｸﾞﾗﾌ_7" hidden="1">#REF!</definedName>
    <definedName name="_21" localSheetId="1" hidden="1">#REF!</definedName>
    <definedName name="_21" hidden="1">#REF!</definedName>
    <definedName name="_25" localSheetId="1" hidden="1">#REF!</definedName>
    <definedName name="_25" hidden="1">#REF!</definedName>
    <definedName name="_29" localSheetId="1" hidden="1">#REF!</definedName>
    <definedName name="_29" hidden="1">#REF!</definedName>
    <definedName name="_456" localSheetId="2" hidden="1">{0,#N/A,FALSE,0;0,#N/A,FALSE,0;0,#N/A,FALSE,0;0,#N/A,FALSE,0;0,#N/A,FALSE,0;0,#N/A,FALSE,0}</definedName>
    <definedName name="_456" localSheetId="1" hidden="1">{0,#N/A,FALSE,0;0,#N/A,FALSE,0;0,#N/A,FALSE,0;0,#N/A,FALSE,0;0,#N/A,FALSE,0;0,#N/A,FALSE,0}</definedName>
    <definedName name="_456" hidden="1">{0,#N/A,FALSE,0;0,#N/A,FALSE,0;0,#N/A,FALSE,0;0,#N/A,FALSE,0;0,#N/A,FALSE,0;0,#N/A,FALSE,0}</definedName>
    <definedName name="_Fill" localSheetId="1" hidden="1">#REF!</definedName>
    <definedName name="_Fill" hidden="1">#REF!</definedName>
    <definedName name="_xlnm._FilterDatabase" localSheetId="2" hidden="1">'CLASIFICACIÓN MUNICIPIOS'!$A$3:$J$198</definedName>
    <definedName name="_xlnm._FilterDatabase" localSheetId="4" hidden="1">'INFO EXPERIENCIA'!#REF!</definedName>
    <definedName name="_xlnm._FilterDatabase" localSheetId="0" hidden="1">'INFO GENERAL Y FINANCIERA'!$B$42:$AP$42</definedName>
    <definedName name="_xlnm._FilterDatabase" localSheetId="1" hidden="1">'SDC-ENCUESTA '!$A$16:$N$31</definedName>
    <definedName name="_xlnm._FilterDatabase" hidden="1">#REF!</definedName>
    <definedName name="_NDC1" localSheetId="2" hidden="1">{"'内訳表'!$B$2:$N$64"}</definedName>
    <definedName name="_NDC1" localSheetId="1" hidden="1">{"'内訳表'!$B$2:$N$64"}</definedName>
    <definedName name="_NDC1" hidden="1">{"'内訳表'!$B$2:$N$64"}</definedName>
    <definedName name="_Order1" hidden="1">0</definedName>
    <definedName name="_Order2" hidden="1">255</definedName>
    <definedName name="_r3d" localSheetId="2" hidden="1">{#N/A,#N/A,FALSE,"POLONNA 8";#N/A,#N/A,FALSE,"POLONNA 7";#N/A,#N/A,FALSE,"POLONNA 6";#N/A,#N/A,FALSE,"POLONNA 5 ";#N/A,#N/A,FALSE,"POLONNA 3";#N/A,#N/A,FALSE,"POLONNA 4";#N/A,#N/A,FALSE,"POLONNA 2";#N/A,#N/A,FALSE,"POLONNA 1"}</definedName>
    <definedName name="_r3d" localSheetId="1" hidden="1">{#N/A,#N/A,FALSE,"POLONNA 8";#N/A,#N/A,FALSE,"POLONNA 7";#N/A,#N/A,FALSE,"POLONNA 6";#N/A,#N/A,FALSE,"POLONNA 5 ";#N/A,#N/A,FALSE,"POLONNA 3";#N/A,#N/A,FALSE,"POLONNA 4";#N/A,#N/A,FALSE,"POLONNA 2";#N/A,#N/A,FALSE,"POLONNA 1"}</definedName>
    <definedName name="_r3d" hidden="1">{#N/A,#N/A,FALSE,"POLONNA 8";#N/A,#N/A,FALSE,"POLONNA 7";#N/A,#N/A,FALSE,"POLONNA 6";#N/A,#N/A,FALSE,"POLONNA 5 ";#N/A,#N/A,FALSE,"POLONNA 3";#N/A,#N/A,FALSE,"POLONNA 4";#N/A,#N/A,FALSE,"POLONNA 2";#N/A,#N/A,FALSE,"POLONNA 1"}</definedName>
    <definedName name="a1_Y1">[2]CONFIGURACIÓN!$D$17</definedName>
    <definedName name="a1_Y2">[2]CONFIGURACIÓN!$E$17</definedName>
    <definedName name="a10_Y10">[2]CONFIGURACIÓN!$M$26</definedName>
    <definedName name="a10_Y11">[2]CONFIGURACIÓN!$N$26</definedName>
    <definedName name="a2_Y2">[2]CONFIGURACIÓN!$E$18</definedName>
    <definedName name="a2_Y3">[2]CONFIGURACIÓN!$F$18</definedName>
    <definedName name="a3_Y3">[2]CONFIGURACIÓN!$F$19</definedName>
    <definedName name="a3_Y4">[2]CONFIGURACIÓN!$G$19</definedName>
    <definedName name="a4_Y4">[2]CONFIGURACIÓN!$G$20</definedName>
    <definedName name="a4_Y5">[2]CONFIGURACIÓN!$H$20</definedName>
    <definedName name="a5_Y5">[2]CONFIGURACIÓN!$H$21</definedName>
    <definedName name="a5_Y6">[2]CONFIGURACIÓN!$I$21</definedName>
    <definedName name="a6_Y6">[2]CONFIGURACIÓN!$I$22</definedName>
    <definedName name="a6_Y7">[2]CONFIGURACIÓN!$J$22</definedName>
    <definedName name="a7_Y7">[2]CONFIGURACIÓN!$J$23</definedName>
    <definedName name="a7_Y8">[2]CONFIGURACIÓN!$K$23</definedName>
    <definedName name="a8_Y8">[2]CONFIGURACIÓN!$K$24</definedName>
    <definedName name="a8_Y9">[2]CONFIGURACIÓN!$L$24</definedName>
    <definedName name="a9_Y10">[2]CONFIGURACIÓN!$M$25</definedName>
    <definedName name="a9_Y9">[2]CONFIGURACIÓN!$L$25</definedName>
    <definedName name="aaaa" localSheetId="1" hidden="1">#REF!</definedName>
    <definedName name="aaaa" hidden="1">#REF!</definedName>
    <definedName name="ABF" localSheetId="1" hidden="1">#REF!</definedName>
    <definedName name="ABF" hidden="1">#REF!</definedName>
    <definedName name="AccessDatabase" hidden="1">"C:\My Documents\New MMR\INPUT.mdb"</definedName>
    <definedName name="ACCV" localSheetId="1" hidden="1">#REF!</definedName>
    <definedName name="ACCV" hidden="1">#REF!</definedName>
    <definedName name="ADSF" localSheetId="1" hidden="1">#REF!</definedName>
    <definedName name="ADSF" hidden="1">#REF!</definedName>
    <definedName name="afdgbva" localSheetId="2" hidden="1">{#N/A,#N/A,TRUE,"Report"}</definedName>
    <definedName name="afdgbva" localSheetId="1" hidden="1">{#N/A,#N/A,TRUE,"Report"}</definedName>
    <definedName name="afdgbva" hidden="1">{#N/A,#N/A,TRUE,"Report"}</definedName>
    <definedName name="aga" localSheetId="2" hidden="1">{#N/A,#N/A,TRUE,"Report"}</definedName>
    <definedName name="aga" localSheetId="1" hidden="1">{#N/A,#N/A,TRUE,"Report"}</definedName>
    <definedName name="aga" hidden="1">{#N/A,#N/A,TRUE,"Report"}</definedName>
    <definedName name="AGHFD" localSheetId="1" hidden="1">#REF!</definedName>
    <definedName name="AGHFD" hidden="1">#REF!</definedName>
    <definedName name="ALMUERZO">'[3]Resumen Preparaciones'!$C$52:$C$113</definedName>
    <definedName name="almuerzocena">'[3]Resumen Preparaciones'!$C$52:$C$141</definedName>
    <definedName name="año1">[2]CONFIGURACIÓN!$F$9</definedName>
    <definedName name="_xlnm.Print_Area" localSheetId="4">'INFO EXPERIENCIA'!$B$2:$J$23</definedName>
    <definedName name="_xlnm.Print_Area" localSheetId="5">POLIZAS!$B$2:$G$21</definedName>
    <definedName name="_xlnm.Print_Area" localSheetId="1">'SDC-ENCUESTA '!$A$1:$K$38</definedName>
    <definedName name="ATGHH" localSheetId="1" hidden="1">#REF!</definedName>
    <definedName name="ATGHH" hidden="1">#REF!</definedName>
    <definedName name="AVBC" localSheetId="1" hidden="1">#REF!</definedName>
    <definedName name="AVBC" hidden="1">#REF!</definedName>
    <definedName name="AXCC" localSheetId="1" hidden="1">#REF!</definedName>
    <definedName name="AXCC" hidden="1">#REF!</definedName>
    <definedName name="AXX" localSheetId="1" hidden="1">#REF!</definedName>
    <definedName name="AXX" hidden="1">#REF!</definedName>
    <definedName name="Aグラフ" localSheetId="1" hidden="1">#REF!</definedName>
    <definedName name="Aグラフ" hidden="1">#REF!</definedName>
    <definedName name="badb" localSheetId="2" hidden="1">{"MG-2002-F1",#N/A,FALSE,"PPU-Telemig";"MG-2002-F2",#N/A,FALSE,"PPU-Telemig";"MG-2002-F3",#N/A,FALSE,"PPU-Telemig";"MG-2002-F4",#N/A,FALSE,"PPU-Telemig";"MG-2003-F1",#N/A,FALSE,"PPU-Telemig";"MG-2004-F1",#N/A,FALSE,"PPU-Telemig"}</definedName>
    <definedName name="badb" localSheetId="1" hidden="1">{"MG-2002-F1",#N/A,FALSE,"PPU-Telemig";"MG-2002-F2",#N/A,FALSE,"PPU-Telemig";"MG-2002-F3",#N/A,FALSE,"PPU-Telemig";"MG-2002-F4",#N/A,FALSE,"PPU-Telemig";"MG-2003-F1",#N/A,FALSE,"PPU-Telemig";"MG-2004-F1",#N/A,FALSE,"PPU-Telemig"}</definedName>
    <definedName name="badb" hidden="1">{"MG-2002-F1",#N/A,FALSE,"PPU-Telemig";"MG-2002-F2",#N/A,FALSE,"PPU-Telemig";"MG-2002-F3",#N/A,FALSE,"PPU-Telemig";"MG-2002-F4",#N/A,FALSE,"PPU-Telemig";"MG-2003-F1",#N/A,FALSE,"PPU-Telemig";"MG-2004-F1",#N/A,FALSE,"PPU-Telemig"}</definedName>
    <definedName name="bbb">[4]lista!$A$11:$A$13</definedName>
    <definedName name="bn" localSheetId="2" hidden="1">{"'内訳表'!$B$2:$N$64"}</definedName>
    <definedName name="bn" localSheetId="1" hidden="1">{"'内訳表'!$B$2:$N$64"}</definedName>
    <definedName name="bn" hidden="1">{"'内訳表'!$B$2:$N$64"}</definedName>
    <definedName name="Ｂグラフ" localSheetId="1" hidden="1">#REF!</definedName>
    <definedName name="Ｂグラフ" hidden="1">#REF!</definedName>
    <definedName name="CALENDARIO">[2]CALENDARIO!$B$6:$H$161</definedName>
    <definedName name="Calidad">[5]PERSONAL!$P$58</definedName>
    <definedName name="Campamento">[5]PERSONAL!$P$122</definedName>
    <definedName name="Ｃグラフ" localSheetId="1" hidden="1">#REF!</definedName>
    <definedName name="Ｃグラフ" hidden="1">#REF!</definedName>
    <definedName name="dasd" localSheetId="1" hidden="1">#REF!</definedName>
    <definedName name="dasd" hidden="1">#REF!</definedName>
    <definedName name="Decision" localSheetId="4">[4]lista!$A$6:$A$7</definedName>
    <definedName name="Decision">[6]lista!$A$6:$A$7</definedName>
    <definedName name="dependencia">'[7]Datos Inciales'!$B$5:$B$30</definedName>
    <definedName name="desayuno">'[3]Resumen Preparaciones'!$C$5:$C$50</definedName>
    <definedName name="DESAYUNOS">'[3]Resumen Preparaciones'!$C$5:$C$33</definedName>
    <definedName name="DFG" localSheetId="1" hidden="1">#REF!</definedName>
    <definedName name="DFG" hidden="1">#REF!</definedName>
    <definedName name="dfgd56" localSheetId="2" hidden="1">{0,#N/A,FALSE,0;0,#N/A,FALSE,0;0,#N/A,FALSE,0;0,#N/A,FALSE,0;0,#N/A,FALSE,0;0,#N/A,FALSE,0}</definedName>
    <definedName name="dfgd56" localSheetId="1" hidden="1">{0,#N/A,FALSE,0;0,#N/A,FALSE,0;0,#N/A,FALSE,0;0,#N/A,FALSE,0;0,#N/A,FALSE,0;0,#N/A,FALSE,0}</definedName>
    <definedName name="dfgd56" hidden="1">{0,#N/A,FALSE,0;0,#N/A,FALSE,0;0,#N/A,FALSE,0;0,#N/A,FALSE,0;0,#N/A,FALSE,0;0,#N/A,FALSE,0}</definedName>
    <definedName name="DFGH" localSheetId="1" hidden="1">#REF!</definedName>
    <definedName name="DFGH" hidden="1">#REF!</definedName>
    <definedName name="DFSG" localSheetId="1" hidden="1">#REF!</definedName>
    <definedName name="DFSG" hidden="1">#REF!</definedName>
    <definedName name="dgb" localSheetId="2" hidden="1">{"'内訳表'!$B$2:$N$64"}</definedName>
    <definedName name="dgb" localSheetId="1" hidden="1">{"'内訳表'!$B$2:$N$64"}</definedName>
    <definedName name="dgb" hidden="1">{"'内訳表'!$B$2:$N$64"}</definedName>
    <definedName name="dhb" localSheetId="2" hidden="1">{"'内訳表'!$B$2:$N$64"}</definedName>
    <definedName name="dhb" localSheetId="1" hidden="1">{"'内訳表'!$B$2:$N$64"}</definedName>
    <definedName name="dhb" hidden="1">{"'内訳表'!$B$2:$N$64"}</definedName>
    <definedName name="dszgre" localSheetId="2" hidden="1">{"MG-2002-F1",#N/A,FALSE,"PPU-Telemig";"MG-2002-F2",#N/A,FALSE,"PPU-Telemig";"MG-2002-F3",#N/A,FALSE,"PPU-Telemig";"MG-2002-F4",#N/A,FALSE,"PPU-Telemig";"MG-2003-F1",#N/A,FALSE,"PPU-Telemig";"MG-2004-F1",#N/A,FALSE,"PPU-Telemig"}</definedName>
    <definedName name="dszgre" localSheetId="1" hidden="1">{"MG-2002-F1",#N/A,FALSE,"PPU-Telemig";"MG-2002-F2",#N/A,FALSE,"PPU-Telemig";"MG-2002-F3",#N/A,FALSE,"PPU-Telemig";"MG-2002-F4",#N/A,FALSE,"PPU-Telemig";"MG-2003-F1",#N/A,FALSE,"PPU-Telemig";"MG-2004-F1",#N/A,FALSE,"PPU-Telemig"}</definedName>
    <definedName name="dszgre" hidden="1">{"MG-2002-F1",#N/A,FALSE,"PPU-Telemig";"MG-2002-F2",#N/A,FALSE,"PPU-Telemig";"MG-2002-F3",#N/A,FALSE,"PPU-Telemig";"MG-2002-F4",#N/A,FALSE,"PPU-Telemig";"MG-2003-F1",#N/A,FALSE,"PPU-Telemig";"MG-2004-F1",#N/A,FALSE,"PPU-Telemig"}</definedName>
    <definedName name="dxhm" localSheetId="2" hidden="1">{"MG-2002-F1",#N/A,FALSE,"PPU-Telemig";"MG-2002-F2",#N/A,FALSE,"PPU-Telemig";"MG-2002-F3",#N/A,FALSE,"PPU-Telemig";"MG-2002-F4",#N/A,FALSE,"PPU-Telemig";"MG-2003-F1",#N/A,FALSE,"PPU-Telemig";"MG-2004-F1",#N/A,FALSE,"PPU-Telemig"}</definedName>
    <definedName name="dxhm" localSheetId="1"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localSheetId="1" hidden="1">#REF!</definedName>
    <definedName name="Ｄグラフ" hidden="1">#REF!</definedName>
    <definedName name="eagrbve" localSheetId="2" hidden="1">{"'内訳表'!$B$2:$N$64"}</definedName>
    <definedName name="eagrbve" localSheetId="1" hidden="1">{"'内訳表'!$B$2:$N$64"}</definedName>
    <definedName name="eagrbve" hidden="1">{"'内訳表'!$B$2:$N$64"}</definedName>
    <definedName name="eargbwrg" localSheetId="2" hidden="1">{"'内訳表'!$B$2:$N$64"}</definedName>
    <definedName name="eargbwrg" localSheetId="1" hidden="1">{"'内訳表'!$B$2:$N$64"}</definedName>
    <definedName name="eargbwrg" hidden="1">{"'内訳表'!$B$2:$N$64"}</definedName>
    <definedName name="EE" localSheetId="2" hidden="1">{"MG-2002-F1",#N/A,FALSE,"PPU-Telemig";"MG-2002-F2",#N/A,FALSE,"PPU-Telemig";"MG-2002-F3",#N/A,FALSE,"PPU-Telemig";"MG-2002-F4",#N/A,FALSE,"PPU-Telemig";"MG-2003-F1",#N/A,FALSE,"PPU-Telemig";"MG-2004-F1",#N/A,FALSE,"PPU-Telemig"}</definedName>
    <definedName name="EE" localSheetId="1" hidden="1">{"MG-2002-F1",#N/A,FALSE,"PPU-Telemig";"MG-2002-F2",#N/A,FALSE,"PPU-Telemig";"MG-2002-F3",#N/A,FALSE,"PPU-Telemig";"MG-2002-F4",#N/A,FALSE,"PPU-Telemig";"MG-2003-F1",#N/A,FALSE,"PPU-Telemig";"MG-2004-F1",#N/A,FALSE,"PPU-Telemig"}</definedName>
    <definedName name="EE" hidden="1">{"MG-2002-F1",#N/A,FALSE,"PPU-Telemig";"MG-2002-F2",#N/A,FALSE,"PPU-Telemig";"MG-2002-F3",#N/A,FALSE,"PPU-Telemig";"MG-2002-F4",#N/A,FALSE,"PPU-Telemig";"MG-2003-F1",#N/A,FALSE,"PPU-Telemig";"MG-2004-F1",#N/A,FALSE,"PPU-Telemig"}</definedName>
    <definedName name="Ensayos">[5]PERSONAL!$P$100</definedName>
    <definedName name="Estrategia">[8]Tablas!$F$2:$F$34</definedName>
    <definedName name="ET" localSheetId="2" hidden="1">{"MG-2002-F1",#N/A,FALSE,"PPU-Telemig";"MG-2002-F2",#N/A,FALSE,"PPU-Telemig";"MG-2002-F3",#N/A,FALSE,"PPU-Telemig";"MG-2002-F4",#N/A,FALSE,"PPU-Telemig";"MG-2003-F1",#N/A,FALSE,"PPU-Telemig";"MG-2004-F1",#N/A,FALSE,"PPU-Telemig"}</definedName>
    <definedName name="ET" localSheetId="1"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UR">'[2]DATOS ENTRADA'!$E$2</definedName>
    <definedName name="Ｅグラフ" localSheetId="1" hidden="1">#REF!</definedName>
    <definedName name="Ｅグラフ" hidden="1">#REF!</definedName>
    <definedName name="fbvdv" localSheetId="2" hidden="1">{"MG-2002-F1",#N/A,FALSE,"PPU-Telemig";"MG-2002-F2",#N/A,FALSE,"PPU-Telemig";"MG-2002-F3",#N/A,FALSE,"PPU-Telemig";"MG-2002-F4",#N/A,FALSE,"PPU-Telemig";"MG-2003-F1",#N/A,FALSE,"PPU-Telemig";"MG-2004-F1",#N/A,FALSE,"PPU-Telemig"}</definedName>
    <definedName name="fbvdv" localSheetId="1" hidden="1">{"MG-2002-F1",#N/A,FALSE,"PPU-Telemig";"MG-2002-F2",#N/A,FALSE,"PPU-Telemig";"MG-2002-F3",#N/A,FALSE,"PPU-Telemig";"MG-2002-F4",#N/A,FALSE,"PPU-Telemig";"MG-2003-F1",#N/A,FALSE,"PPU-Telemig";"MG-2004-F1",#N/A,FALSE,"PPU-Telemig"}</definedName>
    <definedName name="fbvdv" hidden="1">{"MG-2002-F1",#N/A,FALSE,"PPU-Telemig";"MG-2002-F2",#N/A,FALSE,"PPU-Telemig";"MG-2002-F3",#N/A,FALSE,"PPU-Telemig";"MG-2002-F4",#N/A,FALSE,"PPU-Telemig";"MG-2003-F1",#N/A,FALSE,"PPU-Telemig";"MG-2004-F1",#N/A,FALSE,"PPU-Telemig"}</definedName>
    <definedName name="fdfd" localSheetId="2" hidden="1">{"MG-2002-F1",#N/A,FALSE,"PPU-Telemig";"MG-2002-F2",#N/A,FALSE,"PPU-Telemig";"MG-2002-F3",#N/A,FALSE,"PPU-Telemig";"MG-2002-F4",#N/A,FALSE,"PPU-Telemig";"MG-2003-F1",#N/A,FALSE,"PPU-Telemig";"MG-2004-F1",#N/A,FALSE,"PPU-Telemig"}</definedName>
    <definedName name="fdfd" localSheetId="1"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localSheetId="1" hidden="1">#REF!</definedName>
    <definedName name="FDG" hidden="1">#REF!</definedName>
    <definedName name="fecha_fin_servicio">[2]CONFIGURACIÓN!$C$10</definedName>
    <definedName name="fecha_inicio_servicio">[2]CONFIGURACIÓN!$C$9</definedName>
    <definedName name="ff" localSheetId="2" hidden="1">{#N/A,#N/A,TRUE,"Report"}</definedName>
    <definedName name="ff" localSheetId="1" hidden="1">{#N/A,#N/A,TRUE,"Report"}</definedName>
    <definedName name="ff" hidden="1">{#N/A,#N/A,TRUE,"Report"}</definedName>
    <definedName name="FFF" localSheetId="2" hidden="1">{"MG-2002-F1",#N/A,FALSE,"PPU-Telemig";"MG-2002-F2",#N/A,FALSE,"PPU-Telemig";"MG-2002-F3",#N/A,FALSE,"PPU-Telemig";"MG-2002-F4",#N/A,FALSE,"PPU-Telemig";"MG-2003-F1",#N/A,FALSE,"PPU-Telemig";"MG-2004-F1",#N/A,FALSE,"PPU-Telemig"}</definedName>
    <definedName name="FFF" localSheetId="1" hidden="1">{"MG-2002-F1",#N/A,FALSE,"PPU-Telemig";"MG-2002-F2",#N/A,FALSE,"PPU-Telemig";"MG-2002-F3",#N/A,FALSE,"PPU-Telemig";"MG-2002-F4",#N/A,FALSE,"PPU-Telemig";"MG-2003-F1",#N/A,FALSE,"PPU-Telemig";"MG-2004-F1",#N/A,FALSE,"PPU-Telemig"}</definedName>
    <definedName name="FFF" hidden="1">{"MG-2002-F1",#N/A,FALSE,"PPU-Telemig";"MG-2002-F2",#N/A,FALSE,"PPU-Telemig";"MG-2002-F3",#N/A,FALSE,"PPU-Telemig";"MG-2002-F4",#N/A,FALSE,"PPU-Telemig";"MG-2003-F1",#N/A,FALSE,"PPU-Telemig";"MG-2004-F1",#N/A,FALSE,"PPU-Telemig"}</definedName>
    <definedName name="fgsznzfd" localSheetId="2" hidden="1">{"'内訳表'!$B$2:$N$64"}</definedName>
    <definedName name="fgsznzfd" localSheetId="1" hidden="1">{"'内訳表'!$B$2:$N$64"}</definedName>
    <definedName name="fgsznzfd" hidden="1">{"'内訳表'!$B$2:$N$64"}</definedName>
    <definedName name="fgxnbf" localSheetId="2" hidden="1">{"MG-2002-F1",#N/A,FALSE,"PPU-Telemig";"MG-2002-F2",#N/A,FALSE,"PPU-Telemig";"MG-2002-F3",#N/A,FALSE,"PPU-Telemig";"MG-2002-F4",#N/A,FALSE,"PPU-Telemig";"MG-2003-F1",#N/A,FALSE,"PPU-Telemig";"MG-2004-F1",#N/A,FALSE,"PPU-Telemig"}</definedName>
    <definedName name="fgxnbf" localSheetId="1" hidden="1">{"MG-2002-F1",#N/A,FALSE,"PPU-Telemig";"MG-2002-F2",#N/A,FALSE,"PPU-Telemig";"MG-2002-F3",#N/A,FALSE,"PPU-Telemig";"MG-2002-F4",#N/A,FALSE,"PPU-Telemig";"MG-2003-F1",#N/A,FALSE,"PPU-Telemig";"MG-2004-F1",#N/A,FALSE,"PPU-Telemig"}</definedName>
    <definedName name="fgxnbf" hidden="1">{"MG-2002-F1",#N/A,FALSE,"PPU-Telemig";"MG-2002-F2",#N/A,FALSE,"PPU-Telemig";"MG-2002-F3",#N/A,FALSE,"PPU-Telemig";"MG-2002-F4",#N/A,FALSE,"PPU-Telemig";"MG-2003-F1",#N/A,FALSE,"PPU-Telemig";"MG-2004-F1",#N/A,FALSE,"PPU-Telemig"}</definedName>
    <definedName name="FSDFSD" localSheetId="2" hidden="1">{0,#N/A,FALSE,0;0,#N/A,FALSE,0;0,#N/A,FALSE,0;0,#N/A,FALSE,0;0,#N/A,FALSE,0;0,#N/A,FALSE,0}</definedName>
    <definedName name="FSDFSD" localSheetId="1" hidden="1">{0,#N/A,FALSE,0;0,#N/A,FALSE,0;0,#N/A,FALSE,0;0,#N/A,FALSE,0;0,#N/A,FALSE,0;0,#N/A,FALSE,0}</definedName>
    <definedName name="FSDFSD" hidden="1">{0,#N/A,FALSE,0;0,#N/A,FALSE,0;0,#N/A,FALSE,0;0,#N/A,FALSE,0;0,#N/A,FALSE,0;0,#N/A,FALSE,0}</definedName>
    <definedName name="fsmnfs" localSheetId="2" hidden="1">{"MG-2002-F1",#N/A,FALSE,"PPU-Telemig";"MG-2002-F2",#N/A,FALSE,"PPU-Telemig";"MG-2002-F3",#N/A,FALSE,"PPU-Telemig";"MG-2002-F4",#N/A,FALSE,"PPU-Telemig";"MG-2003-F1",#N/A,FALSE,"PPU-Telemig";"MG-2004-F1",#N/A,FALSE,"PPU-Telemig"}</definedName>
    <definedName name="fsmnfs" localSheetId="1" hidden="1">{"MG-2002-F1",#N/A,FALSE,"PPU-Telemig";"MG-2002-F2",#N/A,FALSE,"PPU-Telemig";"MG-2002-F3",#N/A,FALSE,"PPU-Telemig";"MG-2002-F4",#N/A,FALSE,"PPU-Telemig";"MG-2003-F1",#N/A,FALSE,"PPU-Telemig";"MG-2004-F1",#N/A,FALSE,"PPU-Telemig"}</definedName>
    <definedName name="fsmnfs" hidden="1">{"MG-2002-F1",#N/A,FALSE,"PPU-Telemig";"MG-2002-F2",#N/A,FALSE,"PPU-Telemig";"MG-2002-F3",#N/A,FALSE,"PPU-Telemig";"MG-2002-F4",#N/A,FALSE,"PPU-Telemig";"MG-2003-F1",#N/A,FALSE,"PPU-Telemig";"MG-2004-F1",#N/A,FALSE,"PPU-Telemig"}</definedName>
    <definedName name="Fuente">[8]Tablas!$D$2:$D$10</definedName>
    <definedName name="FUENTES">'[7]Datos Inciales'!$B$40:$B$49</definedName>
    <definedName name="Ｆグラフ" localSheetId="1" hidden="1">#REF!</definedName>
    <definedName name="Ｆグラフ" hidden="1">#REF!</definedName>
    <definedName name="gbvREDSAb" localSheetId="2" hidden="1">{"MG-2002-F1",#N/A,FALSE,"PPU-Telemig";"MG-2002-F2",#N/A,FALSE,"PPU-Telemig";"MG-2002-F3",#N/A,FALSE,"PPU-Telemig";"MG-2002-F4",#N/A,FALSE,"PPU-Telemig";"MG-2003-F1",#N/A,FALSE,"PPU-Telemig";"MG-2004-F1",#N/A,FALSE,"PPU-Telemig"}</definedName>
    <definedName name="gbvREDSAb" localSheetId="1" hidden="1">{"MG-2002-F1",#N/A,FALSE,"PPU-Telemig";"MG-2002-F2",#N/A,FALSE,"PPU-Telemig";"MG-2002-F3",#N/A,FALSE,"PPU-Telemig";"MG-2002-F4",#N/A,FALSE,"PPU-Telemig";"MG-2003-F1",#N/A,FALSE,"PPU-Telemig";"MG-2004-F1",#N/A,FALSE,"PPU-Telemig"}</definedName>
    <definedName name="gbvREDSAb" hidden="1">{"MG-2002-F1",#N/A,FALSE,"PPU-Telemig";"MG-2002-F2",#N/A,FALSE,"PPU-Telemig";"MG-2002-F3",#N/A,FALSE,"PPU-Telemig";"MG-2002-F4",#N/A,FALSE,"PPU-Telemig";"MG-2003-F1",#N/A,FALSE,"PPU-Telemig";"MG-2004-F1",#N/A,FALSE,"PPU-Telemig"}</definedName>
    <definedName name="geral" localSheetId="2" hidden="1">{"MG-2002-F1",#N/A,FALSE,"PPU-Telemig";"MG-2002-F2",#N/A,FALSE,"PPU-Telemig";"MG-2002-F3",#N/A,FALSE,"PPU-Telemig";"MG-2002-F4",#N/A,FALSE,"PPU-Telemig";"MG-2003-F1",#N/A,FALSE,"PPU-Telemig";"MG-2004-F1",#N/A,FALSE,"PPU-Telemig"}</definedName>
    <definedName name="geral" localSheetId="1"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localSheetId="1" hidden="1">#REF!</definedName>
    <definedName name="GFH" hidden="1">#REF!</definedName>
    <definedName name="hhjn" localSheetId="2" hidden="1">{"MG-2002-F1",#N/A,FALSE,"PPU-Telemig";"MG-2002-F2",#N/A,FALSE,"PPU-Telemig";"MG-2002-F3",#N/A,FALSE,"PPU-Telemig";"MG-2002-F4",#N/A,FALSE,"PPU-Telemig";"MG-2003-F1",#N/A,FALSE,"PPU-Telemig";"MG-2004-F1",#N/A,FALSE,"PPU-Telemig"}</definedName>
    <definedName name="hhjn" localSheetId="1" hidden="1">{"MG-2002-F1",#N/A,FALSE,"PPU-Telemig";"MG-2002-F2",#N/A,FALSE,"PPU-Telemig";"MG-2002-F3",#N/A,FALSE,"PPU-Telemig";"MG-2002-F4",#N/A,FALSE,"PPU-Telemig";"MG-2003-F1",#N/A,FALSE,"PPU-Telemig";"MG-2004-F1",#N/A,FALSE,"PPU-Telemig"}</definedName>
    <definedName name="hhjn" hidden="1">{"MG-2002-F1",#N/A,FALSE,"PPU-Telemig";"MG-2002-F2",#N/A,FALSE,"PPU-Telemig";"MG-2002-F3",#N/A,FALSE,"PPU-Telemig";"MG-2002-F4",#N/A,FALSE,"PPU-Telemig";"MG-2003-F1",#N/A,FALSE,"PPU-Telemig";"MG-2004-F1",#N/A,FALSE,"PPU-Telemig"}</definedName>
    <definedName name="hjgmyjk" localSheetId="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localSheetId="2" hidden="1">{#N/A,#N/A,FALSE,"KEGELLE 1 (3)";#N/A,#N/A,FALSE,"KEGELLE 2 (3)";#N/A,#N/A,FALSE,"KEGELLE 3 (3)";#N/A,#N/A,FALSE,"KEGELLE 4 (3)";#N/A,#N/A,FALSE,"KEGELLE 5 (3)";#N/A,#N/A,FALSE,"KEGELLE 6 (3)";#N/A,#N/A,FALSE,"KEGELLE 7 (3)"}</definedName>
    <definedName name="hjm" localSheetId="1" hidden="1">{#N/A,#N/A,FALSE,"KEGELLE 1 (3)";#N/A,#N/A,FALSE,"KEGELLE 2 (3)";#N/A,#N/A,FALSE,"KEGELLE 3 (3)";#N/A,#N/A,FALSE,"KEGELLE 4 (3)";#N/A,#N/A,FALSE,"KEGELLE 5 (3)";#N/A,#N/A,FALSE,"KEGELLE 6 (3)";#N/A,#N/A,FALSE,"KEGELLE 7 (3)"}</definedName>
    <definedName name="hjm" hidden="1">{#N/A,#N/A,FALSE,"KEGELLE 1 (3)";#N/A,#N/A,FALSE,"KEGELLE 2 (3)";#N/A,#N/A,FALSE,"KEGELLE 3 (3)";#N/A,#N/A,FALSE,"KEGELLE 4 (3)";#N/A,#N/A,FALSE,"KEGELLE 5 (3)";#N/A,#N/A,FALSE,"KEGELLE 6 (3)";#N/A,#N/A,FALSE,"KEGELLE 7 (3)"}</definedName>
    <definedName name="hjmhg" localSheetId="2" hidden="1">{#N/A,#N/A,FALSE,"KEGELLE 1 (2)";#N/A,#N/A,FALSE,"KEGELLE 2 (2)";#N/A,#N/A,FALSE,"KEGELLE 3 (2)";#N/A,#N/A,FALSE,"KEGELLE 4 (2)";#N/A,#N/A,FALSE,"KEGELLE 5 (2)";#N/A,#N/A,FALSE,"KEGELLE 6 (2)";#N/A,#N/A,FALSE,"KEGELLE 7 (2)"}</definedName>
    <definedName name="hjmhg" localSheetId="1" hidden="1">{#N/A,#N/A,FALSE,"KEGELLE 1 (2)";#N/A,#N/A,FALSE,"KEGELLE 2 (2)";#N/A,#N/A,FALSE,"KEGELLE 3 (2)";#N/A,#N/A,FALSE,"KEGELLE 4 (2)";#N/A,#N/A,FALSE,"KEGELLE 5 (2)";#N/A,#N/A,FALSE,"KEGELLE 6 (2)";#N/A,#N/A,FALSE,"KEGELLE 7 (2)"}</definedName>
    <definedName name="hjmhg" hidden="1">{#N/A,#N/A,FALSE,"KEGELLE 1 (2)";#N/A,#N/A,FALSE,"KEGELLE 2 (2)";#N/A,#N/A,FALSE,"KEGELLE 3 (2)";#N/A,#N/A,FALSE,"KEGELLE 4 (2)";#N/A,#N/A,FALSE,"KEGELLE 5 (2)";#N/A,#N/A,FALSE,"KEGELLE 6 (2)";#N/A,#N/A,FALSE,"KEGELLE 7 (2)"}</definedName>
    <definedName name="hmstj" localSheetId="2" hidden="1">{#N/A,#N/A,TRUE,"Report"}</definedName>
    <definedName name="hmstj" localSheetId="1" hidden="1">{#N/A,#N/A,TRUE,"Report"}</definedName>
    <definedName name="hmstj" hidden="1">{#N/A,#N/A,TRUE,"Report"}</definedName>
    <definedName name="hnfg" localSheetId="2" hidden="1">{"MG-2002-F1",#N/A,FALSE,"PPU-Telemig";"MG-2002-F2",#N/A,FALSE,"PPU-Telemig";"MG-2002-F3",#N/A,FALSE,"PPU-Telemig";"MG-2002-F4",#N/A,FALSE,"PPU-Telemig";"MG-2003-F1",#N/A,FALSE,"PPU-Telemig";"MG-2004-F1",#N/A,FALSE,"PPU-Telemig"}</definedName>
    <definedName name="hnfg" localSheetId="1" hidden="1">{"MG-2002-F1",#N/A,FALSE,"PPU-Telemig";"MG-2002-F2",#N/A,FALSE,"PPU-Telemig";"MG-2002-F3",#N/A,FALSE,"PPU-Telemig";"MG-2002-F4",#N/A,FALSE,"PPU-Telemig";"MG-2003-F1",#N/A,FALSE,"PPU-Telemig";"MG-2004-F1",#N/A,FALSE,"PPU-Telemig"}</definedName>
    <definedName name="hnfg" hidden="1">{"MG-2002-F1",#N/A,FALSE,"PPU-Telemig";"MG-2002-F2",#N/A,FALSE,"PPU-Telemig";"MG-2002-F3",#N/A,FALSE,"PPU-Telemig";"MG-2002-F4",#N/A,FALSE,"PPU-Telemig";"MG-2003-F1",#N/A,FALSE,"PPU-Telemig";"MG-2004-F1",#N/A,FALSE,"PPU-Telemig"}</definedName>
    <definedName name="horas_jornada">[2]CONFIGURACIÓN!$C$12</definedName>
    <definedName name="horas_ubicacion1">[2]CONFIGURACIÓN!$C$47</definedName>
    <definedName name="horas_ubicacion2">[2]CONFIGURACIÓN!$C$48</definedName>
    <definedName name="horas_ubicacion3">[2]CONFIGURACIÓN!$C$49</definedName>
    <definedName name="horas_ubicacion4">[2]CONFIGURACIÓN!$C$50</definedName>
    <definedName name="horas_ubicacion5">[2]CONFIGURACIÓN!$C$51</definedName>
    <definedName name="horas_ubicacion6">[2]CONFIGURACIÓN!$C$52</definedName>
    <definedName name="horas_ubicacion7">[2]CONFIGURACIÓN!$C$53</definedName>
    <definedName name="hsf" localSheetId="2" hidden="1">{"'内訳表'!$B$2:$N$64"}</definedName>
    <definedName name="hsf" localSheetId="1" hidden="1">{"'内訳表'!$B$2:$N$64"}</definedName>
    <definedName name="hsf" hidden="1">{"'内訳表'!$B$2:$N$64"}</definedName>
    <definedName name="HTML_CodePage" hidden="1">1252</definedName>
    <definedName name="HTML_Control" localSheetId="2" hidden="1">{"'Planner Cell based'!$A$1:$H$142"}</definedName>
    <definedName name="HTML_Control" localSheetId="1" hidden="1">{"'Planner Cell based'!$A$1:$H$142"}</definedName>
    <definedName name="HTML_Control" hidden="1">{"'Planner Cell based'!$A$1:$H$142"}</definedName>
    <definedName name="HTML_Description" hidden="1">""</definedName>
    <definedName name="HTML_Email" hidden="1">""</definedName>
    <definedName name="HTML_Header" hidden="1">"Planner Cell based"</definedName>
    <definedName name="HTML_LastUpdate" hidden="1">"24.08.2001"</definedName>
    <definedName name="HTML_LineAfter" hidden="1">FALSE</definedName>
    <definedName name="HTML_LineBefore" hidden="1">FALSE</definedName>
    <definedName name="HTML_Name" hidden="1">"OEN NT-Netz"</definedName>
    <definedName name="HTML_OBDlg2" hidden="1">TRUE</definedName>
    <definedName name="HTML_OBDlg4" hidden="1">TRUE</definedName>
    <definedName name="HTML_OS" hidden="1">0</definedName>
    <definedName name="HTML_PathFile" hidden="1">"F:\TV 4\Ebner\MeinHTML.htm"</definedName>
    <definedName name="HTML_Title" hidden="1">"Ang-ACI8-CB_neu230801 TDM"</definedName>
    <definedName name="ii" localSheetId="2" hidden="1">{"'内訳表'!$B$2:$N$64"}</definedName>
    <definedName name="ii" localSheetId="1" hidden="1">{"'内訳表'!$B$2:$N$64"}</definedName>
    <definedName name="ii" hidden="1">{"'内訳表'!$B$2:$N$64"}</definedName>
    <definedName name="Info_Prazo_do_contrato">[9]Seletor!$C$13</definedName>
    <definedName name="IVASobreUtilidad">[5]IMPUESTOS!$E$16</definedName>
    <definedName name="JGJ" localSheetId="2" hidden="1">{0,#N/A,FALSE,0;0,#N/A,FALSE,0;0,#N/A,FALSE,0;0,#N/A,FALSE,0;0,#N/A,FALSE,0;0,#N/A,FALSE,0}</definedName>
    <definedName name="JGJ" localSheetId="1" hidden="1">{0,#N/A,FALSE,0;0,#N/A,FALSE,0;0,#N/A,FALSE,0;0,#N/A,FALSE,0;0,#N/A,FALSE,0;0,#N/A,FALSE,0}</definedName>
    <definedName name="JGJ" hidden="1">{0,#N/A,FALSE,0;0,#N/A,FALSE,0;0,#N/A,FALSE,0;0,#N/A,FALSE,0;0,#N/A,FALSE,0;0,#N/A,FALSE,0}</definedName>
    <definedName name="l" localSheetId="2" hidden="1">{"MG-2002-F1",#N/A,FALSE,"PPU-Telemig";"MG-2002-F2",#N/A,FALSE,"PPU-Telemig";"MG-2002-F3",#N/A,FALSE,"PPU-Telemig";"MG-2002-F4",#N/A,FALSE,"PPU-Telemig";"MG-2003-F1",#N/A,FALSE,"PPU-Telemig";"MG-2004-F1",#N/A,FALSE,"PPU-Telemig"}</definedName>
    <definedName name="l" localSheetId="1" hidden="1">{"MG-2002-F1",#N/A,FALSE,"PPU-Telemig";"MG-2002-F2",#N/A,FALSE,"PPU-Telemig";"MG-2002-F3",#N/A,FALSE,"PPU-Telemig";"MG-2002-F4",#N/A,FALSE,"PPU-Telemig";"MG-2003-F1",#N/A,FALSE,"PPU-Telemig";"MG-2004-F1",#N/A,FALSE,"PPU-Telemig"}</definedName>
    <definedName name="l" hidden="1">{"MG-2002-F1",#N/A,FALSE,"PPU-Telemig";"MG-2002-F2",#N/A,FALSE,"PPU-Telemig";"MG-2002-F3",#N/A,FALSE,"PPU-Telemig";"MG-2002-F4",#N/A,FALSE,"PPU-Telemig";"MG-2003-F1",#N/A,FALSE,"PPU-Telemig";"MG-2004-F1",#N/A,FALSE,"PPU-Telemig"}</definedName>
    <definedName name="lista_hnp">'[2]COSTES NO SSPP'!$B$24:$B$33</definedName>
    <definedName name="lista_lineas_reparto">'[2]HW&amp;SW'!$C$314:$C$324</definedName>
    <definedName name="lista_localizaciones">[2]CONFIGURACIÓN!$B$47:$B$53</definedName>
    <definedName name="lista_paises">'[2]DATOS MAESTROS'!$B$13:$B$39</definedName>
    <definedName name="lista_perfiles_esp">[2]TASAS!$D$7:$D$198</definedName>
    <definedName name="lista_perfiles_resto">[2]TASAS!$B$330:$B$450</definedName>
    <definedName name="margen">'[2]Cash Flow (COP)'!$O$68</definedName>
    <definedName name="markup_infra">[2]DASHBOARD!$D$20</definedName>
    <definedName name="mdgh" localSheetId="2" hidden="1">{"'内訳表'!$B$2:$N$64"}</definedName>
    <definedName name="mdgh" localSheetId="1" hidden="1">{"'内訳表'!$B$2:$N$64"}</definedName>
    <definedName name="mdgh" hidden="1">{"'内訳表'!$B$2:$N$64"}</definedName>
    <definedName name="mes_inicio_servicio">MONTH([2]CONFIGURACIÓN!$C$9)</definedName>
    <definedName name="meses_a1">[2]CONFIGURACIÓN!$D$29</definedName>
    <definedName name="meses_a10">[2]CONFIGURACIÓN!$M$29</definedName>
    <definedName name="meses_a11">[2]CONFIGURACIÓN!$N$29</definedName>
    <definedName name="meses_a2">[2]CONFIGURACIÓN!$E$29</definedName>
    <definedName name="meses_a3">[2]CONFIGURACIÓN!$F$29</definedName>
    <definedName name="meses_a4">[2]CONFIGURACIÓN!$G$29</definedName>
    <definedName name="meses_a5">[2]CONFIGURACIÓN!$H$29</definedName>
    <definedName name="meses_a6">[2]CONFIGURACIÓN!$I$29</definedName>
    <definedName name="meses_a7">[2]CONFIGURACIÓN!$J$29</definedName>
    <definedName name="meses_a8">[2]CONFIGURACIÓN!$K$29</definedName>
    <definedName name="meses_a9">[2]CONFIGURACIÓN!$L$29</definedName>
    <definedName name="meses_servicio">[2]CONFIGURACIÓN!$C$8</definedName>
    <definedName name="mfhjgjhg"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ExcelLinker_A12B55A7_9F67_4A31_8ABE_1C1F4218B5AF" localSheetId="2">BASE DE [10]DATOS!$B$2:$B$2</definedName>
    <definedName name="MmExcelLinker_A12B55A7_9F67_4A31_8ABE_1C1F4218B5AF" localSheetId="1">BASE DE [10]DATOS!$B$2:$B$2</definedName>
    <definedName name="MmExcelLinker_A12B55A7_9F67_4A31_8ABE_1C1F4218B5AF">BASE DE [10]DATOS!$B$2:$B$2</definedName>
    <definedName name="mmm" localSheetId="2" hidden="1">{"MG-2002-F1",#N/A,FALSE,"PPU-Telemig";"MG-2002-F2",#N/A,FALSE,"PPU-Telemig";"MG-2002-F3",#N/A,FALSE,"PPU-Telemig";"MG-2002-F4",#N/A,FALSE,"PPU-Telemig";"MG-2003-F1",#N/A,FALSE,"PPU-Telemig";"MG-2004-F1",#N/A,FALSE,"PPU-Telemig"}</definedName>
    <definedName name="mmm" localSheetId="1" hidden="1">{"MG-2002-F1",#N/A,FALSE,"PPU-Telemig";"MG-2002-F2",#N/A,FALSE,"PPU-Telemig";"MG-2002-F3",#N/A,FALSE,"PPU-Telemig";"MG-2002-F4",#N/A,FALSE,"PPU-Telemig";"MG-2003-F1",#N/A,FALSE,"PPU-Telemig";"MG-2004-F1",#N/A,FALSE,"PPU-Telemig"}</definedName>
    <definedName name="mmm" hidden="1">{"MG-2002-F1",#N/A,FALSE,"PPU-Telemig";"MG-2002-F2",#N/A,FALSE,"PPU-Telemig";"MG-2002-F3",#N/A,FALSE,"PPU-Telemig";"MG-2002-F4",#N/A,FALSE,"PPU-Telemig";"MG-2003-F1",#N/A,FALSE,"PPU-Telemig";"MG-2004-F1",#N/A,FALSE,"PPU-Telemig"}</definedName>
    <definedName name="mnhgd" localSheetId="2" hidden="1">{"MG-2002-F1",#N/A,FALSE,"PPU-Telemig";"MG-2002-F2",#N/A,FALSE,"PPU-Telemig";"MG-2002-F3",#N/A,FALSE,"PPU-Telemig";"MG-2002-F4",#N/A,FALSE,"PPU-Telemig";"MG-2003-F1",#N/A,FALSE,"PPU-Telemig";"MG-2004-F1",#N/A,FALSE,"PPU-Telemig"}</definedName>
    <definedName name="mnhgd" localSheetId="1"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MTC">'[11]Cons Cotizac - Examenes médicos'!$M$12:$R$12</definedName>
    <definedName name="ndc" localSheetId="2" hidden="1">{"'内訳表'!$B$2:$N$64"}</definedName>
    <definedName name="ndc" localSheetId="1" hidden="1">{"'内訳表'!$B$2:$N$64"}</definedName>
    <definedName name="ndc" hidden="1">{"'内訳表'!$B$2:$N$64"}</definedName>
    <definedName name="NoFacturable">[5]PERSONAL!$P$46</definedName>
    <definedName name="normal" localSheetId="1" hidden="1">#REF!</definedName>
    <definedName name="normal" hidden="1">#REF!</definedName>
    <definedName name="normal2" localSheetId="1" hidden="1">#REF!</definedName>
    <definedName name="normal2" hidden="1">#REF!</definedName>
    <definedName name="normal3" localSheetId="1" hidden="1">#REF!</definedName>
    <definedName name="normal3" hidden="1">#REF!</definedName>
    <definedName name="normal4" localSheetId="1" hidden="1">#REF!</definedName>
    <definedName name="normal4" hidden="1">#REF!</definedName>
    <definedName name="normal5" localSheetId="1" hidden="1">#REF!</definedName>
    <definedName name="normal5" hidden="1">#REF!</definedName>
    <definedName name="normal6" localSheetId="1" hidden="1">#REF!</definedName>
    <definedName name="normal6" hidden="1">#REF!</definedName>
    <definedName name="nueva">[4]lista!$A$2:$A$3</definedName>
    <definedName name="Objetivos">[8]Tablas!$E$2:$E$17</definedName>
    <definedName name="Oficina">[5]PERSONAL!$P$69</definedName>
    <definedName name="oo" localSheetId="2" hidden="1">{"'内訳表'!$B$2:$N$64"}</definedName>
    <definedName name="oo" localSheetId="1" hidden="1">{"'内訳表'!$B$2:$N$64"}</definedName>
    <definedName name="oo" hidden="1">{"'内訳表'!$B$2:$N$64"}</definedName>
    <definedName name="PARTICIPACION" localSheetId="4">[4]lista!$A$15:$A$17</definedName>
    <definedName name="PARTICIPACION">[6]lista!$A$15:$A$17</definedName>
    <definedName name="penal_1">[2]PARÁMETROS!$C$70</definedName>
    <definedName name="penal_10">[2]PARÁMETROS!$C$79</definedName>
    <definedName name="penal_2">[2]PARÁMETROS!$C$71</definedName>
    <definedName name="penal_3">[2]PARÁMETROS!$C$72</definedName>
    <definedName name="penal_4">[2]PARÁMETROS!$C$73</definedName>
    <definedName name="penal_5">[2]PARÁMETROS!$C$74</definedName>
    <definedName name="penal_6">[2]PARÁMETROS!$C$75</definedName>
    <definedName name="penal_7">[2]PARÁMETROS!$C$76</definedName>
    <definedName name="penal_8">[2]PARÁMETROS!$C$77</definedName>
    <definedName name="penal_9">[2]PARÁMETROS!$C$78</definedName>
    <definedName name="penal_global">[2]PARÁMETROS!$D$80</definedName>
    <definedName name="perfil">'[12]SALARIO DE REFERENCIA'!$B$7:$B$121</definedName>
    <definedName name="perfiles">'[13]SALARIO DE REFERENCIA'!$B$7:$B$121</definedName>
    <definedName name="pilares">[8]Tablas!$G$2:$G$6</definedName>
    <definedName name="Procedencia" localSheetId="4">[4]lista!$A$2:$A$3</definedName>
    <definedName name="Procedencia">[6]lista!$A$2:$A$3</definedName>
    <definedName name="productosdef">'[3]Precios Alimentos'!$A$5031:$A$5730</definedName>
    <definedName name="Profesional">[5]PERSONAL!$P$12</definedName>
    <definedName name="reahgbaerg" localSheetId="2" hidden="1">{"'内訳表'!$B$2:$N$64"}</definedName>
    <definedName name="reahgbaerg" localSheetId="1" hidden="1">{"'内訳表'!$B$2:$N$64"}</definedName>
    <definedName name="reahgbaerg" hidden="1">{"'内訳表'!$B$2:$N$64"}</definedName>
    <definedName name="res" localSheetId="2" hidden="1">{"MG-2002-F1",#N/A,FALSE,"PPU-Telemig";"MG-2002-F2",#N/A,FALSE,"PPU-Telemig";"MG-2002-F3",#N/A,FALSE,"PPU-Telemig";"MG-2002-F4",#N/A,FALSE,"PPU-Telemig";"MG-2003-F1",#N/A,FALSE,"PPU-Telemig";"MG-2004-F1",#N/A,FALSE,"PPU-Telemig"}</definedName>
    <definedName name="res" localSheetId="1"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UESTAS" localSheetId="1">#REF!</definedName>
    <definedName name="RESPUESTAS">#REF!</definedName>
    <definedName name="rggvs" localSheetId="2" hidden="1">{"'内訳表'!$B$2:$N$64"}</definedName>
    <definedName name="rggvs" localSheetId="1" hidden="1">{"'内訳表'!$B$2:$N$64"}</definedName>
    <definedName name="rggvs" hidden="1">{"'内訳表'!$B$2:$N$64"}</definedName>
    <definedName name="rnrsy" localSheetId="2" hidden="1">{#N/A,#N/A,TRUE,"Report"}</definedName>
    <definedName name="rnrsy" localSheetId="1" hidden="1">{#N/A,#N/A,TRUE,"Report"}</definedName>
    <definedName name="rnrsy" hidden="1">{#N/A,#N/A,TRUE,"Report"}</definedName>
    <definedName name="rrr" localSheetId="2" hidden="1">{"MG-2002-F1",#N/A,FALSE,"PPU-Telemig";"MG-2002-F2",#N/A,FALSE,"PPU-Telemig";"MG-2002-F3",#N/A,FALSE,"PPU-Telemig";"MG-2002-F4",#N/A,FALSE,"PPU-Telemig";"MG-2003-F1",#N/A,FALSE,"PPU-Telemig";"MG-2004-F1",#N/A,FALSE,"PPU-Telemig"}</definedName>
    <definedName name="rrr" localSheetId="1" hidden="1">{"MG-2002-F1",#N/A,FALSE,"PPU-Telemig";"MG-2002-F2",#N/A,FALSE,"PPU-Telemig";"MG-2002-F3",#N/A,FALSE,"PPU-Telemig";"MG-2002-F4",#N/A,FALSE,"PPU-Telemig";"MG-2003-F1",#N/A,FALSE,"PPU-Telemig";"MG-2004-F1",#N/A,FALSE,"PPU-Telemig"}</definedName>
    <definedName name="rrr" hidden="1">{"MG-2002-F1",#N/A,FALSE,"PPU-Telemig";"MG-2002-F2",#N/A,FALSE,"PPU-Telemig";"MG-2002-F3",#N/A,FALSE,"PPU-Telemig";"MG-2002-F4",#N/A,FALSE,"PPU-Telemig";"MG-2003-F1",#N/A,FALSE,"PPU-Telemig";"MG-2004-F1",#N/A,FALSE,"PPU-Telemig"}</definedName>
    <definedName name="RY" localSheetId="2" hidden="1">{"MG-2002-F1",#N/A,FALSE,"PPU-Telemig";"MG-2002-F2",#N/A,FALSE,"PPU-Telemig";"MG-2002-F3",#N/A,FALSE,"PPU-Telemig";"MG-2002-F4",#N/A,FALSE,"PPU-Telemig";"MG-2003-F1",#N/A,FALSE,"PPU-Telemig";"MG-2004-F1",#N/A,FALSE,"PPU-Telemig"}</definedName>
    <definedName name="RY" localSheetId="1"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alariosref">'[14]Salarios de Referencia'!$B$7:$B$120</definedName>
    <definedName name="sdf" localSheetId="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localSheetId="1" hidden="1">[1]MEX95IB!#REF!</definedName>
    <definedName name="SDFGFH" hidden="1">[1]MEX95IB!#REF!</definedName>
    <definedName name="sencount" hidden="1">2</definedName>
    <definedName name="sfgm" localSheetId="2" hidden="1">{#N/A,#N/A,TRUE,"Report"}</definedName>
    <definedName name="sfgm" localSheetId="1" hidden="1">{#N/A,#N/A,TRUE,"Report"}</definedName>
    <definedName name="sfgm" hidden="1">{#N/A,#N/A,TRUE,"Report"}</definedName>
    <definedName name="su" localSheetId="2" hidden="1">{"MG-2002-F1",#N/A,FALSE,"PPU-Telemig";"MG-2002-F2",#N/A,FALSE,"PPU-Telemig";"MG-2002-F3",#N/A,FALSE,"PPU-Telemig";"MG-2002-F4",#N/A,FALSE,"PPU-Telemig";"MG-2003-F1",#N/A,FALSE,"PPU-Telemig";"MG-2004-F1",#N/A,FALSE,"PPU-Telemig"}</definedName>
    <definedName name="su" localSheetId="1" hidden="1">{"MG-2002-F1",#N/A,FALSE,"PPU-Telemig";"MG-2002-F2",#N/A,FALSE,"PPU-Telemig";"MG-2002-F3",#N/A,FALSE,"PPU-Telemig";"MG-2002-F4",#N/A,FALSE,"PPU-Telemig";"MG-2003-F1",#N/A,FALSE,"PPU-Telemig";"MG-2004-F1",#N/A,FALSE,"PPU-Telemig"}</definedName>
    <definedName name="su" hidden="1">{"MG-2002-F1",#N/A,FALSE,"PPU-Telemig";"MG-2002-F2",#N/A,FALSE,"PPU-Telemig";"MG-2002-F3",#N/A,FALSE,"PPU-Telemig";"MG-2002-F4",#N/A,FALSE,"PPU-Telemig";"MG-2003-F1",#N/A,FALSE,"PPU-Telemig";"MG-2004-F1",#N/A,FALSE,"PPU-Telemig"}</definedName>
    <definedName name="sugiura" localSheetId="2" hidden="1">{"'内訳表'!$B$2:$N$64"}</definedName>
    <definedName name="sugiura" localSheetId="1" hidden="1">{"'内訳表'!$B$2:$N$64"}</definedName>
    <definedName name="sugiura" hidden="1">{"'内訳表'!$B$2:$N$64"}</definedName>
    <definedName name="Tecnico">[5]PERSONAL!$P$34</definedName>
    <definedName name="tipo" localSheetId="4">[4]lista!$A$11:$A$13</definedName>
    <definedName name="tipo">[6]lista!$A$11:$A$13</definedName>
    <definedName name="tipodeanalisis">'[3]Analisis microbiologico'!$A$110:$A$182</definedName>
    <definedName name="_xlnm.Print_Titles" localSheetId="4">'INFO EXPERIENCIA'!$2:$6</definedName>
    <definedName name="TotalImpuestosObra">[5]IMPUESTOS!$F$10</definedName>
    <definedName name="Tramite">[5]PERSONAL!$P$88</definedName>
    <definedName name="tta" localSheetId="2" hidden="1">{"MG-2002-F1",#N/A,FALSE,"PPU-Telemig";"MG-2002-F2",#N/A,FALSE,"PPU-Telemig";"MG-2002-F3",#N/A,FALSE,"PPU-Telemig";"MG-2002-F4",#N/A,FALSE,"PPU-Telemig";"MG-2003-F1",#N/A,FALSE,"PPU-Telemig";"MG-2004-F1",#N/A,FALSE,"PPU-Telemig"}</definedName>
    <definedName name="tta" localSheetId="1"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USD">'[2]DATOS ENTRADA'!$E$1</definedName>
    <definedName name="v" localSheetId="1" hidden="1">#REF!</definedName>
    <definedName name="v" hidden="1">#REF!</definedName>
    <definedName name="venc">'[2]Cash Flow (COP)'!$D$10</definedName>
    <definedName name="Viajes">[5]PERSONAL!$P$93</definedName>
    <definedName name="whrt" localSheetId="2" hidden="1">{"'内訳表'!$B$2:$N$64"}</definedName>
    <definedName name="whrt" localSheetId="1" hidden="1">{"'内訳表'!$B$2:$N$64"}</definedName>
    <definedName name="whrt" hidden="1">{"'内訳表'!$B$2:$N$64"}</definedName>
    <definedName name="wrn.100." localSheetId="2"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1"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localSheetId="2"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localSheetId="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localSheetId="2" hidden="1">{#N/A,#N/A,FALSE,"KEGELLE 1 (2)";#N/A,#N/A,FALSE,"KEGELLE 2 (2)";#N/A,#N/A,FALSE,"KEGELLE 3 (2)";#N/A,#N/A,FALSE,"KEGELLE 4 (2)";#N/A,#N/A,FALSE,"KEGELLE 5 (2)";#N/A,#N/A,FALSE,"KEGELLE 6 (2)";#N/A,#N/A,FALSE,"KEGELLE 7 (2)"}</definedName>
    <definedName name="wrn.55." localSheetId="1" hidden="1">{#N/A,#N/A,FALSE,"KEGELLE 1 (2)";#N/A,#N/A,FALSE,"KEGELLE 2 (2)";#N/A,#N/A,FALSE,"KEGELLE 3 (2)";#N/A,#N/A,FALSE,"KEGELLE 4 (2)";#N/A,#N/A,FALSE,"KEGELLE 5 (2)";#N/A,#N/A,FALSE,"KEGELLE 6 (2)";#N/A,#N/A,FALSE,"KEGELLE 7 (2)"}</definedName>
    <definedName name="wrn.55." hidden="1">{#N/A,#N/A,FALSE,"KEGELLE 1 (2)";#N/A,#N/A,FALSE,"KEGELLE 2 (2)";#N/A,#N/A,FALSE,"KEGELLE 3 (2)";#N/A,#N/A,FALSE,"KEGELLE 4 (2)";#N/A,#N/A,FALSE,"KEGELLE 5 (2)";#N/A,#N/A,FALSE,"KEGELLE 6 (2)";#N/A,#N/A,FALSE,"KEGELLE 7 (2)"}</definedName>
    <definedName name="wrn.66." localSheetId="2" hidden="1">{#N/A,#N/A,FALSE,"KEGELLE 1 (3)";#N/A,#N/A,FALSE,"KEGELLE 2 (3)";#N/A,#N/A,FALSE,"KEGELLE 3 (3)";#N/A,#N/A,FALSE,"KEGELLE 4 (3)";#N/A,#N/A,FALSE,"KEGELLE 5 (3)";#N/A,#N/A,FALSE,"KEGELLE 6 (3)";#N/A,#N/A,FALSE,"KEGELLE 7 (3)"}</definedName>
    <definedName name="wrn.66." localSheetId="1" hidden="1">{#N/A,#N/A,FALSE,"KEGELLE 1 (3)";#N/A,#N/A,FALSE,"KEGELLE 2 (3)";#N/A,#N/A,FALSE,"KEGELLE 3 (3)";#N/A,#N/A,FALSE,"KEGELLE 4 (3)";#N/A,#N/A,FALSE,"KEGELLE 5 (3)";#N/A,#N/A,FALSE,"KEGELLE 6 (3)";#N/A,#N/A,FALSE,"KEGELLE 7 (3)"}</definedName>
    <definedName name="wrn.66." hidden="1">{#N/A,#N/A,FALSE,"KEGELLE 1 (3)";#N/A,#N/A,FALSE,"KEGELLE 2 (3)";#N/A,#N/A,FALSE,"KEGELLE 3 (3)";#N/A,#N/A,FALSE,"KEGELLE 4 (3)";#N/A,#N/A,FALSE,"KEGELLE 5 (3)";#N/A,#N/A,FALSE,"KEGELLE 6 (3)";#N/A,#N/A,FALSE,"KEGELLE 7 (3)"}</definedName>
    <definedName name="wrn.89." localSheetId="2" hidden="1">{#N/A,#N/A,FALSE,"KEGELLE 2";#N/A,#N/A,FALSE,"KEGELLE 3";#N/A,#N/A,FALSE,"KEGELLE 4";#N/A,#N/A,FALSE,"KEGELLE 5";#N/A,#N/A,FALSE,"KEGELLE 6";#N/A,#N/A,FALSE,"KEGELLE 7"}</definedName>
    <definedName name="wrn.89." localSheetId="1" hidden="1">{#N/A,#N/A,FALSE,"KEGELLE 2";#N/A,#N/A,FALSE,"KEGELLE 3";#N/A,#N/A,FALSE,"KEGELLE 4";#N/A,#N/A,FALSE,"KEGELLE 5";#N/A,#N/A,FALSE,"KEGELLE 6";#N/A,#N/A,FALSE,"KEGELLE 7"}</definedName>
    <definedName name="wrn.89." hidden="1">{#N/A,#N/A,FALSE,"KEGELLE 2";#N/A,#N/A,FALSE,"KEGELLE 3";#N/A,#N/A,FALSE,"KEGELLE 4";#N/A,#N/A,FALSE,"KEGELLE 5";#N/A,#N/A,FALSE,"KEGELLE 6";#N/A,#N/A,FALSE,"KEGELLE 7"}</definedName>
    <definedName name="wrn.90." localSheetId="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localSheetId="2" hidden="1">{#N/A,#N/A,TRUE,"Report"}</definedName>
    <definedName name="wrn.Capacity._.Calculations._.for._.FM3." localSheetId="1" hidden="1">{#N/A,#N/A,TRUE,"Report"}</definedName>
    <definedName name="wrn.Capacity._.Calculations._.for._.FM3." hidden="1">{#N/A,#N/A,TRUE,"Report"}</definedName>
    <definedName name="wrn.GGP1." localSheetId="2" hidden="1">{#N/A,#N/A,TRUE,"TOT-GGRAL";#N/A,#N/A,TRUE,"G1000";#N/A,#N/A,TRUE,"G1200";#N/A,#N/A,TRUE,"G1400"}</definedName>
    <definedName name="wrn.GGP1." localSheetId="1" hidden="1">{#N/A,#N/A,TRUE,"TOT-GGRAL";#N/A,#N/A,TRUE,"G1000";#N/A,#N/A,TRUE,"G1200";#N/A,#N/A,TRUE,"G1400"}</definedName>
    <definedName name="wrn.GGP1." hidden="1">{#N/A,#N/A,TRUE,"TOT-GGRAL";#N/A,#N/A,TRUE,"G1000";#N/A,#N/A,TRUE,"G1200";#N/A,#N/A,TRUE,"G1400"}</definedName>
    <definedName name="wrn.GGP2." localSheetId="2" hidden="1">{#N/A,#N/A,TRUE,"TOT-GGRAL";#N/A,#N/A,TRUE,"G1000";#N/A,#N/A,TRUE,"G1200";#N/A,#N/A,TRUE,"G1400"}</definedName>
    <definedName name="wrn.GGP2." localSheetId="1" hidden="1">{#N/A,#N/A,TRUE,"TOT-GGRAL";#N/A,#N/A,TRUE,"G1000";#N/A,#N/A,TRUE,"G1200";#N/A,#N/A,TRUE,"G1400"}</definedName>
    <definedName name="wrn.GGP2." hidden="1">{#N/A,#N/A,TRUE,"TOT-GGRAL";#N/A,#N/A,TRUE,"G1000";#N/A,#N/A,TRUE,"G1200";#N/A,#N/A,TRUE,"G1400"}</definedName>
    <definedName name="wrn.GGP3." localSheetId="2" hidden="1">{#N/A,#N/A,TRUE,"TOT-GGRAL";#N/A,#N/A,TRUE,"G1000";#N/A,#N/A,TRUE,"G1200";#N/A,#N/A,TRUE,"G1400"}</definedName>
    <definedName name="wrn.GGP3." localSheetId="1" hidden="1">{#N/A,#N/A,TRUE,"TOT-GGRAL";#N/A,#N/A,TRUE,"G1000";#N/A,#N/A,TRUE,"G1200";#N/A,#N/A,TRUE,"G1400"}</definedName>
    <definedName name="wrn.GGP3." hidden="1">{#N/A,#N/A,TRUE,"TOT-GGRAL";#N/A,#N/A,TRUE,"G1000";#N/A,#N/A,TRUE,"G1200";#N/A,#N/A,TRUE,"G1400"}</definedName>
    <definedName name="wrn.GGP4." localSheetId="2" hidden="1">{#N/A,#N/A,TRUE,"TOT-GGRAL";#N/A,#N/A,TRUE,"G1000";#N/A,#N/A,TRUE,"G1200";#N/A,#N/A,TRUE,"G1400"}</definedName>
    <definedName name="wrn.GGP4." localSheetId="1" hidden="1">{#N/A,#N/A,TRUE,"TOT-GGRAL";#N/A,#N/A,TRUE,"G1000";#N/A,#N/A,TRUE,"G1200";#N/A,#N/A,TRUE,"G1400"}</definedName>
    <definedName name="wrn.GGP4." hidden="1">{#N/A,#N/A,TRUE,"TOT-GGRAL";#N/A,#N/A,TRUE,"G1000";#N/A,#N/A,TRUE,"G1200";#N/A,#N/A,TRUE,"G1400"}</definedName>
    <definedName name="wrn.GGP5." localSheetId="2" hidden="1">{#N/A,#N/A,TRUE,"TOT-GGRAL"}</definedName>
    <definedName name="wrn.GGP5." localSheetId="1" hidden="1">{#N/A,#N/A,TRUE,"TOT-GGRAL"}</definedName>
    <definedName name="wrn.GGP5." hidden="1">{#N/A,#N/A,TRUE,"TOT-GGRAL"}</definedName>
    <definedName name="wrn.julio24." localSheetId="2" hidden="1">{#N/A,#N/A,FALSE,"310.1";#N/A,#N/A,FALSE,"321.1";#N/A,#N/A,FALSE,"320.3";#N/A,#N/A,FALSE,"330.1"}</definedName>
    <definedName name="wrn.julio24." localSheetId="1" hidden="1">{#N/A,#N/A,FALSE,"310.1";#N/A,#N/A,FALSE,"321.1";#N/A,#N/A,FALSE,"320.3";#N/A,#N/A,FALSE,"330.1"}</definedName>
    <definedName name="wrn.julio24." hidden="1">{#N/A,#N/A,FALSE,"310.1";#N/A,#N/A,FALSE,"321.1";#N/A,#N/A,FALSE,"320.3";#N/A,#N/A,FALSE,"330.1"}</definedName>
    <definedName name="wrn.LPU._.MG." localSheetId="2" hidden="1">{"MG-2002-F1",#N/A,FALSE,"PPU-Telemig";"MG-2002-F2",#N/A,FALSE,"PPU-Telemig";"MG-2002-F3",#N/A,FALSE,"PPU-Telemig";"MG-2002-F4",#N/A,FALSE,"PPU-Telemig";"MG-2003-F1",#N/A,FALSE,"PPU-Telemig";"MG-2004-F1",#N/A,FALSE,"PPU-Telemig"}</definedName>
    <definedName name="wrn.LPU._.MG." localSheetId="1"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SUPPLY." localSheetId="2" hidden="1">{#N/A,#N/A,FALSE,"POLONNA 8";#N/A,#N/A,FALSE,"POLONNA 7";#N/A,#N/A,FALSE,"POLONNA 6";#N/A,#N/A,FALSE,"POLONNA 5 ";#N/A,#N/A,FALSE,"POLONNA 3";#N/A,#N/A,FALSE,"POLONNA 4";#N/A,#N/A,FALSE,"POLONNA 2";#N/A,#N/A,FALSE,"POLONNA 1"}</definedName>
    <definedName name="wrn.SUPPLY." localSheetId="1" hidden="1">{#N/A,#N/A,FALSE,"POLONNA 8";#N/A,#N/A,FALSE,"POLONNA 7";#N/A,#N/A,FALSE,"POLONNA 6";#N/A,#N/A,FALSE,"POLONNA 5 ";#N/A,#N/A,FALSE,"POLONNA 3";#N/A,#N/A,FALSE,"POLONNA 4";#N/A,#N/A,FALSE,"POLONNA 2";#N/A,#N/A,FALSE,"POLONNA 1"}</definedName>
    <definedName name="wrn.SUPPLY." hidden="1">{#N/A,#N/A,FALSE,"POLONNA 8";#N/A,#N/A,FALSE,"POLONNA 7";#N/A,#N/A,FALSE,"POLONNA 6";#N/A,#N/A,FALSE,"POLONNA 5 ";#N/A,#N/A,FALSE,"POLONNA 3";#N/A,#N/A,FALSE,"POLONNA 4";#N/A,#N/A,FALSE,"POLONNA 2";#N/A,#N/A,FALSE,"POLONNA 1"}</definedName>
    <definedName name="wrn.TOTAL." localSheetId="2"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1"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localSheetId="2" hidden="1">{#N/A,#N/A,TRUE,"Report"}</definedName>
    <definedName name="ww" localSheetId="1" hidden="1">{#N/A,#N/A,TRUE,"Report"}</definedName>
    <definedName name="ww" hidden="1">{#N/A,#N/A,TRUE,"Report"}</definedName>
    <definedName name="x" localSheetId="4">[15]lista!$A$11:$A$13</definedName>
    <definedName name="x">[16]lista!$A$11:$A$13</definedName>
    <definedName name="xxxx" localSheetId="2" hidden="1">{"'内訳表'!$B$2:$N$64"}</definedName>
    <definedName name="xxxx" localSheetId="1" hidden="1">{"'内訳表'!$B$2:$N$64"}</definedName>
    <definedName name="xxxx" hidden="1">{"'内訳表'!$B$2:$N$64"}</definedName>
    <definedName name="z" localSheetId="1" hidden="1">#REF!</definedName>
    <definedName name="z" hidden="1">#REF!</definedName>
    <definedName name="Z_904359A9_A617_4915_B4AB_DFAF529EA658_.wvu.Cols" localSheetId="0" hidden="1">'INFO GENERAL Y FINANCIERA'!$AL:$XFD</definedName>
    <definedName name="Z_904359A9_A617_4915_B4AB_DFAF529EA658_.wvu.FilterData" localSheetId="0" hidden="1">'INFO GENERAL Y FINANCIERA'!$B$42:$AP$42</definedName>
    <definedName name="Z_904359A9_A617_4915_B4AB_DFAF529EA658_.wvu.Rows" localSheetId="0" hidden="1">'INFO GENERAL Y FINANCIERA'!$88:$1048576,'INFO GENERAL Y FINANCIERA'!$76:$87</definedName>
    <definedName name="Z_ABCCF9B4_4F75_4F3B_AAD2_54E1C063315C_.wvu.Cols" localSheetId="1" hidden="1">#REF!</definedName>
    <definedName name="Z_ABCCF9B4_4F75_4F3B_AAD2_54E1C063315C_.wvu.Cols" hidden="1">#REF!</definedName>
    <definedName name="Z_ABCCF9B4_4F75_4F3B_AAD2_54E1C063315C_.wvu.FilterData" localSheetId="1" hidden="1">#REF!</definedName>
    <definedName name="Z_ABCCF9B4_4F75_4F3B_AAD2_54E1C063315C_.wvu.FilterData" hidden="1">#REF!</definedName>
    <definedName name="Z_ABCCF9B4_4F75_4F3B_AAD2_54E1C063315C_.wvu.PrintArea" localSheetId="1" hidden="1">#REF!</definedName>
    <definedName name="Z_ABCCF9B4_4F75_4F3B_AAD2_54E1C063315C_.wvu.PrintArea" hidden="1">#REF!</definedName>
    <definedName name="Z_EF2320C6_63F4_489C_890F_5C3717975D9E_.wvu.Cols" localSheetId="0" hidden="1">'INFO GENERAL Y FINANCIERA'!$AL:$XFD</definedName>
    <definedName name="Z_EF2320C6_63F4_489C_890F_5C3717975D9E_.wvu.FilterData" localSheetId="0" hidden="1">'INFO GENERAL Y FINANCIERA'!$B$42:$AP$42</definedName>
    <definedName name="Z_EF2320C6_63F4_489C_890F_5C3717975D9E_.wvu.Rows" localSheetId="0" hidden="1">'INFO GENERAL Y FINANCIERA'!$88:$1048576,'INFO GENERAL Y FINANCIERA'!$76:$87</definedName>
    <definedName name="zzz">[17]Listas!$B$2:$B$34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19" l="1"/>
  <c r="G33" i="19" l="1"/>
  <c r="M18" i="19"/>
  <c r="M17" i="19"/>
  <c r="M31" i="19"/>
  <c r="M30" i="19"/>
  <c r="M29" i="19"/>
  <c r="M28" i="19"/>
  <c r="M27" i="19"/>
  <c r="M26" i="19"/>
  <c r="M25" i="19"/>
  <c r="M24" i="19"/>
  <c r="M23" i="19"/>
  <c r="M22" i="19"/>
  <c r="M21" i="19"/>
  <c r="M20" i="19"/>
  <c r="M19" i="19"/>
  <c r="L18" i="19"/>
  <c r="J76" i="23" l="1"/>
  <c r="J6" i="23"/>
  <c r="J7" i="23"/>
  <c r="J8" i="23"/>
  <c r="J10" i="23"/>
  <c r="J11" i="23"/>
  <c r="J12" i="23"/>
  <c r="J13" i="23"/>
  <c r="J14" i="23"/>
  <c r="J15" i="23"/>
  <c r="J16"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7" i="23"/>
  <c r="J78" i="23"/>
  <c r="J79" i="23"/>
  <c r="J80" i="23"/>
  <c r="J81" i="23"/>
  <c r="J82" i="23"/>
  <c r="J83" i="23"/>
  <c r="J84" i="23"/>
  <c r="J85" i="23"/>
  <c r="J86" i="23"/>
  <c r="J87" i="23"/>
  <c r="J88" i="23"/>
  <c r="J89" i="23"/>
  <c r="J90" i="23"/>
  <c r="J91" i="23"/>
  <c r="J92" i="23"/>
  <c r="J93" i="23"/>
  <c r="J94" i="23"/>
  <c r="J95" i="23"/>
  <c r="J96" i="23"/>
  <c r="J97" i="23"/>
  <c r="J99" i="23"/>
  <c r="J100" i="23"/>
  <c r="J101" i="23"/>
  <c r="J102" i="23"/>
  <c r="J103" i="23"/>
  <c r="J104" i="23"/>
  <c r="J106" i="23"/>
  <c r="J107" i="23"/>
  <c r="J108" i="23"/>
  <c r="J109" i="23"/>
  <c r="J110" i="23"/>
  <c r="J111" i="23"/>
  <c r="J112" i="23"/>
  <c r="J113" i="23"/>
  <c r="J114" i="23"/>
  <c r="J115" i="23"/>
  <c r="J116" i="23"/>
  <c r="J117" i="23"/>
  <c r="J118" i="23"/>
  <c r="J119" i="23"/>
  <c r="J120" i="23"/>
  <c r="J121" i="23"/>
  <c r="J123" i="23"/>
  <c r="J124" i="23"/>
  <c r="J125" i="23"/>
  <c r="J126" i="23"/>
  <c r="J127" i="23"/>
  <c r="J128" i="23"/>
  <c r="J129" i="23"/>
  <c r="J130" i="23"/>
  <c r="J131" i="23"/>
  <c r="J132" i="23"/>
  <c r="J133" i="23"/>
  <c r="J134" i="23"/>
  <c r="J136" i="23"/>
  <c r="J137" i="23"/>
  <c r="J138" i="23"/>
  <c r="J139" i="23"/>
  <c r="J140" i="23"/>
  <c r="J141" i="23"/>
  <c r="J142" i="23"/>
  <c r="J143" i="23"/>
  <c r="J144" i="23"/>
  <c r="J145" i="23"/>
  <c r="J146" i="23"/>
  <c r="J147" i="23"/>
  <c r="J148"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6" i="23"/>
  <c r="J177" i="23"/>
  <c r="J178" i="23"/>
  <c r="J179" i="23"/>
  <c r="J180" i="23"/>
  <c r="J181" i="23"/>
  <c r="J182" i="23"/>
  <c r="J183" i="23"/>
  <c r="J184" i="23"/>
  <c r="J185" i="23"/>
  <c r="J186" i="23"/>
  <c r="J187" i="23"/>
  <c r="J188" i="23"/>
  <c r="J189" i="23"/>
  <c r="J190" i="23"/>
  <c r="J191" i="23"/>
  <c r="J193" i="23"/>
  <c r="J194" i="23"/>
  <c r="J195" i="23"/>
  <c r="J196" i="23"/>
  <c r="J197" i="23"/>
  <c r="J5" i="23"/>
  <c r="I98" i="23"/>
  <c r="J98" i="23" s="1"/>
  <c r="I198" i="23" l="1"/>
  <c r="D175" i="23"/>
  <c r="J175" i="23" s="1"/>
  <c r="D105" i="23"/>
  <c r="J105" i="23" s="1"/>
  <c r="AE53" i="24" l="1"/>
  <c r="AE51" i="24"/>
  <c r="AE49" i="24"/>
  <c r="AE47" i="24"/>
  <c r="AE45" i="24"/>
  <c r="AE43" i="24"/>
  <c r="D192" i="23" l="1"/>
  <c r="J192" i="23" s="1"/>
  <c r="D9" i="23" l="1"/>
  <c r="J9" i="23" s="1"/>
  <c r="H198" i="23" l="1"/>
  <c r="G198" i="23"/>
  <c r="F198" i="23"/>
  <c r="E198" i="23"/>
  <c r="D149" i="23"/>
  <c r="J149" i="23" s="1"/>
  <c r="D135" i="23"/>
  <c r="J135" i="23" s="1"/>
  <c r="D122" i="23"/>
  <c r="J122" i="23" s="1"/>
  <c r="D17" i="23"/>
  <c r="J17" i="23" s="1"/>
  <c r="D198" i="23" l="1"/>
  <c r="J198" i="23" s="1"/>
  <c r="J31" i="19"/>
  <c r="J19" i="19"/>
  <c r="J18" i="19"/>
  <c r="I18" i="19"/>
  <c r="J17" i="19"/>
  <c r="I17" i="19"/>
  <c r="L31" i="19" l="1"/>
  <c r="L30" i="19"/>
  <c r="L28" i="19"/>
  <c r="L27" i="19"/>
  <c r="L25" i="19"/>
  <c r="L23" i="19"/>
  <c r="L21" i="19"/>
  <c r="L20" i="19"/>
  <c r="P28" i="19" l="1"/>
  <c r="K18" i="19" l="1"/>
  <c r="I19" i="19"/>
  <c r="K19" i="19" s="1"/>
  <c r="I20" i="19"/>
  <c r="K20" i="19" s="1"/>
  <c r="J20" i="19"/>
  <c r="I21" i="19"/>
  <c r="K21" i="19" s="1"/>
  <c r="J21" i="19"/>
  <c r="I22" i="19"/>
  <c r="K22" i="19" s="1"/>
  <c r="J22" i="19"/>
  <c r="I23" i="19"/>
  <c r="K23" i="19" s="1"/>
  <c r="J23" i="19"/>
  <c r="I24" i="19"/>
  <c r="K24" i="19" s="1"/>
  <c r="J24" i="19"/>
  <c r="I25" i="19"/>
  <c r="K25" i="19" s="1"/>
  <c r="J25" i="19"/>
  <c r="I26" i="19"/>
  <c r="K26" i="19" s="1"/>
  <c r="J26" i="19"/>
  <c r="I27" i="19"/>
  <c r="K27" i="19" s="1"/>
  <c r="J27" i="19"/>
  <c r="I28" i="19"/>
  <c r="K28" i="19" s="1"/>
  <c r="J28" i="19"/>
  <c r="I29" i="19"/>
  <c r="K29" i="19" s="1"/>
  <c r="J29" i="19"/>
  <c r="I30" i="19"/>
  <c r="K30" i="19" s="1"/>
  <c r="J30" i="19"/>
  <c r="I31" i="19"/>
  <c r="K31" i="19" s="1"/>
  <c r="I32" i="19"/>
  <c r="K32" i="19" s="1"/>
  <c r="J32" i="19"/>
  <c r="N32" i="21"/>
  <c r="N31" i="21"/>
  <c r="N26" i="21"/>
  <c r="N19" i="21"/>
  <c r="N17" i="21"/>
  <c r="N11" i="21"/>
  <c r="N8" i="21"/>
  <c r="D105" i="21"/>
  <c r="E105" i="21"/>
  <c r="C105" i="21"/>
  <c r="F104" i="21"/>
  <c r="J33" i="19" l="1"/>
  <c r="K17" i="19"/>
  <c r="K33" i="19" s="1"/>
</calcChain>
</file>

<file path=xl/comments1.xml><?xml version="1.0" encoding="utf-8"?>
<comments xmlns="http://schemas.openxmlformats.org/spreadsheetml/2006/main">
  <authors>
    <author>Engree Johanna Duica Navarro</author>
  </authors>
  <commentList>
    <comment ref="AA37" authorId="0"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<sst xmlns="http://schemas.openxmlformats.org/spreadsheetml/2006/main" count="1789" uniqueCount="516">
  <si>
    <t>República de Colombia
Instituto Colombiano de Bienestar Familiar
Cecilia de la Fuente de Lleras 
Dirección de Abastecimiento</t>
  </si>
  <si>
    <t xml:space="preserve">EMPRESA: </t>
  </si>
  <si>
    <t>NIT:</t>
  </si>
  <si>
    <t>FECHA:</t>
  </si>
  <si>
    <t>CONTACTO:</t>
  </si>
  <si>
    <t>CARGO:</t>
  </si>
  <si>
    <t>TEL. CELULAR:</t>
  </si>
  <si>
    <t>E-MAIL:</t>
  </si>
  <si>
    <t>DIRECCIÓN:</t>
  </si>
  <si>
    <t>TELEFONO FIJO:</t>
  </si>
  <si>
    <t>Instrucciones para el diligenciamiento del formato de cotización</t>
  </si>
  <si>
    <t>La presente cotización:</t>
  </si>
  <si>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</si>
  <si>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</si>
  <si>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</si>
  <si>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</si>
  <si>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</si>
  <si>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</si>
  <si>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</si>
  <si>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</si>
  <si>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</si>
  <si>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Cédula</t>
  </si>
  <si>
    <t>Personas 
jurídicas</t>
  </si>
  <si>
    <t>Razón Social</t>
  </si>
  <si>
    <t>DV</t>
  </si>
  <si>
    <t xml:space="preserve">Dirección </t>
  </si>
  <si>
    <t>Fax</t>
  </si>
  <si>
    <t>Pagina Web</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</si>
  <si>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</si>
  <si>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</si>
  <si>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</si>
  <si>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</si>
  <si>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</si>
  <si>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</si>
  <si>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</si>
  <si>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</si>
  <si>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</si>
  <si>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</si>
  <si>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</si>
  <si>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</si>
  <si>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</si>
  <si>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</si>
  <si>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</si>
  <si>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</si>
  <si>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</si>
  <si>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</si>
  <si>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</si>
  <si>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Veces-
Porcentaje</t>
  </si>
  <si>
    <t>Capacidad Financiera</t>
  </si>
  <si>
    <t xml:space="preserve"> índice De Liquidez</t>
  </si>
  <si>
    <t>Activo Corriente --&gt;</t>
  </si>
  <si>
    <t>Veces</t>
  </si>
  <si>
    <t>Pasivo Corriente --&gt;</t>
  </si>
  <si>
    <t>Índice De Endeudamiento</t>
  </si>
  <si>
    <t>Pasivo Total--&gt;</t>
  </si>
  <si>
    <t>Porcentaje</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</si>
  <si>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</si>
  <si>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</si>
  <si>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</si>
  <si>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</si>
  <si>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</si>
  <si>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</si>
  <si>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</si>
  <si>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</si>
  <si>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</si>
  <si>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</si>
  <si>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</si>
  <si>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</si>
  <si>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</si>
  <si>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</si>
  <si>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República de Colombia
Instituto Colombiano de Bienestar Familiar
Cecilia De la Fuente de Lleras 
Dirección de Abastecimiento</t>
  </si>
  <si>
    <r>
      <t>EXPERIENCIA EN CONTRATACIÓN EN LOS ÚLTIMOS</t>
    </r>
    <r>
      <rPr>
        <b/>
        <u/>
        <sz val="10"/>
        <rFont val="Arial"/>
        <family val="2"/>
      </rPr>
      <t xml:space="preserve"> 5 AÑOS</t>
    </r>
  </si>
  <si>
    <t>Empresa:</t>
  </si>
  <si>
    <t>Nit:</t>
  </si>
  <si>
    <t>Fecha:</t>
  </si>
  <si>
    <t>Contacto:</t>
  </si>
  <si>
    <t>Cargo:</t>
  </si>
  <si>
    <t>Tel. celular:</t>
  </si>
  <si>
    <t>E-Mail:</t>
  </si>
  <si>
    <t>Dirección:</t>
  </si>
  <si>
    <t>Tel. fijo:</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</si>
  <si>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</si>
  <si>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</si>
  <si>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</si>
  <si>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</si>
  <si>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</si>
  <si>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</si>
  <si>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</si>
  <si>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</si>
  <si>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</si>
  <si>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</si>
  <si>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</si>
  <si>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</si>
  <si>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</si>
  <si>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</si>
  <si>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CONCEPTO</t>
  </si>
  <si>
    <t>COBERTURA</t>
  </si>
  <si>
    <t>PLAZO 
(En Meses)</t>
  </si>
  <si>
    <t>Garantía de Seriedad de la oferta</t>
  </si>
  <si>
    <t>Plazo de Ejecución</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</si>
  <si>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</si>
  <si>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</si>
  <si>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</si>
  <si>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</si>
  <si>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</si>
  <si>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</si>
  <si>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</si>
  <si>
    <t>Fácil</t>
  </si>
  <si>
    <t>Dificil</t>
  </si>
  <si>
    <t>Intermedio</t>
  </si>
  <si>
    <t>PRECIO UNITARIO IVA INCLUIDO</t>
  </si>
  <si>
    <t>PRECIO TOTAL SIN IVA</t>
  </si>
  <si>
    <t>PRECIO TOTAL IVA INCLUIDO</t>
  </si>
  <si>
    <t>SOLICITUD DE COTIZACIÓN -ENCUESTA NACIONAL DE SATISFACCIÓN</t>
  </si>
  <si>
    <t>Cara a cara</t>
  </si>
  <si>
    <t>No aplica</t>
  </si>
  <si>
    <t>La Guajira</t>
  </si>
  <si>
    <t>Departamento</t>
  </si>
  <si>
    <t>Municipio</t>
  </si>
  <si>
    <t>DIFICULTAD DE ACCESO A MUNICIPIOS</t>
  </si>
  <si>
    <t>CAUCA</t>
  </si>
  <si>
    <t>HUILA</t>
  </si>
  <si>
    <t>NORTE DE SANTANDER</t>
  </si>
  <si>
    <t>SANTANDER</t>
  </si>
  <si>
    <t>TOLIMA</t>
  </si>
  <si>
    <t>ESPINAL</t>
  </si>
  <si>
    <t>Manaure</t>
  </si>
  <si>
    <t>Chocó</t>
  </si>
  <si>
    <t>Istmina</t>
  </si>
  <si>
    <t>Sucre</t>
  </si>
  <si>
    <t>ANTIOQUIA</t>
  </si>
  <si>
    <t>BOGOTÁ</t>
  </si>
  <si>
    <t>DOSQUEBRADAS</t>
  </si>
  <si>
    <t>BUCARAMANGA</t>
  </si>
  <si>
    <t>VALLE DEL CAUCA</t>
  </si>
  <si>
    <t xml:space="preserve">Maicao </t>
  </si>
  <si>
    <t xml:space="preserve">Riohacha </t>
  </si>
  <si>
    <t>Caldas</t>
  </si>
  <si>
    <t>Manizales</t>
  </si>
  <si>
    <t>Risaralda</t>
  </si>
  <si>
    <t>Pereira</t>
  </si>
  <si>
    <t>Tolima</t>
  </si>
  <si>
    <t>CANTAGALLO</t>
  </si>
  <si>
    <t>SIMITÍ</t>
  </si>
  <si>
    <t>LA PLATA</t>
  </si>
  <si>
    <t>NÁTAGA</t>
  </si>
  <si>
    <t>PUTUMAYO</t>
  </si>
  <si>
    <t>MOCOA</t>
  </si>
  <si>
    <r>
      <t xml:space="preserve">Municipio o tipo de municipio
</t>
    </r>
    <r>
      <rPr>
        <b/>
        <sz val="10"/>
        <color rgb="FFFF0000"/>
        <rFont val="Arial"/>
        <family val="2"/>
      </rPr>
      <t>(Nota 1)</t>
    </r>
  </si>
  <si>
    <t>Ítem</t>
  </si>
  <si>
    <t>Servicio o población a encuestar</t>
  </si>
  <si>
    <t>Total</t>
  </si>
  <si>
    <t>Medio</t>
  </si>
  <si>
    <r>
      <t xml:space="preserve">Cantidad de encuestas
</t>
    </r>
    <r>
      <rPr>
        <b/>
        <sz val="10"/>
        <color rgb="FFFF0000"/>
        <rFont val="Arial"/>
        <family val="2"/>
      </rPr>
      <t>(Nota 2)</t>
    </r>
  </si>
  <si>
    <r>
      <t xml:space="preserve">Precio unitario sin IVA
</t>
    </r>
    <r>
      <rPr>
        <b/>
        <sz val="10"/>
        <color rgb="FFFF0000"/>
        <rFont val="Arial"/>
        <family val="2"/>
      </rPr>
      <t>(Notas 3 y 4)</t>
    </r>
  </si>
  <si>
    <t>TARIFA IVA</t>
  </si>
  <si>
    <r>
      <t xml:space="preserve">• Por favor diligenciar solo las celdas en AMARILLO.
• Revisar todos los requerimientos que se exponen en el documento "Ficha de Condiciones Técnicas Escenciales para la Prestación del Servicio y/o Entrega del Bien" (FCT) y Anexos; y formular su cotización en concordancia con este, garantizando que los bienes y/o servicios ofrecidos cumplan en su totalidad con las especificaciones técnicas descritas en la FCT.
</t>
    </r>
    <r>
      <rPr>
        <sz val="10"/>
        <color theme="1"/>
        <rFont val="Arial"/>
        <family val="2"/>
      </rPr>
      <t>• El valor de la cotización deber ser expresado en PESOS COLOMBIANOS.
• Los valores deberán aproximarse por exceso o por defecto al entero más cercano así: (i) si es igual o superior a 50 centavos, se aproxima al entero siguiente; (ii) si es inferior a 50 centavos se baja al entero anterior.
• No modificar, agregar o quitar ningún ítem o sub-ítem.</t>
    </r>
  </si>
  <si>
    <t>Tiempo de Ejecución 2018</t>
  </si>
  <si>
    <t>Valores En Pesos a Diciembre 31 De 2017</t>
  </si>
  <si>
    <t>Hogares Sustitutos de la Dirección de Protección</t>
  </si>
  <si>
    <t>Generaciones con Bienestar de la Dirección de Niñez y Adolescencia</t>
  </si>
  <si>
    <t>Estrategia Construyendo Juntos Entornos Protectores de la Dirección de Niñez y Adolescencia.</t>
  </si>
  <si>
    <t>Hogares Comunitarios de Bienestar de la Dirección de Primera Infancia</t>
  </si>
  <si>
    <t>Familias con Bienestar para la Paz de la Dirección de Familias y Comunidades.</t>
  </si>
  <si>
    <t>Mil días para Cambiar el Mundo de la Dirección de Nutrición.</t>
  </si>
  <si>
    <r>
      <rPr>
        <b/>
        <sz val="10"/>
        <color rgb="FFFF0000"/>
        <rFont val="Arial"/>
        <family val="2"/>
      </rPr>
      <t>TABULACIÓN</t>
    </r>
    <r>
      <rPr>
        <sz val="10"/>
        <color theme="1"/>
        <rFont val="Arial"/>
        <family val="2"/>
      </rPr>
      <t xml:space="preserve"> de encuestas de satisfacción de familias adoptantes colombianas y extranjeras residentes en el exterior aplicadas en el año 2017 </t>
    </r>
    <r>
      <rPr>
        <b/>
        <sz val="10"/>
        <color rgb="FFFF0000"/>
        <rFont val="Arial"/>
        <family val="2"/>
      </rPr>
      <t>(Nota 4)</t>
    </r>
  </si>
  <si>
    <t>Requiere ajuste, validación de formulario y prueba piloto</t>
  </si>
  <si>
    <t>BELLO</t>
  </si>
  <si>
    <t>ITAGÜI</t>
  </si>
  <si>
    <t>CAUCASIA</t>
  </si>
  <si>
    <t>MEDELLIN</t>
  </si>
  <si>
    <t>SANTA FE DE ANTIOQUIA</t>
  </si>
  <si>
    <t>DABEIBA</t>
  </si>
  <si>
    <t>EL SANTUARIO</t>
  </si>
  <si>
    <t>URRAO</t>
  </si>
  <si>
    <t>ANDES</t>
  </si>
  <si>
    <t>SOLEDAD</t>
  </si>
  <si>
    <t>BARRANQUILLA</t>
  </si>
  <si>
    <t>SABANAGRANDE</t>
  </si>
  <si>
    <t>SABANALARGA</t>
  </si>
  <si>
    <t>ATLÁNTICO</t>
  </si>
  <si>
    <t>MANIZALES</t>
  </si>
  <si>
    <t>SALAMINA</t>
  </si>
  <si>
    <t>MANZANARES</t>
  </si>
  <si>
    <t>CALDAS</t>
  </si>
  <si>
    <t>POPAYAN</t>
  </si>
  <si>
    <t>CERETE</t>
  </si>
  <si>
    <t>LORICA</t>
  </si>
  <si>
    <t>MONTERIA</t>
  </si>
  <si>
    <t>SAHAGUN</t>
  </si>
  <si>
    <t>CORDOBA</t>
  </si>
  <si>
    <t>FACATATIVA</t>
  </si>
  <si>
    <t>FUSAGASUGA</t>
  </si>
  <si>
    <t>GACHETA</t>
  </si>
  <si>
    <t>GIRARDOT</t>
  </si>
  <si>
    <t>LA MESA</t>
  </si>
  <si>
    <t>PACHO</t>
  </si>
  <si>
    <t>SOACHA</t>
  </si>
  <si>
    <t>VILLETA</t>
  </si>
  <si>
    <t>ZIPAQUIRA</t>
  </si>
  <si>
    <t>CUNDINAMARCA</t>
  </si>
  <si>
    <t>GARZON</t>
  </si>
  <si>
    <t>NEIVA</t>
  </si>
  <si>
    <t>PITALITO</t>
  </si>
  <si>
    <t>ACACIAS</t>
  </si>
  <si>
    <t>GRANADA</t>
  </si>
  <si>
    <t>PUERTO LOPEZ</t>
  </si>
  <si>
    <t>VILLAVICENCIO</t>
  </si>
  <si>
    <t>META</t>
  </si>
  <si>
    <t>BARBACOAS</t>
  </si>
  <si>
    <t>IPIALES</t>
  </si>
  <si>
    <t>LA UNION</t>
  </si>
  <si>
    <t>PASTO</t>
  </si>
  <si>
    <t>TAMINANGO</t>
  </si>
  <si>
    <t>TUMACO</t>
  </si>
  <si>
    <t>TUQUERRES</t>
  </si>
  <si>
    <t>NARIÑO</t>
  </si>
  <si>
    <t>CUCUTA</t>
  </si>
  <si>
    <t>OCAÑA</t>
  </si>
  <si>
    <t>PAMPLONA</t>
  </si>
  <si>
    <t>LA HORMIGA</t>
  </si>
  <si>
    <t>PUERTO ASIS</t>
  </si>
  <si>
    <t>SIBUNDOY</t>
  </si>
  <si>
    <t>ARMENIA</t>
  </si>
  <si>
    <t>CALARCA</t>
  </si>
  <si>
    <t>QUINDIO</t>
  </si>
  <si>
    <t>BARRANCABERMEJA</t>
  </si>
  <si>
    <t>SAN GIL</t>
  </si>
  <si>
    <t>SOCORRO</t>
  </si>
  <si>
    <t>VELEZ</t>
  </si>
  <si>
    <t>SINCELEJO</t>
  </si>
  <si>
    <t>SUCRE</t>
  </si>
  <si>
    <t>CHAPARRAL</t>
  </si>
  <si>
    <t>HONDA</t>
  </si>
  <si>
    <t>IBAGUE</t>
  </si>
  <si>
    <t>LERIDA</t>
  </si>
  <si>
    <t>LIBANO</t>
  </si>
  <si>
    <t>MELGAR</t>
  </si>
  <si>
    <t>PURIFICACION</t>
  </si>
  <si>
    <t>BUENAVENTURA</t>
  </si>
  <si>
    <t>PALMIRA</t>
  </si>
  <si>
    <t>SEVILLA</t>
  </si>
  <si>
    <t>TULUA</t>
  </si>
  <si>
    <t>BOLIVAR</t>
  </si>
  <si>
    <t>PAZ DE ARIPORO</t>
  </si>
  <si>
    <t>VILLANUEVA</t>
  </si>
  <si>
    <t>YOPAL</t>
  </si>
  <si>
    <t>CASANARE</t>
  </si>
  <si>
    <t>FÁCIL</t>
  </si>
  <si>
    <t>INTERMEDIO</t>
  </si>
  <si>
    <t>6.2.2. ENCUESTA A LOS BENEFICIARIOS DEL PROGRAMA GENERACIONES CON BIENESTAR, DE LA DIRECCIÓN DE NIÑEZ Y ADOLESCENCIA.</t>
  </si>
  <si>
    <t>HATO COROZAL</t>
  </si>
  <si>
    <t>EL RETORNO</t>
  </si>
  <si>
    <t>SAN JOSÉ DEL GUAVIARE</t>
  </si>
  <si>
    <t>GUAVIARE</t>
  </si>
  <si>
    <t>QUIMBAYA</t>
  </si>
  <si>
    <t xml:space="preserve">DIFICIL </t>
  </si>
  <si>
    <t>6.2.3. ENCUESTA A LOS PARTICIPANTES DE LA ESTRATEGIA CONSTRUYENDO JUNTOS ENTORNOS PROTECTORES DE LA DIRECCIÓN DE NIÑEZ Y ADOLESCENCIA, EN ARTICULACION CON LA DIRECCION FAMILIAS Y COMUNIDADES</t>
  </si>
  <si>
    <t>BELALCÁZAR</t>
  </si>
  <si>
    <t>CHINCHINÁ</t>
  </si>
  <si>
    <t>MARQUETALIA</t>
  </si>
  <si>
    <t>PENSILVANIA</t>
  </si>
  <si>
    <t>OROCUÉ</t>
  </si>
  <si>
    <t>GACHALA</t>
  </si>
  <si>
    <t>SOPÓ</t>
  </si>
  <si>
    <t>YACOPÍ</t>
  </si>
  <si>
    <t>ZIPAQUIRÁ</t>
  </si>
  <si>
    <t>RIOHACHA</t>
  </si>
  <si>
    <t>GUAJIRA</t>
  </si>
  <si>
    <t>BUCARASICA</t>
  </si>
  <si>
    <t>EL CARMEN</t>
  </si>
  <si>
    <t>EL TARRA</t>
  </si>
  <si>
    <t>EL ZULIA</t>
  </si>
  <si>
    <t>SARDINATA</t>
  </si>
  <si>
    <t>TIBÚ</t>
  </si>
  <si>
    <t>PUERTO CAICEDO</t>
  </si>
  <si>
    <t>PUERTO LEGUÍZAMO</t>
  </si>
  <si>
    <t>VILLAGARZÓN</t>
  </si>
  <si>
    <t>6.2.4. ENCUESTA A LOS PADRES O CUIDADORES DE NIÑOS BENEFICIARIOS DEL PROGRAMA HOGARES COMUNITARIOS DE BIENESTAR, DE LA DIRECCIÓN DE PRIMERA INFANCIA.</t>
  </si>
  <si>
    <t>RISALRALDA</t>
  </si>
  <si>
    <t>PEREIRA</t>
  </si>
  <si>
    <t>6.2.5. ENCUESTA A LOS BENEFICIARIOS DEL PROGRAMA FAMILIAS CON BIENESTAR PARA LA PAZ, DE LA DIRECCIÓN DE FAMILIAS Y COMUNIDADES.</t>
  </si>
  <si>
    <t>LETICIA</t>
  </si>
  <si>
    <t>COPACABANA</t>
  </si>
  <si>
    <t>MIRAFLORES</t>
  </si>
  <si>
    <t>SOATA</t>
  </si>
  <si>
    <t>VILLAMARIA</t>
  </si>
  <si>
    <t>AGUAZUL</t>
  </si>
  <si>
    <t>CALAMAR</t>
  </si>
  <si>
    <t>SANTA MARTA</t>
  </si>
  <si>
    <t>CIENAGA</t>
  </si>
  <si>
    <t>SAN FRANCISCO</t>
  </si>
  <si>
    <t>VALLE DEL GUAMUEZ</t>
  </si>
  <si>
    <t>MONTENEGRO</t>
  </si>
  <si>
    <t>AMAZONAS</t>
  </si>
  <si>
    <t>BOYACÁ</t>
  </si>
  <si>
    <t>MAGDALENA</t>
  </si>
  <si>
    <t>6.2.6. ENCUESTA A LOS PADRES O CUIDADORES DE LOS USUARIOS DE LA MODALIDAD 1.000 DÍAS PARA CAMBIAR EL MUNDO, DE LA DIRECCIÓN DE NUTRICIÓN.</t>
  </si>
  <si>
    <t>HATILLO DE LOBA</t>
  </si>
  <si>
    <t>BARRANCO DE LOBA</t>
  </si>
  <si>
    <t>SAN MARTIN DE LOBA</t>
  </si>
  <si>
    <t>MAHATES</t>
  </si>
  <si>
    <t>ARROYOHONDO</t>
  </si>
  <si>
    <t>MARIA LA BAJA</t>
  </si>
  <si>
    <t>CARTAGENA</t>
  </si>
  <si>
    <t>MAGANGUÉ</t>
  </si>
  <si>
    <t>REGIDOR</t>
  </si>
  <si>
    <t>RÍO VIEJO</t>
  </si>
  <si>
    <t>MORALES</t>
  </si>
  <si>
    <t>SAN PABLO</t>
  </si>
  <si>
    <t>ARÁNZAZU</t>
  </si>
  <si>
    <t>NEIRA</t>
  </si>
  <si>
    <t>ANSERMA</t>
  </si>
  <si>
    <t>RIOSUCIO</t>
  </si>
  <si>
    <t>GUAPI</t>
  </si>
  <si>
    <t>PÁEZ</t>
  </si>
  <si>
    <t>PIENDAMO</t>
  </si>
  <si>
    <t>MEDIO BAUDÓ</t>
  </si>
  <si>
    <t>BAJO BAUDÓ</t>
  </si>
  <si>
    <t>BOJAYÁ</t>
  </si>
  <si>
    <t>BAGADO</t>
  </si>
  <si>
    <t>EL LITORAL DEL SAN JUAN</t>
  </si>
  <si>
    <t>CARMEN DE ATRATO</t>
  </si>
  <si>
    <t>MEDIO ATRATO</t>
  </si>
  <si>
    <t>TADÓ</t>
  </si>
  <si>
    <t>ISTMINA</t>
  </si>
  <si>
    <t>QUIBDÓ</t>
  </si>
  <si>
    <t>LLORO</t>
  </si>
  <si>
    <t>CHAGUANÍ</t>
  </si>
  <si>
    <t>VIANÍ</t>
  </si>
  <si>
    <t>SAN JUAN DE RIOSECO</t>
  </si>
  <si>
    <t>GUADUAS</t>
  </si>
  <si>
    <t>PUERTO SALGAR</t>
  </si>
  <si>
    <t>CHOCÓ</t>
  </si>
  <si>
    <t>LA GUAJIRA</t>
  </si>
  <si>
    <t>Regional</t>
  </si>
  <si>
    <t>Municipios de operación</t>
  </si>
  <si>
    <t>Agrupación UDS</t>
  </si>
  <si>
    <t>USUARIOS</t>
  </si>
  <si>
    <t>Muestra</t>
  </si>
  <si>
    <t>Bolívar</t>
  </si>
  <si>
    <t>Hatillo De Loba</t>
  </si>
  <si>
    <r>
      <t>13,8</t>
    </r>
    <r>
      <rPr>
        <sz val="8"/>
        <color theme="1"/>
        <rFont val="Calibri"/>
        <family val="2"/>
        <scheme val="minor"/>
      </rPr>
      <t> </t>
    </r>
  </si>
  <si>
    <t xml:space="preserve">Barranco De Loba </t>
  </si>
  <si>
    <t xml:space="preserve">San Martin De Loba </t>
  </si>
  <si>
    <t>Mahates</t>
  </si>
  <si>
    <t>Arroyohondo</t>
  </si>
  <si>
    <t>Maria La Baja</t>
  </si>
  <si>
    <t>Cartagena</t>
  </si>
  <si>
    <t xml:space="preserve">Magangue </t>
  </si>
  <si>
    <t>Regidor</t>
  </si>
  <si>
    <t>Río Viejo</t>
  </si>
  <si>
    <t>Morales</t>
  </si>
  <si>
    <t>San Pablo</t>
  </si>
  <si>
    <t>Aranzazu</t>
  </si>
  <si>
    <t>Neira</t>
  </si>
  <si>
    <t>Anserma</t>
  </si>
  <si>
    <t xml:space="preserve">Belalcazar </t>
  </si>
  <si>
    <t xml:space="preserve">Riosucio </t>
  </si>
  <si>
    <t>TOTAL CALDAS</t>
  </si>
  <si>
    <t>Casanare</t>
  </si>
  <si>
    <t xml:space="preserve">Villanueva </t>
  </si>
  <si>
    <t>Yopal</t>
  </si>
  <si>
    <t xml:space="preserve">Paz De Ariporo </t>
  </si>
  <si>
    <t>TOTAL CASANARE</t>
  </si>
  <si>
    <t>Cauca</t>
  </si>
  <si>
    <t>Guapi</t>
  </si>
  <si>
    <t xml:space="preserve">Paez </t>
  </si>
  <si>
    <t xml:space="preserve">Piendamo </t>
  </si>
  <si>
    <t>Popayan</t>
  </si>
  <si>
    <t>Medio Baudo</t>
  </si>
  <si>
    <t xml:space="preserve">Bajo Baudo </t>
  </si>
  <si>
    <t>Bojaya</t>
  </si>
  <si>
    <t xml:space="preserve">Bagado </t>
  </si>
  <si>
    <t>El Litoral Del San Juan</t>
  </si>
  <si>
    <t xml:space="preserve">Atrato </t>
  </si>
  <si>
    <t>Carmen de Atrato</t>
  </si>
  <si>
    <t xml:space="preserve">Medio Atrato </t>
  </si>
  <si>
    <t>Tadó</t>
  </si>
  <si>
    <t xml:space="preserve">Quibdo </t>
  </si>
  <si>
    <t>Lloro</t>
  </si>
  <si>
    <t>Cundinamarca</t>
  </si>
  <si>
    <t>Villeta</t>
  </si>
  <si>
    <t>Chaguani</t>
  </si>
  <si>
    <t xml:space="preserve">Fusagasuga </t>
  </si>
  <si>
    <t>Viani</t>
  </si>
  <si>
    <t>San Juan de Rioseco</t>
  </si>
  <si>
    <t>Guaduas</t>
  </si>
  <si>
    <t>Puerto Salgar</t>
  </si>
  <si>
    <t>TOTAL CUNDINAMARCA</t>
  </si>
  <si>
    <t>Guaviare</t>
  </si>
  <si>
    <t xml:space="preserve">El Retorno </t>
  </si>
  <si>
    <t>Calamar</t>
  </si>
  <si>
    <t>San Jose Del Guaviare</t>
  </si>
  <si>
    <t>Uribia</t>
  </si>
  <si>
    <t>Uribia (Nazareth)</t>
  </si>
  <si>
    <t>Dibulla</t>
  </si>
  <si>
    <t xml:space="preserve">San Juan Del Cesar </t>
  </si>
  <si>
    <t>TOTAL LA GUAJIRA</t>
  </si>
  <si>
    <t>Magdalena</t>
  </si>
  <si>
    <t>Plato</t>
  </si>
  <si>
    <t xml:space="preserve">Sabanas De San Angel </t>
  </si>
  <si>
    <t xml:space="preserve">Tenerife </t>
  </si>
  <si>
    <t>Chivolo</t>
  </si>
  <si>
    <t>Pivijay</t>
  </si>
  <si>
    <t>Santa Marta (NORTE)</t>
  </si>
  <si>
    <t>Santa Marta (SUR)</t>
  </si>
  <si>
    <t xml:space="preserve">Sitionuevo </t>
  </si>
  <si>
    <t>Cienaga</t>
  </si>
  <si>
    <t>Norte de Santander</t>
  </si>
  <si>
    <t>El Tarra</t>
  </si>
  <si>
    <t>Hacarí</t>
  </si>
  <si>
    <t>San Calixto</t>
  </si>
  <si>
    <t>El Carmen</t>
  </si>
  <si>
    <t>Teorama</t>
  </si>
  <si>
    <t>Convención</t>
  </si>
  <si>
    <t>Ábrego</t>
  </si>
  <si>
    <t>Ocaña</t>
  </si>
  <si>
    <t>TOTAL NORTE DE SANTANDER</t>
  </si>
  <si>
    <t>Belen de Umbria</t>
  </si>
  <si>
    <t xml:space="preserve">Quinchia </t>
  </si>
  <si>
    <t xml:space="preserve">Mistrato </t>
  </si>
  <si>
    <t>Santa Rosa De Cabal</t>
  </si>
  <si>
    <t xml:space="preserve">Dosquebradas </t>
  </si>
  <si>
    <t>La Virginia</t>
  </si>
  <si>
    <t xml:space="preserve">Marsella </t>
  </si>
  <si>
    <t>Pueblo Rico</t>
  </si>
  <si>
    <t xml:space="preserve">Coloso </t>
  </si>
  <si>
    <t>Sincelejo</t>
  </si>
  <si>
    <t>Corozal</t>
  </si>
  <si>
    <t xml:space="preserve">San Onofre </t>
  </si>
  <si>
    <t xml:space="preserve">Tolu Viejo </t>
  </si>
  <si>
    <t xml:space="preserve">Santiago De Tolu </t>
  </si>
  <si>
    <t>Coveñas</t>
  </si>
  <si>
    <t>Palmito</t>
  </si>
  <si>
    <t>Chaparral</t>
  </si>
  <si>
    <t>Coyaima</t>
  </si>
  <si>
    <t>Natagaima</t>
  </si>
  <si>
    <t>Purificación</t>
  </si>
  <si>
    <t>Saldaña</t>
  </si>
  <si>
    <t xml:space="preserve">Ibague </t>
  </si>
  <si>
    <t>Libano</t>
  </si>
  <si>
    <t>Mariquita</t>
  </si>
  <si>
    <t>Piedras</t>
  </si>
  <si>
    <t xml:space="preserve">Rovira </t>
  </si>
  <si>
    <t>Venadillo</t>
  </si>
  <si>
    <t>Vichada</t>
  </si>
  <si>
    <t xml:space="preserve">Puerto Carreño </t>
  </si>
  <si>
    <t xml:space="preserve">Cumaribo </t>
  </si>
  <si>
    <t>Total General</t>
  </si>
  <si>
    <r>
      <t> </t>
    </r>
    <r>
      <rPr>
        <sz val="10"/>
        <color theme="1"/>
        <rFont val="Calibri"/>
        <family val="2"/>
        <scheme val="minor"/>
      </rPr>
      <t>Porque la muestra con decimales, se puede aproximar a entero mas cercano?</t>
    </r>
  </si>
  <si>
    <t>SI</t>
  </si>
  <si>
    <t>DEPARTAMENTOS</t>
  </si>
  <si>
    <t>MUNICIPIOS</t>
  </si>
  <si>
    <t>MUESTRA PADRES</t>
  </si>
  <si>
    <t>MUESTRA NNA</t>
  </si>
  <si>
    <t>MUESTRA AGENTES</t>
  </si>
  <si>
    <t>TOTAL</t>
  </si>
  <si>
    <t>TOTAL PUTUMAYO</t>
  </si>
  <si>
    <t>TOTAL GENERAL</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</si>
  <si>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días a partir de la fecha de diligenciamiento.</t>
  </si>
  <si>
    <r>
      <rPr>
        <b/>
        <sz val="10"/>
        <color theme="1"/>
        <rFont val="Arial"/>
        <family val="2"/>
      </rPr>
      <t>Inscripción en el Registro Único de Proponentes:</t>
    </r>
    <r>
      <rPr>
        <sz val="10"/>
        <color theme="1"/>
        <rFont val="Arial"/>
        <family val="2"/>
      </rPr>
      <t xml:space="preserve"> 
Las personas naturales y jurídicas, nacionales o extranjeras, con domicilio en Colombia, interesadas en participar en procesos de contratación convocados por las entidades estatales, deben estar </t>
    </r>
    <r>
      <rPr>
        <b/>
        <sz val="10"/>
        <color rgb="FFFF0000"/>
        <rFont val="Arial"/>
        <family val="2"/>
      </rPr>
      <t>inscritas en el RUP</t>
    </r>
    <r>
      <rPr>
        <sz val="10"/>
        <color theme="1"/>
        <rFont val="Arial"/>
        <family val="2"/>
      </rPr>
      <t>, salvo las excepciones previstas de forma taxativa en la ley (Artículo 2.2.1.1.1.5.1 del Drecreto 1082 de 2015). Se aclara que esta inscripción no se requiere para remitir cotización durante el estudio de mercado.</t>
    </r>
  </si>
  <si>
    <t>LOS DATOS PROPORCIONADOS SERÁN TRATADOS DE ACUERDO A LA POLÍTICA DE TRATAMIENTO DE DATOS PERSONALES DEL ICBF Y A LA LEY 1581 DE 2012</t>
  </si>
  <si>
    <t>CONTROL DIFICULTAD ACCESO</t>
  </si>
  <si>
    <t>No</t>
  </si>
  <si>
    <t>TOTAL MUESTRA</t>
  </si>
  <si>
    <t>CANTIDAD DE ENCUESTAS</t>
  </si>
  <si>
    <t>No se requiere</t>
  </si>
  <si>
    <t>LA DORADA</t>
  </si>
  <si>
    <t>CALI</t>
  </si>
  <si>
    <t xml:space="preserve">Indicador </t>
  </si>
  <si>
    <t>DIBULLA</t>
  </si>
  <si>
    <t>MAICAO</t>
  </si>
  <si>
    <t>MANAURE</t>
  </si>
  <si>
    <t>SAN JUAN DEL CESAR</t>
  </si>
  <si>
    <t>URIBIA</t>
  </si>
  <si>
    <t>CHIVOLO</t>
  </si>
  <si>
    <t>PIVIJAY</t>
  </si>
  <si>
    <t>PLATO</t>
  </si>
  <si>
    <t>SABANAS DE SAN ANGEL</t>
  </si>
  <si>
    <t>SITIONUEVO</t>
  </si>
  <si>
    <t>TENERIFE</t>
  </si>
  <si>
    <t>ABREGO</t>
  </si>
  <si>
    <t>CONVENCIÓN</t>
  </si>
  <si>
    <t>HACARÍ</t>
  </si>
  <si>
    <t>SAN CALIXTO</t>
  </si>
  <si>
    <t>TEORAMA</t>
  </si>
  <si>
    <t>BELÉN DE UMBRÍA</t>
  </si>
  <si>
    <t>LA VIRGINIA</t>
  </si>
  <si>
    <t>MARSELLA</t>
  </si>
  <si>
    <t>MISTRATÓ</t>
  </si>
  <si>
    <t>PUEBLO RICO</t>
  </si>
  <si>
    <t>QUINCHÍA</t>
  </si>
  <si>
    <t>SANTA ROSA DE CABAL</t>
  </si>
  <si>
    <t>COLOSO</t>
  </si>
  <si>
    <t>COROZAL</t>
  </si>
  <si>
    <t>COVEÑAS</t>
  </si>
  <si>
    <t>PALMITO</t>
  </si>
  <si>
    <t>SAN ONOFRE</t>
  </si>
  <si>
    <t>SANTIAGO DE TOLÚ</t>
  </si>
  <si>
    <t>TOLÚ VIEJO</t>
  </si>
  <si>
    <t>COYAIMA</t>
  </si>
  <si>
    <t>MARIQUITA</t>
  </si>
  <si>
    <t>NATAGAIMA</t>
  </si>
  <si>
    <t>PIEDRAS</t>
  </si>
  <si>
    <t>ROVIRA</t>
  </si>
  <si>
    <t>SALDAÑA</t>
  </si>
  <si>
    <t>VENADILLO</t>
  </si>
  <si>
    <t>VICHADA</t>
  </si>
  <si>
    <t>CUMARIBO</t>
  </si>
  <si>
    <t>PUERTO CARREÑO</t>
  </si>
  <si>
    <t>TOTAL ENCUESTAS POR MUNICIPIO</t>
  </si>
  <si>
    <t>6.2.1. ENCUESTA A LOS BENEFICIARIOS DEL PROGRAMA HOGARES SUSTITUTOS, DE LA DIRECCIÓN DE PROTECCIÓN</t>
  </si>
  <si>
    <t>CLASIFICACIÓN DE MUNICIPIOS Y CANTIDAD DE ENCUESTAS POR MUNICIPIO</t>
  </si>
  <si>
    <t>CONTROL "TABULACIÓN DE ENCUESTAS"</t>
  </si>
  <si>
    <r>
      <t xml:space="preserve">NOTAS:
</t>
    </r>
    <r>
      <rPr>
        <b/>
        <sz val="9"/>
        <rFont val="Arial"/>
        <family val="2"/>
      </rPr>
      <t xml:space="preserve">Se requiere que se coticen la totalidad de las encuestas a realizar, sin embargo se debe tener en cuenta al formular la cotización que la entidad escogerá las poblaciones a las cuales realizará las encuestas con base en el resultado del estudio, se podrá escoger una o varias de las poblaciones listadas. Es decir, es posible que solo se realicen algunas de las encuestas planteadas.
</t>
    </r>
    <r>
      <rPr>
        <b/>
        <sz val="9"/>
        <color rgb="FFFF0000"/>
        <rFont val="Arial"/>
        <family val="2"/>
      </rPr>
      <t xml:space="preserve">
(1)</t>
    </r>
    <r>
      <rPr>
        <b/>
        <sz val="9"/>
        <rFont val="Arial"/>
        <family val="2"/>
      </rPr>
      <t xml:space="preserve"> </t>
    </r>
    <r>
      <rPr>
        <sz val="9"/>
        <rFont val="Arial"/>
        <family val="2"/>
      </rPr>
      <t xml:space="preserve">En la hoja </t>
    </r>
    <r>
      <rPr>
        <b/>
        <sz val="9"/>
        <rFont val="Arial"/>
        <family val="2"/>
      </rPr>
      <t>"CLASIFICACIÓN MUNICIPIOS"</t>
    </r>
    <r>
      <rPr>
        <sz val="9"/>
        <rFont val="Arial"/>
        <family val="2"/>
      </rPr>
      <t xml:space="preserve">, se listan los municipios donde se deben realizar las encuestas y se clasifican de acuerdo con la complejidad de acceso.
</t>
    </r>
    <r>
      <rPr>
        <b/>
        <sz val="9"/>
        <color rgb="FFFF0000"/>
        <rFont val="Arial"/>
        <family val="2"/>
      </rPr>
      <t>(2)</t>
    </r>
    <r>
      <rPr>
        <sz val="9"/>
        <rFont val="Arial"/>
        <family val="2"/>
      </rPr>
      <t xml:space="preserve"> La cantidad de encuestas se encuentran detalladas en el </t>
    </r>
    <r>
      <rPr>
        <b/>
        <sz val="9"/>
        <rFont val="Arial"/>
        <family val="2"/>
      </rPr>
      <t xml:space="preserve">Anexo No. 1 "ANEXO METODLOGICO Y MUESTRAS" </t>
    </r>
    <r>
      <rPr>
        <sz val="9"/>
        <rFont val="Arial"/>
        <family val="2"/>
      </rPr>
      <t>de la FCT</t>
    </r>
    <r>
      <rPr>
        <b/>
        <sz val="9"/>
        <rFont val="Arial"/>
        <family val="2"/>
      </rPr>
      <t xml:space="preserve">
</t>
    </r>
    <r>
      <rPr>
        <b/>
        <sz val="9"/>
        <color rgb="FFFF0000"/>
        <rFont val="Arial"/>
        <family val="2"/>
      </rPr>
      <t xml:space="preserve">(3) </t>
    </r>
    <r>
      <rPr>
        <sz val="9"/>
        <rFont val="Arial"/>
        <family val="2"/>
      </rPr>
      <t xml:space="preserve">El precio debe incluir la planeación, aplicación de encuestas, su tabulación, analisis y socialización de los resultados para todas las encuestas. Se requiere que el precio cotizado incluya el ajuste y la validación del formulario y la prueba piloto para todos. Lo anterior, de conformidad con lo establecido en la FCT.
</t>
    </r>
    <r>
      <rPr>
        <b/>
        <sz val="9"/>
        <color rgb="FFFF0000"/>
        <rFont val="Arial"/>
        <family val="2"/>
      </rPr>
      <t>(4)</t>
    </r>
    <r>
      <rPr>
        <sz val="9"/>
        <color rgb="FFFF0000"/>
        <rFont val="Arial"/>
        <family val="2"/>
      </rPr>
      <t xml:space="preserve"> </t>
    </r>
    <r>
      <rPr>
        <sz val="9"/>
        <rFont val="Arial"/>
        <family val="2"/>
      </rPr>
      <t>Para el servicio 10-"TABULACIÓN de encuestas de satisfacción de familias adoptantes colombianas y extranjeras residentes en el exterior aplicadas en el año 2017" la Entidad entregará las encuestas diligenciadas y se requerirá de su tabulación</t>
    </r>
    <r>
      <rPr>
        <sz val="9"/>
        <color theme="1"/>
        <rFont val="Arial"/>
        <family val="2"/>
      </rPr>
      <t>, análisis y socialización de resultados.</t>
    </r>
    <r>
      <rPr>
        <b/>
        <sz val="9"/>
        <color rgb="FFFF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</si>
</sst>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quot;Meses&quot;"/>
    <numFmt numFmtId="165" formatCode="&quot;$&quot;\ #,##0"/>
    <numFmt numFmtId="166" formatCode="[$$-240A]\ #,##0"/>
    <numFmt numFmtId="167" formatCode="[$$-240A]#,##0.00"/>
    <numFmt numFmtId="168" formatCode="[$-240A]d&quot; de &quot;mmmm&quot; de &quot;yyyy;@"/>
    <numFmt numFmtId="169" formatCode="dd/mmm/yy"/>
    <numFmt numFmtId="170" formatCode="0.0"/>
    <numFmt numFmtId="171" formatCode="0.0\ &quot;Meses&quot;"/>
  </numFmts>
  <fonts count="30">
    <font>
      <sz val="11"/>
      <color theme="1"/>
      <name val="Calibri"/>
      <family val="2"/>
      <scheme val="minor"/>
    </font>
    <font>
      <sz val="11"/>
      <color theme="1"/>
      <name val="Calibri"/>
      <family val="2"/>
      <scheme val="minor"/>
    </font>
    <font>
      <sz val="11"/>
      <color theme="1"/>
      <name val="Arial"/>
      <family val="2"/>
    </font>
    <font>
      <b/>
      <sz val="10"/>
      <color theme="1"/>
      <name val="Arial"/>
      <family val="2"/>
    </font>
    <font>
      <sz val="9"/>
      <color theme="1"/>
      <name val="Arial"/>
      <family val="2"/>
    </font>
    <font>
      <sz val="9"/>
      <color rgb="FF000000"/>
      <name val="Arial"/>
      <family val="2"/>
    </font>
    <font>
      <sz val="9"/>
      <name val="Arial"/>
      <family val="2"/>
    </font>
    <font>
      <b/>
      <sz val="9"/>
      <color rgb="FFFF0000"/>
      <name val="Arial"/>
      <family val="2"/>
    </font>
    <font>
      <b/>
      <sz val="9"/>
      <color theme="1"/>
      <name val="Arial"/>
      <family val="2"/>
    </font>
    <font>
      <b/>
      <sz val="8"/>
      <color theme="1"/>
      <name val="Arial"/>
      <family val="2"/>
    </font>
    <font>
      <sz val="8"/>
      <color theme="1"/>
      <name val="Arial"/>
      <family val="2"/>
    </font>
    <font>
      <sz val="10"/>
      <color theme="1"/>
      <name val="Arial"/>
      <family val="2"/>
    </font>
    <font>
      <sz val="8"/>
      <name val="Arial"/>
      <family val="2"/>
    </font>
    <font>
      <b/>
      <sz val="10"/>
      <color rgb="FF000000"/>
      <name val="Arial"/>
      <family val="2"/>
    </font>
    <font>
      <sz val="10"/>
      <name val="Arial"/>
      <family val="2"/>
    </font>
    <font>
      <b/>
      <sz val="10"/>
      <name val="Arial"/>
      <family val="2"/>
    </font>
    <font>
      <b/>
      <sz val="9"/>
      <name val="Arial"/>
      <family val="2"/>
    </font>
    <font>
      <sz val="9"/>
      <color indexed="81"/>
      <name val="Tahoma"/>
      <family val="2"/>
    </font>
    <font>
      <b/>
      <u/>
      <sz val="10"/>
      <name val="Arial"/>
      <family val="2"/>
    </font>
    <font>
      <u/>
      <sz val="10"/>
      <name val="Arial"/>
      <family val="2"/>
    </font>
    <font>
      <b/>
      <sz val="10"/>
      <color rgb="FFFF0000"/>
      <name val="Arial"/>
      <family val="2"/>
    </font>
    <font>
      <sz val="10"/>
      <name val="Zurich BT"/>
    </font>
    <font>
      <b/>
      <sz val="9"/>
      <color rgb="FF000000"/>
      <name val="Arial"/>
      <family val="2"/>
    </font>
    <font>
      <sz val="10"/>
      <color rgb="FF000000"/>
      <name val="Arial"/>
      <family val="2"/>
    </font>
    <font>
      <sz val="11"/>
      <color rgb="FF000000"/>
      <name val="Calibri"/>
      <family val="2"/>
      <scheme val="minor"/>
    </font>
    <font>
      <sz val="9"/>
      <color rgb="FFFF0000"/>
      <name val="Arial"/>
      <family val="2"/>
    </font>
    <font>
      <sz val="10"/>
      <color theme="1"/>
      <name val="Calibri"/>
      <family val="2"/>
      <scheme val="minor"/>
    </font>
    <font>
      <b/>
      <sz val="11"/>
      <color rgb="FF000000"/>
      <name val="Calibri"/>
      <family val="2"/>
      <scheme val="minor"/>
    </font>
    <font>
      <sz val="8"/>
      <color theme="1"/>
      <name val="Calibri"/>
      <family val="2"/>
      <scheme val="minor"/>
    </font>
    <font>
      <sz val="11"/>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
      <left style="medium">
        <color rgb="FFBFBFBF"/>
      </left>
      <right/>
      <top style="medium">
        <color rgb="FFBFBFBF"/>
      </top>
      <bottom style="medium">
        <color rgb="FFBFBFBF"/>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2" fillId="0" borderId="0"/>
    <xf numFmtId="0" fontId="14" fillId="0" borderId="0"/>
    <xf numFmtId="0" fontId="14" fillId="0" borderId="0"/>
    <xf numFmtId="0" fontId="2" fillId="0" borderId="0"/>
    <xf numFmtId="0" fontId="21" fillId="0" borderId="0"/>
    <xf numFmtId="9" fontId="21" fillId="0" borderId="0" applyFont="0" applyFill="0" applyBorder="0" applyAlignment="0" applyProtection="0"/>
  </cellStyleXfs>
  <cellXfs count="324">
    <xf numFmtId="0" fontId="0" fillId="0" borderId="0" xfId="0"/>
    <xf numFmtId="0" fontId="2" fillId="0" borderId="0" xfId="0" applyFont="1" applyProtection="1"/>
    <xf numFmtId="0" fontId="2" fillId="0" borderId="0" xfId="0" applyFont="1" applyAlignment="1" applyProtection="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pplyProtection="1">
      <alignment vertical="center"/>
      <protection locked="0"/>
    </xf>
    <xf numFmtId="0" fontId="2" fillId="0" borderId="0" xfId="0" applyFont="1" applyAlignment="1">
      <alignment vertical="center"/>
    </xf>
    <xf numFmtId="0" fontId="15" fillId="0" borderId="0" xfId="4" applyFont="1" applyFill="1" applyBorder="1" applyAlignment="1">
      <alignment horizontal="center" vertical="center" wrapText="1"/>
    </xf>
    <xf numFmtId="0" fontId="10" fillId="0" borderId="0" xfId="0" applyFont="1" applyFill="1" applyAlignment="1">
      <alignment vertical="center"/>
    </xf>
    <xf numFmtId="0" fontId="4" fillId="0" borderId="2" xfId="0" applyFont="1" applyFill="1" applyBorder="1" applyAlignment="1" applyProtection="1">
      <alignment vertical="center"/>
      <protection locked="0" hidden="1"/>
    </xf>
    <xf numFmtId="0" fontId="4" fillId="0" borderId="1"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wrapText="1"/>
      <protection locked="0" hidden="1"/>
    </xf>
    <xf numFmtId="168" fontId="6" fillId="0" borderId="1" xfId="0" applyNumberFormat="1" applyFont="1" applyFill="1" applyBorder="1" applyAlignment="1" applyProtection="1">
      <alignment horizontal="left" vertical="center" wrapText="1"/>
      <protection locked="0" hidden="1"/>
    </xf>
    <xf numFmtId="1" fontId="6" fillId="0" borderId="1" xfId="0" applyNumberFormat="1" applyFont="1" applyFill="1" applyBorder="1" applyAlignment="1" applyProtection="1">
      <alignment horizontal="left" vertical="center" wrapText="1"/>
      <protection locked="0" hidden="1"/>
    </xf>
    <xf numFmtId="0" fontId="14"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15" fillId="4" borderId="1" xfId="4" applyNumberFormat="1" applyFont="1" applyFill="1" applyBorder="1" applyAlignment="1">
      <alignment horizontal="center" vertical="center" wrapText="1"/>
    </xf>
    <xf numFmtId="0" fontId="14" fillId="3" borderId="1" xfId="4" applyFont="1" applyFill="1" applyBorder="1" applyAlignment="1" applyProtection="1">
      <alignment horizontal="center" vertical="center"/>
      <protection locked="0"/>
    </xf>
    <xf numFmtId="169" fontId="14" fillId="3" borderId="1" xfId="4" applyNumberFormat="1" applyFont="1" applyFill="1" applyBorder="1" applyAlignment="1" applyProtection="1">
      <alignment horizontal="center" vertical="center"/>
      <protection locked="0"/>
    </xf>
    <xf numFmtId="165" fontId="14" fillId="3" borderId="1" xfId="4" applyNumberFormat="1" applyFont="1" applyFill="1" applyBorder="1" applyAlignment="1" applyProtection="1">
      <alignment horizontal="center" vertical="center"/>
      <protection locked="0"/>
    </xf>
    <xf numFmtId="0" fontId="12" fillId="4" borderId="0" xfId="4" applyFont="1" applyFill="1" applyBorder="1" applyAlignment="1">
      <alignment horizontal="center" vertical="center"/>
    </xf>
    <xf numFmtId="0" fontId="12" fillId="4" borderId="0" xfId="4" applyFont="1" applyFill="1" applyBorder="1" applyAlignment="1">
      <alignment horizontal="left" vertical="center"/>
    </xf>
    <xf numFmtId="0" fontId="6" fillId="4" borderId="0" xfId="4" applyFont="1" applyFill="1" applyBorder="1" applyAlignment="1">
      <alignment horizontal="left" vertical="center"/>
    </xf>
    <xf numFmtId="169" fontId="12" fillId="4" borderId="0" xfId="4" applyNumberFormat="1" applyFont="1" applyFill="1" applyBorder="1" applyAlignment="1">
      <alignment horizontal="center" vertical="center"/>
    </xf>
    <xf numFmtId="0" fontId="12" fillId="4" borderId="0" xfId="4" applyFont="1" applyFill="1" applyBorder="1" applyAlignment="1">
      <alignment vertical="center"/>
    </xf>
    <xf numFmtId="165" fontId="12" fillId="4" borderId="0" xfId="4" applyNumberFormat="1" applyFont="1" applyFill="1" applyBorder="1" applyAlignment="1">
      <alignment vertical="center"/>
    </xf>
    <xf numFmtId="0" fontId="11" fillId="0" borderId="0" xfId="0" applyFont="1" applyAlignment="1">
      <alignment vertical="center"/>
    </xf>
    <xf numFmtId="0" fontId="11" fillId="0" borderId="0" xfId="5" applyFont="1" applyAlignment="1">
      <alignment vertical="center"/>
    </xf>
    <xf numFmtId="0" fontId="11" fillId="0" borderId="0" xfId="5" applyFont="1" applyAlignment="1">
      <alignment vertical="center" wrapText="1"/>
    </xf>
    <xf numFmtId="0" fontId="11" fillId="4" borderId="0" xfId="5" applyFont="1" applyFill="1" applyBorder="1" applyAlignment="1">
      <alignment vertical="center"/>
    </xf>
    <xf numFmtId="0" fontId="3" fillId="0" borderId="3" xfId="5" applyFont="1" applyFill="1" applyBorder="1" applyAlignment="1" applyProtection="1">
      <alignment horizontal="left" vertical="center"/>
      <protection locked="0"/>
    </xf>
    <xf numFmtId="0" fontId="3" fillId="0" borderId="4" xfId="5" applyFont="1" applyFill="1" applyBorder="1" applyAlignment="1" applyProtection="1">
      <alignment horizontal="left" vertical="center"/>
      <protection locked="0"/>
    </xf>
    <xf numFmtId="0" fontId="3" fillId="0" borderId="4" xfId="5" applyFont="1" applyFill="1" applyBorder="1" applyAlignment="1" applyProtection="1">
      <alignment horizontal="left" vertical="center" wrapText="1"/>
      <protection locked="0"/>
    </xf>
    <xf numFmtId="0" fontId="13" fillId="0" borderId="5" xfId="5" applyFont="1" applyFill="1" applyBorder="1" applyAlignment="1" applyProtection="1">
      <alignment horizontal="left" vertical="center" wrapText="1"/>
      <protection locked="0"/>
    </xf>
    <xf numFmtId="0" fontId="11" fillId="0" borderId="0" xfId="5" applyFont="1" applyFill="1" applyBorder="1" applyAlignment="1">
      <alignment vertical="center"/>
    </xf>
    <xf numFmtId="0" fontId="11" fillId="0" borderId="6" xfId="5" applyFont="1" applyBorder="1" applyAlignment="1">
      <alignment vertical="center"/>
    </xf>
    <xf numFmtId="0" fontId="11" fillId="0" borderId="0" xfId="5" applyFont="1" applyBorder="1" applyAlignment="1">
      <alignment vertical="center"/>
    </xf>
    <xf numFmtId="0" fontId="11" fillId="0" borderId="0" xfId="5" applyFont="1" applyBorder="1" applyAlignment="1">
      <alignment vertical="center" wrapText="1"/>
    </xf>
    <xf numFmtId="0" fontId="11" fillId="0" borderId="7" xfId="5" applyFont="1" applyBorder="1" applyAlignment="1">
      <alignment vertical="center"/>
    </xf>
    <xf numFmtId="0" fontId="3" fillId="0" borderId="6" xfId="5" applyFont="1" applyBorder="1" applyAlignment="1">
      <alignment vertical="center"/>
    </xf>
    <xf numFmtId="0" fontId="11" fillId="0" borderId="8" xfId="5" applyFont="1" applyBorder="1" applyAlignment="1">
      <alignment vertical="center"/>
    </xf>
    <xf numFmtId="0" fontId="11" fillId="0" borderId="9" xfId="5" applyFont="1" applyBorder="1" applyAlignment="1">
      <alignment vertical="center"/>
    </xf>
    <xf numFmtId="0" fontId="11" fillId="0" borderId="9" xfId="5" applyFont="1" applyBorder="1" applyAlignment="1">
      <alignment vertical="center" wrapText="1"/>
    </xf>
    <xf numFmtId="0" fontId="11" fillId="0" borderId="10" xfId="5" applyFont="1" applyBorder="1" applyAlignment="1">
      <alignment vertical="center"/>
    </xf>
    <xf numFmtId="0" fontId="13" fillId="5" borderId="1" xfId="6" applyFont="1" applyFill="1" applyBorder="1" applyAlignment="1">
      <alignment horizontal="center" vertical="center" wrapText="1"/>
    </xf>
    <xf numFmtId="10" fontId="14" fillId="0" borderId="1" xfId="7" applyNumberFormat="1" applyFont="1" applyFill="1" applyBorder="1" applyAlignment="1">
      <alignment horizontal="center" vertical="center"/>
    </xf>
    <xf numFmtId="0" fontId="4" fillId="0" borderId="0" xfId="0" applyFont="1" applyFill="1" applyBorder="1" applyProtection="1"/>
    <xf numFmtId="0" fontId="2" fillId="0" borderId="0" xfId="0" applyFont="1" applyFill="1" applyBorder="1" applyProtection="1"/>
    <xf numFmtId="0" fontId="5" fillId="0" borderId="1" xfId="0" applyFont="1" applyBorder="1" applyAlignment="1">
      <alignment vertical="center"/>
    </xf>
    <xf numFmtId="164" fontId="3" fillId="0" borderId="0" xfId="0" applyNumberFormat="1" applyFont="1" applyFill="1" applyBorder="1" applyAlignment="1" applyProtection="1">
      <alignment horizontal="center" vertical="center" wrapText="1"/>
    </xf>
    <xf numFmtId="171" fontId="3" fillId="0" borderId="0" xfId="0" applyNumberFormat="1" applyFont="1" applyFill="1" applyBorder="1" applyAlignment="1" applyProtection="1">
      <alignment horizontal="center" vertical="center" wrapText="1"/>
    </xf>
    <xf numFmtId="166" fontId="4" fillId="0" borderId="0" xfId="0" applyNumberFormat="1" applyFont="1" applyFill="1" applyBorder="1" applyProtection="1"/>
    <xf numFmtId="0" fontId="11" fillId="0" borderId="0" xfId="0" applyFont="1" applyProtection="1"/>
    <xf numFmtId="0" fontId="5" fillId="0" borderId="15"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vertical="center" wrapText="1"/>
    </xf>
    <xf numFmtId="0" fontId="27" fillId="7" borderId="18" xfId="0" applyFont="1" applyFill="1" applyBorder="1" applyAlignment="1">
      <alignment horizontal="center" vertical="center" wrapText="1"/>
    </xf>
    <xf numFmtId="0" fontId="27" fillId="7" borderId="19" xfId="0" applyFont="1" applyFill="1" applyBorder="1" applyAlignment="1">
      <alignment horizontal="center" vertical="center" wrapText="1"/>
    </xf>
    <xf numFmtId="0" fontId="23" fillId="6" borderId="20" xfId="0" applyFont="1" applyFill="1" applyBorder="1" applyAlignment="1">
      <alignment horizontal="center" vertical="center"/>
    </xf>
    <xf numFmtId="0" fontId="23" fillId="6" borderId="21" xfId="0" applyFont="1" applyFill="1" applyBorder="1" applyAlignment="1">
      <alignment horizontal="center" vertical="center"/>
    </xf>
    <xf numFmtId="0" fontId="23" fillId="6" borderId="23" xfId="0" applyFont="1" applyFill="1" applyBorder="1" applyAlignment="1">
      <alignment horizontal="center" vertical="center"/>
    </xf>
    <xf numFmtId="0" fontId="23" fillId="6" borderId="22" xfId="0" applyFont="1" applyFill="1" applyBorder="1" applyAlignment="1">
      <alignment horizontal="center" vertical="center"/>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7" fillId="7" borderId="21" xfId="0" applyFont="1" applyFill="1" applyBorder="1" applyAlignment="1">
      <alignment horizontal="center" vertical="center"/>
    </xf>
    <xf numFmtId="0" fontId="28" fillId="0" borderId="0" xfId="0" applyFont="1" applyAlignment="1">
      <alignment horizontal="justify"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0" fillId="8" borderId="0" xfId="0" applyFill="1"/>
    <xf numFmtId="0" fontId="5" fillId="8" borderId="15" xfId="0" applyFont="1" applyFill="1" applyBorder="1" applyAlignment="1">
      <alignment horizontal="center" vertical="center"/>
    </xf>
    <xf numFmtId="0" fontId="25" fillId="0" borderId="0" xfId="0" applyFont="1" applyFill="1" applyBorder="1" applyAlignment="1" applyProtection="1">
      <alignment wrapText="1"/>
    </xf>
    <xf numFmtId="0" fontId="29" fillId="0" borderId="0" xfId="0" applyFont="1" applyFill="1" applyBorder="1" applyProtection="1"/>
    <xf numFmtId="0" fontId="29" fillId="0" borderId="0" xfId="0" applyFont="1" applyProtection="1"/>
    <xf numFmtId="0" fontId="3" fillId="0" borderId="0" xfId="0" applyFont="1" applyAlignment="1" applyProtection="1">
      <alignment wrapText="1"/>
    </xf>
    <xf numFmtId="0" fontId="9" fillId="0" borderId="0" xfId="0" applyFont="1" applyAlignment="1" applyProtection="1">
      <alignment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2" fillId="0" borderId="0" xfId="0" applyFont="1" applyAlignment="1" applyProtection="1">
      <alignment horizontal="left" wrapText="1"/>
    </xf>
    <xf numFmtId="0" fontId="11" fillId="0" borderId="0" xfId="0" applyFont="1" applyAlignment="1" applyProtection="1">
      <alignment horizontal="left" wrapText="1"/>
    </xf>
    <xf numFmtId="0" fontId="8" fillId="9" borderId="1" xfId="0" applyFont="1" applyFill="1" applyBorder="1" applyAlignment="1">
      <alignment vertical="center" wrapText="1"/>
    </xf>
    <xf numFmtId="0" fontId="4" fillId="0" borderId="0" xfId="0" applyFont="1"/>
    <xf numFmtId="0" fontId="8" fillId="0" borderId="1" xfId="0" applyFont="1" applyFill="1" applyBorder="1" applyAlignment="1">
      <alignment horizontal="left" vertical="center" wrapText="1"/>
    </xf>
    <xf numFmtId="0" fontId="5" fillId="0" borderId="1" xfId="0" applyFont="1" applyBorder="1" applyAlignment="1">
      <alignment horizontal="left"/>
    </xf>
    <xf numFmtId="0" fontId="4" fillId="0" borderId="1" xfId="0" applyFont="1" applyFill="1" applyBorder="1" applyAlignment="1" applyProtection="1">
      <alignment vertical="center"/>
    </xf>
    <xf numFmtId="0" fontId="4" fillId="0" borderId="1" xfId="0" applyFont="1" applyFill="1" applyBorder="1" applyAlignment="1" applyProtection="1">
      <alignment horizontal="left" vertical="center"/>
    </xf>
    <xf numFmtId="0" fontId="5" fillId="0" borderId="1" xfId="0" applyFont="1" applyFill="1" applyBorder="1" applyAlignment="1" applyProtection="1">
      <alignment vertical="center" wrapText="1"/>
    </xf>
    <xf numFmtId="171" fontId="3" fillId="0" borderId="1" xfId="0" applyNumberFormat="1" applyFont="1" applyFill="1" applyBorder="1" applyAlignment="1" applyProtection="1">
      <alignment horizontal="center" vertical="center" wrapText="1"/>
    </xf>
    <xf numFmtId="0" fontId="3" fillId="5" borderId="1" xfId="2" applyFont="1" applyFill="1" applyBorder="1" applyAlignment="1" applyProtection="1">
      <alignment horizontal="center" vertical="center" wrapText="1"/>
    </xf>
    <xf numFmtId="9" fontId="14" fillId="3" borderId="1" xfId="1" applyFont="1" applyFill="1" applyBorder="1" applyAlignment="1" applyProtection="1">
      <alignment horizontal="right" vertical="center" wrapText="1"/>
      <protection locked="0" hidden="1"/>
    </xf>
    <xf numFmtId="0" fontId="3" fillId="5" borderId="1" xfId="2" applyFont="1" applyFill="1" applyBorder="1" applyAlignment="1" applyProtection="1">
      <alignment vertical="center" wrapText="1"/>
    </xf>
    <xf numFmtId="0" fontId="3" fillId="5" borderId="1" xfId="2" applyFont="1" applyFill="1" applyBorder="1" applyAlignment="1" applyProtection="1">
      <alignment horizontal="left" vertical="center" wrapText="1"/>
    </xf>
    <xf numFmtId="0" fontId="11" fillId="0" borderId="1" xfId="0" applyFont="1" applyFill="1" applyBorder="1" applyAlignment="1" applyProtection="1">
      <alignment vertical="center"/>
    </xf>
    <xf numFmtId="0" fontId="11" fillId="0" borderId="1" xfId="0" applyFont="1" applyFill="1" applyBorder="1" applyAlignment="1" applyProtection="1">
      <alignment horizontal="center" vertical="center"/>
    </xf>
    <xf numFmtId="166" fontId="11" fillId="3" borderId="1" xfId="0" applyNumberFormat="1" applyFont="1" applyFill="1" applyBorder="1" applyAlignment="1" applyProtection="1">
      <alignment horizontal="right" vertical="center" wrapText="1"/>
      <protection locked="0" hidden="1"/>
    </xf>
    <xf numFmtId="166" fontId="11" fillId="0" borderId="1" xfId="0" applyNumberFormat="1" applyFont="1" applyFill="1" applyBorder="1" applyAlignment="1" applyProtection="1">
      <alignment horizontal="right" vertical="center" wrapText="1"/>
    </xf>
    <xf numFmtId="166" fontId="11" fillId="0" borderId="1" xfId="2" applyNumberFormat="1" applyFont="1" applyFill="1" applyBorder="1" applyAlignment="1" applyProtection="1">
      <alignment horizontal="right" vertical="center"/>
    </xf>
    <xf numFmtId="0" fontId="11" fillId="0" borderId="1" xfId="0"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0" fontId="11" fillId="0" borderId="1" xfId="0" applyFont="1" applyBorder="1" applyAlignment="1" applyProtection="1">
      <alignment vertical="center"/>
    </xf>
    <xf numFmtId="166" fontId="3" fillId="0" borderId="1" xfId="0" applyNumberFormat="1" applyFont="1" applyFill="1" applyBorder="1" applyAlignment="1" applyProtection="1">
      <alignment horizontal="right" vertical="center"/>
    </xf>
    <xf numFmtId="0" fontId="11" fillId="0" borderId="1" xfId="0" applyFont="1" applyFill="1" applyBorder="1" applyAlignment="1" applyProtection="1">
      <alignment horizontal="center" vertical="center"/>
    </xf>
    <xf numFmtId="0" fontId="5" fillId="0" borderId="1" xfId="0" applyFont="1" applyFill="1" applyBorder="1" applyAlignment="1">
      <alignment horizontal="left" vertical="top"/>
    </xf>
    <xf numFmtId="0" fontId="4" fillId="0" borderId="1" xfId="0" applyFont="1" applyFill="1" applyBorder="1"/>
    <xf numFmtId="0" fontId="8" fillId="0" borderId="1" xfId="0" applyFont="1" applyBorder="1" applyAlignment="1">
      <alignment horizontal="center" vertical="center"/>
    </xf>
    <xf numFmtId="0" fontId="8" fillId="9" borderId="1"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xf>
    <xf numFmtId="0" fontId="15" fillId="0" borderId="1" xfId="0" applyFont="1" applyFill="1" applyBorder="1" applyAlignment="1" applyProtection="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4" fillId="0" borderId="0" xfId="0" applyFont="1" applyAlignment="1">
      <alignment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8" fillId="9" borderId="1" xfId="0" applyFont="1" applyFill="1" applyBorder="1" applyAlignment="1">
      <alignment horizontal="left" vertical="center" wrapText="1"/>
    </xf>
    <xf numFmtId="0" fontId="3" fillId="0" borderId="12" xfId="0" applyFont="1" applyFill="1" applyBorder="1" applyAlignment="1" applyProtection="1">
      <alignment horizontal="center" vertical="center"/>
    </xf>
    <xf numFmtId="0"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pplyProtection="1">
      <alignment horizontal="justify" vertical="center" wrapText="1"/>
      <protection locked="0" hidden="1"/>
    </xf>
    <xf numFmtId="166" fontId="10" fillId="3" borderId="1" xfId="0" applyNumberFormat="1" applyFont="1" applyFill="1" applyBorder="1" applyAlignment="1" applyProtection="1">
      <alignment horizontal="right" vertical="center" wrapText="1"/>
      <protection locked="0" hidden="1"/>
    </xf>
    <xf numFmtId="10" fontId="10" fillId="0" borderId="1" xfId="0" applyNumberFormat="1" applyFont="1" applyBorder="1" applyAlignment="1">
      <alignment horizontal="center" vertical="center"/>
    </xf>
    <xf numFmtId="4" fontId="10" fillId="0" borderId="4"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2" xfId="0" applyNumberFormat="1" applyFont="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9" fillId="0" borderId="1" xfId="0" applyNumberFormat="1" applyFont="1" applyBorder="1" applyAlignment="1">
      <alignment horizontal="center" vertical="center" textRotation="90" wrapTex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10" xfId="0" applyNumberFormat="1" applyFont="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66" fontId="10" fillId="0" borderId="9" xfId="0" applyNumberFormat="1" applyFont="1" applyFill="1" applyBorder="1" applyAlignment="1">
      <alignment horizontal="center" vertical="center" wrapText="1"/>
    </xf>
    <xf numFmtId="166" fontId="10" fillId="0" borderId="10" xfId="0" applyNumberFormat="1" applyFont="1" applyFill="1" applyBorder="1" applyAlignment="1">
      <alignment horizontal="center" vertical="center" wrapText="1"/>
    </xf>
    <xf numFmtId="4" fontId="10"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12" xfId="0" applyNumberFormat="1" applyFont="1" applyBorder="1" applyAlignment="1">
      <alignment horizontal="center" vertical="center"/>
    </xf>
    <xf numFmtId="0" fontId="9" fillId="0" borderId="13" xfId="0" applyNumberFormat="1" applyFont="1" applyBorder="1" applyAlignment="1">
      <alignment horizontal="center" vertical="center" textRotation="90" wrapText="1"/>
    </xf>
    <xf numFmtId="166" fontId="10" fillId="3" borderId="3" xfId="0" applyNumberFormat="1" applyFont="1" applyFill="1" applyBorder="1" applyAlignment="1" applyProtection="1">
      <alignment horizontal="right" vertical="center" wrapText="1"/>
      <protection locked="0" hidden="1"/>
    </xf>
    <xf numFmtId="166" fontId="10" fillId="3" borderId="4" xfId="0" applyNumberFormat="1" applyFont="1" applyFill="1" applyBorder="1" applyAlignment="1" applyProtection="1">
      <alignment horizontal="right" vertical="center" wrapText="1"/>
      <protection locked="0" hidden="1"/>
    </xf>
    <xf numFmtId="166" fontId="10" fillId="3" borderId="5" xfId="0" applyNumberFormat="1" applyFont="1" applyFill="1" applyBorder="1" applyAlignment="1" applyProtection="1">
      <alignment horizontal="right" vertical="center" wrapText="1"/>
      <protection locked="0" hidden="1"/>
    </xf>
    <xf numFmtId="167" fontId="10" fillId="0" borderId="1" xfId="0" applyNumberFormat="1" applyFont="1" applyBorder="1" applyAlignment="1">
      <alignment horizontal="center" vertical="center"/>
    </xf>
    <xf numFmtId="0" fontId="10" fillId="3" borderId="2"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2"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9" fillId="2" borderId="2"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2" xfId="0" applyFont="1" applyFill="1" applyBorder="1" applyAlignment="1" applyProtection="1">
      <alignment horizontal="left" vertical="center"/>
      <protection locked="0"/>
    </xf>
    <xf numFmtId="0" fontId="10" fillId="3" borderId="2" xfId="0" applyNumberFormat="1" applyFont="1" applyFill="1" applyBorder="1" applyAlignment="1" applyProtection="1">
      <alignment horizontal="left" vertical="center"/>
      <protection locked="0"/>
    </xf>
    <xf numFmtId="0" fontId="10" fillId="3" borderId="11" xfId="0" applyNumberFormat="1" applyFont="1" applyFill="1" applyBorder="1" applyAlignment="1" applyProtection="1">
      <alignment horizontal="left" vertical="center"/>
      <protection locked="0"/>
    </xf>
    <xf numFmtId="0" fontId="10" fillId="0" borderId="2"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10" fillId="3" borderId="2" xfId="0" applyFont="1" applyFill="1" applyBorder="1" applyAlignment="1" applyProtection="1">
      <alignment horizontal="center" vertical="center"/>
      <protection locked="0" hidden="1"/>
    </xf>
    <xf numFmtId="0" fontId="10" fillId="3" borderId="11" xfId="0" applyFont="1" applyFill="1" applyBorder="1" applyAlignment="1" applyProtection="1">
      <alignment horizontal="center" vertical="center"/>
      <protection locked="0" hidden="1"/>
    </xf>
    <xf numFmtId="0" fontId="10" fillId="3" borderId="12" xfId="0" applyFont="1" applyFill="1" applyBorder="1" applyAlignment="1" applyProtection="1">
      <alignment horizontal="center" vertical="center"/>
      <protection locked="0" hidden="1"/>
    </xf>
    <xf numFmtId="0" fontId="10" fillId="0" borderId="2"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3" borderId="1" xfId="0" applyFont="1" applyFill="1" applyBorder="1" applyAlignment="1" applyProtection="1">
      <alignment horizontal="center" vertical="center"/>
      <protection locked="0" hidden="1"/>
    </xf>
    <xf numFmtId="0" fontId="10" fillId="0" borderId="2"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3"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3" borderId="3" xfId="0" applyFont="1" applyFill="1" applyBorder="1" applyAlignment="1" applyProtection="1">
      <alignment horizontal="center" vertical="center"/>
      <protection locked="0" hidden="1"/>
    </xf>
    <xf numFmtId="0" fontId="10" fillId="3" borderId="4" xfId="0" applyFont="1" applyFill="1" applyBorder="1" applyAlignment="1" applyProtection="1">
      <alignment horizontal="center" vertical="center"/>
      <protection locked="0" hidden="1"/>
    </xf>
    <xf numFmtId="0" fontId="10" fillId="3" borderId="5" xfId="0" applyFont="1" applyFill="1" applyBorder="1" applyAlignment="1" applyProtection="1">
      <alignment horizontal="center" vertical="center"/>
      <protection locked="0" hidden="1"/>
    </xf>
    <xf numFmtId="0" fontId="10" fillId="3" borderId="8" xfId="0" applyFont="1" applyFill="1" applyBorder="1" applyAlignment="1" applyProtection="1">
      <alignment horizontal="center" vertical="center"/>
      <protection locked="0" hidden="1"/>
    </xf>
    <xf numFmtId="0" fontId="10" fillId="3" borderId="9" xfId="0" applyFont="1" applyFill="1" applyBorder="1" applyAlignment="1" applyProtection="1">
      <alignment horizontal="center" vertical="center"/>
      <protection locked="0" hidden="1"/>
    </xf>
    <xf numFmtId="0" fontId="10" fillId="3" borderId="10" xfId="0" applyFont="1" applyFill="1" applyBorder="1" applyAlignment="1" applyProtection="1">
      <alignment horizontal="center" vertical="center"/>
      <protection locked="0" hidden="1"/>
    </xf>
    <xf numFmtId="0" fontId="10" fillId="3" borderId="1" xfId="0" applyNumberFormat="1" applyFont="1" applyFill="1" applyBorder="1" applyAlignment="1" applyProtection="1">
      <alignment horizontal="center" vertical="center" wrapText="1"/>
      <protection locked="0" hidden="1"/>
    </xf>
    <xf numFmtId="0" fontId="10" fillId="3" borderId="2" xfId="0" applyNumberFormat="1" applyFont="1" applyFill="1" applyBorder="1" applyAlignment="1" applyProtection="1">
      <alignment horizontal="center" vertical="center"/>
      <protection locked="0" hidden="1"/>
    </xf>
    <xf numFmtId="0" fontId="10" fillId="3" borderId="11" xfId="0" applyNumberFormat="1" applyFont="1" applyFill="1" applyBorder="1" applyAlignment="1" applyProtection="1">
      <alignment horizontal="center" vertical="center"/>
      <protection locked="0" hidden="1"/>
    </xf>
    <xf numFmtId="0" fontId="10" fillId="3" borderId="12" xfId="0" applyNumberFormat="1" applyFont="1" applyFill="1" applyBorder="1" applyAlignment="1" applyProtection="1">
      <alignment horizontal="center" vertical="center"/>
      <protection locked="0" hidden="1"/>
    </xf>
    <xf numFmtId="0" fontId="11" fillId="0" borderId="1" xfId="0" applyFont="1" applyBorder="1" applyAlignment="1" applyProtection="1">
      <alignment horizontal="left" vertical="center" wrapText="1"/>
    </xf>
    <xf numFmtId="0" fontId="11" fillId="0" borderId="1" xfId="0" applyFont="1" applyBorder="1" applyAlignment="1" applyProtection="1">
      <alignment horizontal="left" wrapText="1"/>
    </xf>
    <xf numFmtId="0" fontId="3" fillId="0"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11" fillId="0" borderId="1" xfId="0" applyNumberFormat="1" applyFont="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4" fillId="3" borderId="12" xfId="0" applyFont="1" applyFill="1" applyBorder="1" applyAlignment="1" applyProtection="1">
      <alignment horizontal="center" vertical="center"/>
      <protection locked="0" hidden="1"/>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3" xfId="0" applyFont="1" applyBorder="1" applyAlignment="1">
      <alignment horizontal="left" vertical="center" wrapText="1"/>
    </xf>
    <xf numFmtId="0" fontId="22" fillId="0" borderId="1" xfId="0" applyFont="1" applyBorder="1" applyAlignment="1">
      <alignment horizontal="left" vertical="center"/>
    </xf>
    <xf numFmtId="0" fontId="8" fillId="0" borderId="1" xfId="0" applyFont="1" applyBorder="1" applyAlignment="1">
      <alignment horizontal="left" vertical="center"/>
    </xf>
    <xf numFmtId="0" fontId="22" fillId="6"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9"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2" fillId="0" borderId="31" xfId="0" applyFont="1" applyBorder="1" applyAlignment="1">
      <alignment horizontal="center" vertical="center"/>
    </xf>
    <xf numFmtId="0" fontId="22" fillId="0" borderId="14"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2" fillId="0" borderId="17" xfId="0" applyFont="1" applyBorder="1" applyAlignment="1">
      <alignment horizontal="center" vertical="center"/>
    </xf>
    <xf numFmtId="0" fontId="13" fillId="7" borderId="27" xfId="0" applyFont="1" applyFill="1" applyBorder="1" applyAlignment="1">
      <alignment horizontal="center" vertical="center"/>
    </xf>
    <xf numFmtId="0" fontId="13" fillId="7" borderId="28" xfId="0" applyFont="1" applyFill="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23" fillId="0" borderId="23"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4" fillId="0" borderId="18" xfId="0" applyFont="1" applyBorder="1" applyAlignment="1">
      <alignment horizontal="center" vertical="center"/>
    </xf>
    <xf numFmtId="0" fontId="24"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4" fillId="0" borderId="1" xfId="0" applyFont="1" applyFill="1" applyBorder="1" applyAlignment="1" applyProtection="1">
      <alignment horizontal="left" vertical="center"/>
      <protection locked="0" hidden="1"/>
    </xf>
    <xf numFmtId="0" fontId="4" fillId="0" borderId="2" xfId="0" applyFont="1" applyFill="1" applyBorder="1" applyAlignment="1" applyProtection="1">
      <alignment horizontal="left" vertical="center"/>
      <protection locked="0" hidden="1"/>
    </xf>
    <xf numFmtId="0" fontId="4" fillId="0" borderId="12" xfId="0" applyFont="1" applyFill="1" applyBorder="1" applyAlignment="1" applyProtection="1">
      <alignment horizontal="left" vertical="center"/>
      <protection locked="0" hidden="1"/>
    </xf>
    <xf numFmtId="0" fontId="14" fillId="0" borderId="0" xfId="4" applyFont="1" applyFill="1" applyBorder="1" applyAlignment="1">
      <alignment horizontal="left" vertical="center" wrapText="1"/>
    </xf>
    <xf numFmtId="0" fontId="6" fillId="4" borderId="1" xfId="4" applyFont="1" applyFill="1" applyBorder="1" applyAlignment="1">
      <alignment horizontal="center" vertical="center" wrapText="1"/>
    </xf>
    <xf numFmtId="0" fontId="6" fillId="4" borderId="1" xfId="4" applyFont="1" applyFill="1" applyBorder="1" applyAlignment="1">
      <alignment horizontal="center" vertical="center"/>
    </xf>
    <xf numFmtId="0" fontId="15" fillId="2" borderId="2" xfId="4" applyFont="1" applyFill="1" applyBorder="1" applyAlignment="1">
      <alignment horizontal="center" vertical="center" wrapText="1"/>
    </xf>
    <xf numFmtId="0" fontId="15" fillId="2" borderId="11" xfId="4" applyFont="1" applyFill="1" applyBorder="1" applyAlignment="1">
      <alignment horizontal="center" vertical="center" wrapText="1"/>
    </xf>
    <xf numFmtId="0" fontId="15" fillId="2" borderId="12" xfId="4" applyFont="1" applyFill="1" applyBorder="1" applyAlignment="1">
      <alignment horizontal="center" vertical="center" wrapText="1"/>
    </xf>
    <xf numFmtId="0" fontId="14" fillId="4" borderId="2" xfId="6" applyFont="1" applyFill="1" applyBorder="1" applyAlignment="1">
      <alignment horizontal="left" vertical="center"/>
    </xf>
    <xf numFmtId="0" fontId="14" fillId="4" borderId="12" xfId="6" applyFont="1" applyFill="1" applyBorder="1" applyAlignment="1">
      <alignment horizontal="left" vertical="center"/>
    </xf>
    <xf numFmtId="170" fontId="14" fillId="0" borderId="1" xfId="6" applyNumberFormat="1" applyFont="1" applyFill="1" applyBorder="1" applyAlignment="1">
      <alignment horizontal="left" vertical="center" wrapText="1"/>
    </xf>
    <xf numFmtId="0" fontId="14" fillId="4" borderId="1" xfId="6" applyFont="1" applyFill="1" applyBorder="1" applyAlignment="1">
      <alignment horizontal="left" vertical="center"/>
    </xf>
    <xf numFmtId="0" fontId="14" fillId="0" borderId="1" xfId="6" applyFont="1" applyFill="1" applyBorder="1" applyAlignment="1">
      <alignment horizontal="left" vertical="center" wrapText="1"/>
    </xf>
    <xf numFmtId="0" fontId="3" fillId="0" borderId="3" xfId="5" applyFont="1" applyBorder="1" applyAlignment="1" applyProtection="1">
      <alignment horizontal="center" vertical="center"/>
      <protection locked="0"/>
    </xf>
    <xf numFmtId="0" fontId="3" fillId="0" borderId="4" xfId="5" applyFont="1" applyBorder="1" applyAlignment="1" applyProtection="1">
      <alignment horizontal="center" vertical="center"/>
      <protection locked="0"/>
    </xf>
    <xf numFmtId="0" fontId="3" fillId="0" borderId="5" xfId="5" applyFont="1" applyBorder="1" applyAlignment="1" applyProtection="1">
      <alignment horizontal="center" vertical="center"/>
      <protection locked="0"/>
    </xf>
    <xf numFmtId="0" fontId="3" fillId="0" borderId="6" xfId="5" applyFont="1" applyBorder="1" applyAlignment="1" applyProtection="1">
      <alignment horizontal="center" vertical="center"/>
      <protection locked="0"/>
    </xf>
    <xf numFmtId="0" fontId="3" fillId="0" borderId="0" xfId="5" applyFont="1" applyBorder="1" applyAlignment="1" applyProtection="1">
      <alignment horizontal="center" vertical="center"/>
      <protection locked="0"/>
    </xf>
    <xf numFmtId="0" fontId="3" fillId="0" borderId="7" xfId="5" applyFont="1" applyBorder="1" applyAlignment="1" applyProtection="1">
      <alignment horizontal="center" vertical="center"/>
      <protection locked="0"/>
    </xf>
    <xf numFmtId="0" fontId="3" fillId="0" borderId="8" xfId="5" applyFont="1" applyBorder="1" applyAlignment="1" applyProtection="1">
      <alignment horizontal="center" vertical="center"/>
      <protection locked="0"/>
    </xf>
    <xf numFmtId="0" fontId="3" fillId="0" borderId="9" xfId="5" applyFont="1" applyBorder="1" applyAlignment="1" applyProtection="1">
      <alignment horizontal="center" vertical="center"/>
      <protection locked="0"/>
    </xf>
    <xf numFmtId="0" fontId="3" fillId="0" borderId="10" xfId="5" applyFont="1" applyBorder="1" applyAlignment="1" applyProtection="1">
      <alignment horizontal="center" vertical="center"/>
      <protection locked="0"/>
    </xf>
    <xf numFmtId="0" fontId="3" fillId="5" borderId="3" xfId="5" applyFont="1" applyFill="1" applyBorder="1" applyAlignment="1" applyProtection="1">
      <alignment horizontal="center" vertical="center" wrapText="1"/>
      <protection locked="0"/>
    </xf>
    <xf numFmtId="0" fontId="3" fillId="5" borderId="4" xfId="5" applyFont="1" applyFill="1" applyBorder="1" applyAlignment="1" applyProtection="1">
      <alignment horizontal="center" vertical="center" wrapText="1"/>
      <protection locked="0"/>
    </xf>
    <xf numFmtId="0" fontId="3" fillId="5" borderId="5" xfId="5" applyFont="1" applyFill="1" applyBorder="1" applyAlignment="1" applyProtection="1">
      <alignment horizontal="center" vertical="center" wrapText="1"/>
      <protection locked="0"/>
    </xf>
    <xf numFmtId="0" fontId="3" fillId="5" borderId="8" xfId="5" applyFont="1" applyFill="1" applyBorder="1" applyAlignment="1" applyProtection="1">
      <alignment horizontal="center" vertical="center" wrapText="1"/>
      <protection locked="0"/>
    </xf>
    <xf numFmtId="0" fontId="3" fillId="5" borderId="9" xfId="5" applyFont="1" applyFill="1" applyBorder="1" applyAlignment="1" applyProtection="1">
      <alignment horizontal="center" vertical="center" wrapText="1"/>
      <protection locked="0"/>
    </xf>
    <xf numFmtId="0" fontId="3" fillId="5" borderId="10" xfId="5" applyFont="1" applyFill="1" applyBorder="1" applyAlignment="1" applyProtection="1">
      <alignment horizontal="center" vertical="center" wrapText="1"/>
      <protection locked="0"/>
    </xf>
    <xf numFmtId="0" fontId="20" fillId="0" borderId="6" xfId="5" applyFont="1" applyFill="1" applyBorder="1" applyAlignment="1" applyProtection="1">
      <alignment horizontal="left" vertical="center" wrapText="1"/>
      <protection locked="0"/>
    </xf>
    <xf numFmtId="0" fontId="20" fillId="0" borderId="0" xfId="5" applyFont="1" applyFill="1" applyBorder="1" applyAlignment="1" applyProtection="1">
      <alignment horizontal="left" vertical="center" wrapText="1"/>
      <protection locked="0"/>
    </xf>
    <xf numFmtId="0" fontId="20" fillId="0" borderId="7" xfId="5" applyFont="1" applyFill="1" applyBorder="1" applyAlignment="1" applyProtection="1">
      <alignment horizontal="left" vertical="center" wrapText="1"/>
      <protection locked="0"/>
    </xf>
    <xf numFmtId="0" fontId="13" fillId="5" borderId="1" xfId="6" applyFont="1" applyFill="1" applyBorder="1" applyAlignment="1">
      <alignment horizontal="center" vertical="center" wrapText="1"/>
    </xf>
  </cellXfs>
  <cellStyles count="8">
    <cellStyle name="Normal" xfId="0" builtinId="0"/>
    <cellStyle name="Normal 2" xfId="3"/>
    <cellStyle name="Normal 2 2" xfId="4"/>
    <cellStyle name="Normal 2 3" xfId="5"/>
    <cellStyle name="Normal 28" xfId="2"/>
    <cellStyle name="Normal 4" xfId="6"/>
    <cellStyle name="Porcentaje" xfId="1" builtinId="5"/>
    <cellStyle name="Porcentual 5"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7</xdr:col>
      <xdr:colOff>178600</xdr:colOff>
      <xdr:row>1</xdr:row>
      <xdr:rowOff>33348</xdr:rowOff>
    </xdr:from>
    <xdr:to>
      <xdr:col>29</xdr:col>
      <xdr:colOff>145312</xdr:colOff>
      <xdr:row>5</xdr:row>
      <xdr:rowOff>200024</xdr:rowOff>
    </xdr:to>
    <xdr:sp macro="" textlink="">
      <xdr:nvSpPr>
        <xdr:cNvPr id="2" name="3 CuadroTexto">
          <a:extLst>
            <a:ext uri="{FF2B5EF4-FFF2-40B4-BE49-F238E27FC236}">
              <a16:creationId xmlns:a16="http://schemas.microsoft.com/office/drawing/2014/main" id="{3CDB536F-C76E-4C06-93FD-EB2E936AD671}"/>
            </a:ext>
          </a:extLst>
        </xdr:cNvPr>
        <xdr:cNvSpPr txBox="1"/>
      </xdr:nvSpPr>
      <xdr:spPr>
        <a:xfrm>
          <a:off x="1712125" y="109548"/>
          <a:ext cx="4205337" cy="96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t>
          </a:r>
          <a:r>
            <a:rPr lang="es-CO" sz="1100" b="1">
              <a:solidFill>
                <a:schemeClr val="dk1"/>
              </a:solidFill>
              <a:effectLst/>
              <a:latin typeface="Arial" panose="020B0604020202020204" pitchFamily="34" charset="0"/>
              <a:ea typeface="+mn-ea"/>
              <a:cs typeface="Arial" panose="020B0604020202020204" pitchFamily="34" charset="0"/>
            </a:rPr>
            <a:t>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31</xdr:col>
      <xdr:colOff>76200</xdr:colOff>
      <xdr:row>2</xdr:row>
      <xdr:rowOff>9525</xdr:rowOff>
    </xdr:from>
    <xdr:to>
      <xdr:col>35</xdr:col>
      <xdr:colOff>352425</xdr:colOff>
      <xdr:row>5</xdr:row>
      <xdr:rowOff>9525</xdr:rowOff>
    </xdr:to>
    <xdr:pic>
      <xdr:nvPicPr>
        <xdr:cNvPr id="3" name="Imagen 4" descr="Captura de pantalla 2014-10-23 a las 14 36 00">
          <a:extLst>
            <a:ext uri="{FF2B5EF4-FFF2-40B4-BE49-F238E27FC236}">
              <a16:creationId xmlns:a16="http://schemas.microsoft.com/office/drawing/2014/main" id="{847E6D06-ADD9-43CE-B0E8-0422E5C2E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285750"/>
          <a:ext cx="1295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85726</xdr:colOff>
      <xdr:row>1</xdr:row>
      <xdr:rowOff>152400</xdr:rowOff>
    </xdr:from>
    <xdr:to>
      <xdr:col>4</xdr:col>
      <xdr:colOff>238125</xdr:colOff>
      <xdr:row>5</xdr:row>
      <xdr:rowOff>66675</xdr:rowOff>
    </xdr:to>
    <xdr:pic>
      <xdr:nvPicPr>
        <xdr:cNvPr id="4" name="Imagen 5" descr="LOGO-ICBF">
          <a:extLst>
            <a:ext uri="{FF2B5EF4-FFF2-40B4-BE49-F238E27FC236}">
              <a16:creationId xmlns:a16="http://schemas.microsoft.com/office/drawing/2014/main" id="{8947149F-8080-4402-8D63-46C96251F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1" y="228600"/>
          <a:ext cx="81914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66676</xdr:colOff>
      <xdr:row>1</xdr:row>
      <xdr:rowOff>67858</xdr:rowOff>
    </xdr:from>
    <xdr:to>
      <xdr:col>1</xdr:col>
      <xdr:colOff>647700</xdr:colOff>
      <xdr:row>1</xdr:row>
      <xdr:rowOff>655961</xdr:rowOff>
    </xdr:to>
    <xdr:pic>
      <xdr:nvPicPr>
        <xdr:cNvPr id="2" name="45 Imagen" descr="LOGO-ICBF">
          <a:extLst>
            <a:ext uri="{FF2B5EF4-FFF2-40B4-BE49-F238E27FC236}">
              <a16:creationId xmlns:a16="http://schemas.microsoft.com/office/drawing/2014/main" id="{A800B678-71D1-40AF-8893-4E03B4B3CC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63108"/>
          <a:ext cx="600074" cy="588103"/>
        </a:xfrm>
        <a:prstGeom prst="rect">
          <a:avLst/>
        </a:prstGeom>
        <a:noFill/>
        <a:ln w="9525">
          <a:noFill/>
          <a:miter lim="800000"/>
          <a:headEnd/>
          <a:tailEnd/>
        </a:ln>
      </xdr:spPr>
    </xdr:pic>
    <xdr:clientData/>
  </xdr:twoCellAnchor>
  <xdr:twoCellAnchor>
    <xdr:from>
      <xdr:col>10</xdr:col>
      <xdr:colOff>98425</xdr:colOff>
      <xdr:row>1</xdr:row>
      <xdr:rowOff>47277</xdr:rowOff>
    </xdr:from>
    <xdr:to>
      <xdr:col>10</xdr:col>
      <xdr:colOff>1041400</xdr:colOff>
      <xdr:row>1</xdr:row>
      <xdr:rowOff>641351</xdr:rowOff>
    </xdr:to>
    <xdr:pic>
      <xdr:nvPicPr>
        <xdr:cNvPr id="3" name="Imagen 2" descr="Captura de pantalla 2014-10-23 a las 14 36 00">
          <a:extLst>
            <a:ext uri="{FF2B5EF4-FFF2-40B4-BE49-F238E27FC236}">
              <a16:creationId xmlns:a16="http://schemas.microsoft.com/office/drawing/2014/main" id="{FECC1BE6-8710-42EB-890F-C8AFFE6322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09275" y="142527"/>
          <a:ext cx="942975" cy="594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67858</xdr:rowOff>
    </xdr:from>
    <xdr:to>
      <xdr:col>0</xdr:col>
      <xdr:colOff>847725</xdr:colOff>
      <xdr:row>0</xdr:row>
      <xdr:rowOff>887345</xdr:rowOff>
    </xdr:to>
    <xdr:pic>
      <xdr:nvPicPr>
        <xdr:cNvPr id="2" name="45 Imagen" descr="LOGO-ICBF">
          <a:extLst>
            <a:ext uri="{FF2B5EF4-FFF2-40B4-BE49-F238E27FC236}">
              <a16:creationId xmlns:a16="http://schemas.microsoft.com/office/drawing/2014/main" id="{F832BA37-09FE-4113-8A70-A935741253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2" y="67858"/>
          <a:ext cx="809623" cy="819487"/>
        </a:xfrm>
        <a:prstGeom prst="rect">
          <a:avLst/>
        </a:prstGeom>
        <a:noFill/>
        <a:ln w="9525">
          <a:noFill/>
          <a:miter lim="800000"/>
          <a:headEnd/>
          <a:tailEnd/>
        </a:ln>
      </xdr:spPr>
    </xdr:pic>
    <xdr:clientData/>
  </xdr:twoCellAnchor>
  <xdr:twoCellAnchor>
    <xdr:from>
      <xdr:col>8</xdr:col>
      <xdr:colOff>2125383</xdr:colOff>
      <xdr:row>0</xdr:row>
      <xdr:rowOff>180975</xdr:rowOff>
    </xdr:from>
    <xdr:to>
      <xdr:col>9</xdr:col>
      <xdr:colOff>860425</xdr:colOff>
      <xdr:row>0</xdr:row>
      <xdr:rowOff>838200</xdr:rowOff>
    </xdr:to>
    <xdr:pic>
      <xdr:nvPicPr>
        <xdr:cNvPr id="3" name="Imagen 2" descr="Captura de pantalla 2014-10-23 a las 14 36 00">
          <a:extLst>
            <a:ext uri="{FF2B5EF4-FFF2-40B4-BE49-F238E27FC236}">
              <a16:creationId xmlns:a16="http://schemas.microsoft.com/office/drawing/2014/main" id="{771E4735-5246-48F3-B154-4776D3BB01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70483" y="180975"/>
          <a:ext cx="133536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676275</xdr:colOff>
      <xdr:row>1</xdr:row>
      <xdr:rowOff>47625</xdr:rowOff>
    </xdr:from>
    <xdr:to>
      <xdr:col>9</xdr:col>
      <xdr:colOff>904875</xdr:colOff>
      <xdr:row>1</xdr:row>
      <xdr:rowOff>581025</xdr:rowOff>
    </xdr:to>
    <xdr:pic>
      <xdr:nvPicPr>
        <xdr:cNvPr id="2" name="Imagen 1" descr="Captura de pantalla 2014-10-23 a las 14 36 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8100" y="228600"/>
          <a:ext cx="1066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552451</xdr:colOff>
      <xdr:row>1</xdr:row>
      <xdr:rowOff>38670</xdr:rowOff>
    </xdr:from>
    <xdr:to>
      <xdr:col>2</xdr:col>
      <xdr:colOff>314325</xdr:colOff>
      <xdr:row>1</xdr:row>
      <xdr:rowOff>628650</xdr:rowOff>
    </xdr:to>
    <xdr:pic>
      <xdr:nvPicPr>
        <xdr:cNvPr id="3" name="Imagen 2" descr="LOGO-ICB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1" y="219645"/>
          <a:ext cx="476249" cy="5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1685925</xdr:colOff>
      <xdr:row>1</xdr:row>
      <xdr:rowOff>130968</xdr:rowOff>
    </xdr:from>
    <xdr:to>
      <xdr:col>5</xdr:col>
      <xdr:colOff>0</xdr:colOff>
      <xdr:row>6</xdr:row>
      <xdr:rowOff>119063</xdr:rowOff>
    </xdr:to>
    <xdr:sp macro="" textlink="">
      <xdr:nvSpPr>
        <xdr:cNvPr id="2" name="2 CuadroTexto">
          <a:extLst>
            <a:ext uri="{FF2B5EF4-FFF2-40B4-BE49-F238E27FC236}">
              <a16:creationId xmlns:a16="http://schemas.microsoft.com/office/drawing/2014/main" id="{00000000-0008-0000-0400-000002000000}"/>
            </a:ext>
          </a:extLst>
        </xdr:cNvPr>
        <xdr:cNvSpPr txBox="1"/>
      </xdr:nvSpPr>
      <xdr:spPr>
        <a:xfrm>
          <a:off x="1952625" y="292893"/>
          <a:ext cx="4248150" cy="969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5</xdr:col>
      <xdr:colOff>192881</xdr:colOff>
      <xdr:row>2</xdr:row>
      <xdr:rowOff>138113</xdr:rowOff>
    </xdr:from>
    <xdr:to>
      <xdr:col>6</xdr:col>
      <xdr:colOff>631031</xdr:colOff>
      <xdr:row>5</xdr:row>
      <xdr:rowOff>150020</xdr:rowOff>
    </xdr:to>
    <xdr:pic>
      <xdr:nvPicPr>
        <xdr:cNvPr id="3" name="Imagen 2" descr="Captura de pantalla 2014-10-23 a las 14 36 00">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656" y="490538"/>
          <a:ext cx="120015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2</xdr:row>
      <xdr:rowOff>11906</xdr:rowOff>
    </xdr:from>
    <xdr:to>
      <xdr:col>1</xdr:col>
      <xdr:colOff>702469</xdr:colOff>
      <xdr:row>6</xdr:row>
      <xdr:rowOff>19050</xdr:rowOff>
    </xdr:to>
    <xdr:pic>
      <xdr:nvPicPr>
        <xdr:cNvPr id="4" name="Imagen 3" descr="LOGO-ICB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994" y="364331"/>
          <a:ext cx="638175" cy="7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visory\Forecasts%20for%20Telecoms%20and%20Mobile\2001_4q\Forecasts\Mobile\AME\CTYWKBKS\LA\MEX97.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9.31\archivosicbf\Direcci&#243;n%20de%20Abastecimiento\Equipo%20de%20Estudios%20de%20Sector%20y%20Costos\6.%20ESTUDIOS%20DEFINITIVOS\2014\DIR%20DE%20GESTION%20HUMANA\EXAMENES%20MEDICOS%20OCUPACIONALES\EXAMENES%20MEDICOS-%20140213%20-CC2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5\INTERVENTORIA%20CONT.%20OBRA%20No.1718\INTERVENTORIA%20CONT.%20OBRA%20No.1718%20-%20150616%20-%20E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7\EVALUACI&#211;N%20SRPA\04-EDC-EV-SRPA-16070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diego.quintanilla\Escritorio\ICBF\Direcci&#243;n%20de%20Logistica%20y%20Abastecimiento\Encuesta%20Nacional%20de%20Juventud\E.C.%20Encuesta%20Nacional%20de%20Juventu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ngree.Duica/AppData/Local/Microsoft/Windows/Temporary%20Internet%20Files/Content.Outlook/E4EMGSL4/DEVUELTOS/EQUIPOS%20DE%20METROLOGIA/SDI/EQUIPOS%20METROLOGIA%20-%20SDI%200207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DEVUELTOS\EQUIPOS%20DE%20METROLOGIA\SDI\EQUIPOS%20METROLOGIA%20-%20SDI%200207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ONSOLIDADO_GENERAL_SEDES_PAE_15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9.31\archivosicbf\Desarrollo_Negocio\_Ofertas\ICBF\2015_09_GT\Modelo%20de%20Costes\2015_09_ICBF_GT_v.3-20_mes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PEC\imprimir\Ajustado_Modelo_de_costos_INPEC_10_01_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ngree.Duica/AppData/Local/Microsoft/Windows/Temporary%20Internet%20Files/Content.Outlook/E4EMGSL4/EQUIPOS%20DE%20METROLOGIA/EQUIPOS%20METROLOGIA%20-%20SDI%200207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IRECCION%20TECNICA%20ICBF\Archivos%20FONADE\COSTEO%20DIAGNOSTIC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EQUIPOS%20DE%20METROLOGIA\EQUIPOS%20METROLOGIA%20-%20SDI%200207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arpetaspublicas/C4/C3/Normatividad%20Relativa%20al%20SGC/Document%20Library/F02.PR02.PN05%20(SEGUIMIENTO_%20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30\Disco%20local%20(F)\Datos\2012\ANTEPROYECTO\INGRESOS\BASE%20PND%202011-2014%20-%20PR%20SOCIAL%20feb%20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9.31\archivosicbf\BK_CRM\ICBF\2015\Outsourcing\Oferta\Servicios%20de%20Outsourcing%20ICBF%20v2.0%2007092015%20_%2020%20mes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Examenes médicos"/>
      <sheetName val="Simulación Presupuesto"/>
      <sheetName val="Cons Cotizac - Examenes médicos"/>
      <sheetName val="Salud Ocup Andes"/>
      <sheetName val="FAMISALEM IPS"/>
      <sheetName val="UNIMSALUD"/>
      <sheetName val="S.E.I. LTDA."/>
      <sheetName val="COLSUBSIDIO"/>
      <sheetName val="CM 54 Y CIA LTDA"/>
    </sheetNames>
    <sheetDataSet>
      <sheetData sheetId="0"/>
      <sheetData sheetId="1">
        <row r="14">
          <cell r="C14" t="str">
            <v>Exámenes médicos ocupacionales</v>
          </cell>
        </row>
      </sheetData>
      <sheetData sheetId="2">
        <row r="12">
          <cell r="M12" t="str">
            <v>Promedio Simple</v>
          </cell>
          <cell r="N12" t="str">
            <v>Media Geometrica</v>
          </cell>
          <cell r="O12" t="str">
            <v>Media Armonica</v>
          </cell>
          <cell r="P12" t="str">
            <v xml:space="preserve">Promedio de las Tres mas bajas </v>
          </cell>
          <cell r="Q12" t="str">
            <v>Promedio sin extremos</v>
          </cell>
          <cell r="R12" t="str">
            <v>Promedio Acotado por la desviación estandar</v>
          </cell>
        </row>
      </sheetData>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GENERALES"/>
      <sheetName val="T. HUMANO M.1"/>
      <sheetName val="T. HUMANO M.2"/>
      <sheetName val="T. HUMANO M.3"/>
      <sheetName val="RESUMEN COSTOS ZONA 1"/>
      <sheetName val="RESUMEN COSTOS ZONA 2"/>
      <sheetName val="RESUMEN COSTOS ZONA 3"/>
      <sheetName val="Transporte y Viaticos"/>
      <sheetName val="% Adm y Util"/>
      <sheetName val="SALARIO DE REFERENCIA"/>
      <sheetName val="Viaticos"/>
    </sheetNames>
    <sheetDataSet>
      <sheetData sheetId="0">
        <row r="10">
          <cell r="C10">
            <v>1</v>
          </cell>
        </row>
      </sheetData>
      <sheetData sheetId="1"/>
      <sheetData sheetId="2"/>
      <sheetData sheetId="3"/>
      <sheetData sheetId="4"/>
      <sheetData sheetId="5"/>
      <sheetData sheetId="6"/>
      <sheetData sheetId="7"/>
      <sheetData sheetId="8"/>
      <sheetData sheetId="9">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 - INTERVENTORIA"/>
      <sheetName val="SDC - EST D,C INT PSIC"/>
      <sheetName val="RESUMEN COSTOS"/>
      <sheetName val="PARAMETROS GENERALES"/>
      <sheetName val="PROYECCIÓN DE PRECIOS"/>
      <sheetName val="Descrip Transp. Personas"/>
      <sheetName val="SALARIO DE REFERENCIA"/>
      <sheetName val="TALENTO HUMANO"/>
      <sheetName val="Hoja1"/>
      <sheetName val="% Adm y Util"/>
      <sheetName val="TRANSPORTES Y C TRANSP COORD"/>
      <sheetName val="TRANSPORTE TERRESTRE"/>
      <sheetName val="TABLA VIATICOS"/>
    </sheetNames>
    <sheetDataSet>
      <sheetData sheetId="0"/>
      <sheetData sheetId="1"/>
      <sheetData sheetId="2">
        <row r="21">
          <cell r="H21">
            <v>0</v>
          </cell>
        </row>
      </sheetData>
      <sheetData sheetId="3">
        <row r="21">
          <cell r="B21" t="str">
            <v>Director</v>
          </cell>
        </row>
      </sheetData>
      <sheetData sheetId="4"/>
      <sheetData sheetId="5"/>
      <sheetData sheetId="6">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 Total"/>
      <sheetName val="Salarios de Referencia"/>
      <sheetName val="Talento Humano"/>
      <sheetName val="Transporte y Viaticos"/>
      <sheetName val="Hoja2"/>
      <sheetName val="Hoja1"/>
      <sheetName val="Hoja3"/>
    </sheetNames>
    <sheetDataSet>
      <sheetData sheetId="0"/>
      <sheetData sheetId="1">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asesor 1</v>
          </cell>
        </row>
        <row r="35">
          <cell r="B35" t="str">
            <v>asesor 2</v>
          </cell>
        </row>
        <row r="36">
          <cell r="B36" t="str">
            <v>asesor 3</v>
          </cell>
        </row>
        <row r="37">
          <cell r="B37" t="str">
            <v>asesor 4</v>
          </cell>
        </row>
        <row r="38">
          <cell r="B38" t="str">
            <v>asesor 5</v>
          </cell>
        </row>
        <row r="39">
          <cell r="B39" t="str">
            <v>asesor 6</v>
          </cell>
        </row>
        <row r="40">
          <cell r="B40" t="str">
            <v>asesor 7</v>
          </cell>
        </row>
        <row r="41">
          <cell r="B41" t="str">
            <v>asesor 8</v>
          </cell>
        </row>
        <row r="42">
          <cell r="B42" t="str">
            <v>asesor 9</v>
          </cell>
        </row>
        <row r="43">
          <cell r="B43" t="str">
            <v>asesor 10</v>
          </cell>
        </row>
        <row r="44">
          <cell r="B44" t="str">
            <v>asesor 11</v>
          </cell>
        </row>
        <row r="45">
          <cell r="B45" t="str">
            <v>asesor 12</v>
          </cell>
        </row>
        <row r="46">
          <cell r="B46" t="str">
            <v>asesor 13</v>
          </cell>
        </row>
        <row r="47">
          <cell r="B47" t="str">
            <v>asesor 14</v>
          </cell>
        </row>
        <row r="48">
          <cell r="B48" t="str">
            <v>asesor 15</v>
          </cell>
        </row>
        <row r="49">
          <cell r="B49" t="str">
            <v>asesor 16</v>
          </cell>
        </row>
        <row r="50">
          <cell r="B50" t="str">
            <v>asesor 17</v>
          </cell>
        </row>
        <row r="51">
          <cell r="B51" t="str">
            <v>asesor 18</v>
          </cell>
        </row>
        <row r="52">
          <cell r="B52" t="str">
            <v>profesional  1</v>
          </cell>
        </row>
        <row r="53">
          <cell r="B53" t="str">
            <v>profesional  2</v>
          </cell>
        </row>
        <row r="54">
          <cell r="B54" t="str">
            <v>profesional  3</v>
          </cell>
        </row>
        <row r="55">
          <cell r="B55" t="str">
            <v>profesional  4</v>
          </cell>
        </row>
        <row r="56">
          <cell r="B56" t="str">
            <v>profesional  5</v>
          </cell>
        </row>
        <row r="57">
          <cell r="B57" t="str">
            <v>profesional  6</v>
          </cell>
        </row>
        <row r="58">
          <cell r="B58" t="str">
            <v>profesional  7</v>
          </cell>
        </row>
        <row r="59">
          <cell r="B59" t="str">
            <v>profesional  8</v>
          </cell>
        </row>
        <row r="60">
          <cell r="B60" t="str">
            <v>profesional  9</v>
          </cell>
        </row>
        <row r="61">
          <cell r="B61" t="str">
            <v>profesional  10</v>
          </cell>
        </row>
        <row r="62">
          <cell r="B62" t="str">
            <v>profesional  11</v>
          </cell>
        </row>
        <row r="63">
          <cell r="B63" t="str">
            <v>profesional  12</v>
          </cell>
        </row>
        <row r="64">
          <cell r="B64" t="str">
            <v>profesional  13</v>
          </cell>
        </row>
        <row r="65">
          <cell r="B65" t="str">
            <v>profesional  14</v>
          </cell>
        </row>
        <row r="66">
          <cell r="B66" t="str">
            <v>profesional  15</v>
          </cell>
        </row>
        <row r="67">
          <cell r="B67" t="str">
            <v>profesional  16</v>
          </cell>
        </row>
        <row r="68">
          <cell r="B68" t="str">
            <v>profesional  17</v>
          </cell>
        </row>
        <row r="69">
          <cell r="B69" t="str">
            <v>profesional  18</v>
          </cell>
        </row>
        <row r="70">
          <cell r="B70" t="str">
            <v>profesional  19</v>
          </cell>
        </row>
        <row r="71">
          <cell r="B71" t="str">
            <v>profesional  20</v>
          </cell>
        </row>
        <row r="72">
          <cell r="B72" t="str">
            <v>profesional  21</v>
          </cell>
        </row>
        <row r="73">
          <cell r="B73" t="str">
            <v>profesional  22</v>
          </cell>
        </row>
        <row r="74">
          <cell r="B74" t="str">
            <v>profesional  23</v>
          </cell>
        </row>
        <row r="75">
          <cell r="B75" t="str">
            <v>profesional  24</v>
          </cell>
        </row>
        <row r="76">
          <cell r="B76" t="str">
            <v>tecnico 1</v>
          </cell>
        </row>
        <row r="77">
          <cell r="B77" t="str">
            <v>tecnico  2</v>
          </cell>
        </row>
        <row r="78">
          <cell r="B78" t="str">
            <v>tecnico  3</v>
          </cell>
        </row>
        <row r="79">
          <cell r="B79" t="str">
            <v>tecnico  4</v>
          </cell>
        </row>
        <row r="80">
          <cell r="B80" t="str">
            <v>tecnico  5</v>
          </cell>
        </row>
        <row r="81">
          <cell r="B81" t="str">
            <v>tecnico  6</v>
          </cell>
        </row>
        <row r="82">
          <cell r="B82" t="str">
            <v>tecnico  7</v>
          </cell>
        </row>
        <row r="83">
          <cell r="B83" t="str">
            <v>tecnico  8</v>
          </cell>
        </row>
        <row r="84">
          <cell r="B84" t="str">
            <v>tecnico  9</v>
          </cell>
        </row>
        <row r="85">
          <cell r="B85" t="str">
            <v>tecnico  10</v>
          </cell>
        </row>
        <row r="86">
          <cell r="B86" t="str">
            <v>tecnico  11</v>
          </cell>
        </row>
        <row r="87">
          <cell r="B87" t="str">
            <v>tecnico  12</v>
          </cell>
        </row>
        <row r="88">
          <cell r="B88" t="str">
            <v>tecnico  13</v>
          </cell>
        </row>
        <row r="89">
          <cell r="B89" t="str">
            <v>tecnico  14</v>
          </cell>
        </row>
        <row r="90">
          <cell r="B90" t="str">
            <v>tecnico  15</v>
          </cell>
        </row>
        <row r="91">
          <cell r="B91" t="str">
            <v>tecnico  16</v>
          </cell>
        </row>
        <row r="92">
          <cell r="B92" t="str">
            <v>tecnico  17</v>
          </cell>
        </row>
        <row r="93">
          <cell r="B93" t="str">
            <v>tecnico  18</v>
          </cell>
        </row>
        <row r="94">
          <cell r="B94" t="str">
            <v>asistencial  1</v>
          </cell>
        </row>
        <row r="95">
          <cell r="B95" t="str">
            <v>asistencial  2</v>
          </cell>
        </row>
        <row r="96">
          <cell r="B96" t="str">
            <v>asistencial  3</v>
          </cell>
        </row>
        <row r="97">
          <cell r="B97" t="str">
            <v>asistencial  4</v>
          </cell>
        </row>
        <row r="98">
          <cell r="B98" t="str">
            <v>asistencial  5</v>
          </cell>
        </row>
        <row r="99">
          <cell r="B99" t="str">
            <v>asistencial  6</v>
          </cell>
        </row>
        <row r="100">
          <cell r="B100" t="str">
            <v>asistencial  7</v>
          </cell>
        </row>
        <row r="101">
          <cell r="B101" t="str">
            <v>asistencial  8</v>
          </cell>
        </row>
        <row r="102">
          <cell r="B102" t="str">
            <v>asistencial  9</v>
          </cell>
        </row>
        <row r="103">
          <cell r="B103" t="str">
            <v>asistencial  10</v>
          </cell>
        </row>
        <row r="104">
          <cell r="B104" t="str">
            <v>asistencial  11</v>
          </cell>
        </row>
        <row r="105">
          <cell r="B105" t="str">
            <v>asistencial  12</v>
          </cell>
        </row>
        <row r="106">
          <cell r="B106" t="str">
            <v>asistencial  13</v>
          </cell>
        </row>
        <row r="107">
          <cell r="B107" t="str">
            <v>asistencial  14</v>
          </cell>
        </row>
        <row r="108">
          <cell r="B108" t="str">
            <v>asistencial  15</v>
          </cell>
        </row>
        <row r="109">
          <cell r="B109" t="str">
            <v>asistencial  16</v>
          </cell>
        </row>
        <row r="110">
          <cell r="B110" t="str">
            <v>asistencial  17</v>
          </cell>
        </row>
        <row r="111">
          <cell r="B111" t="str">
            <v>asistencial  18</v>
          </cell>
        </row>
        <row r="112">
          <cell r="B112" t="str">
            <v>asistencial  19</v>
          </cell>
        </row>
        <row r="113">
          <cell r="B113" t="str">
            <v>asistencial  20</v>
          </cell>
        </row>
        <row r="114">
          <cell r="B114" t="str">
            <v>asistencial  21</v>
          </cell>
        </row>
        <row r="115">
          <cell r="B115" t="str">
            <v>asistencial  22</v>
          </cell>
        </row>
        <row r="116">
          <cell r="B116" t="str">
            <v>asistencial  23</v>
          </cell>
        </row>
        <row r="117">
          <cell r="B117" t="str">
            <v>asistencial  24</v>
          </cell>
        </row>
        <row r="118">
          <cell r="B118" t="str">
            <v>asistencial  25</v>
          </cell>
        </row>
        <row r="119">
          <cell r="B119" t="str">
            <v>asistencial  26</v>
          </cell>
        </row>
        <row r="120">
          <cell r="B120" t="str">
            <v>SMMLV</v>
          </cell>
        </row>
      </sheetData>
      <sheetData sheetId="2"/>
      <sheetData sheetId="3"/>
      <sheetData sheetId="4"/>
      <sheetData sheetId="5"/>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11">
          <cell r="A11" t="str">
            <v>Estatal</v>
          </cell>
        </row>
        <row r="12">
          <cell r="A12" t="str">
            <v>Privada</v>
          </cell>
        </row>
        <row r="13">
          <cell r="A13" t="str">
            <v>Mixta</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11">
          <cell r="A11" t="str">
            <v>Estatal</v>
          </cell>
        </row>
        <row r="12">
          <cell r="A12" t="str">
            <v>Privada</v>
          </cell>
        </row>
        <row r="13">
          <cell r="A13" t="str">
            <v>Mixta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ES PAE 2010"/>
      <sheetName val="Departamentos"/>
      <sheetName val="Regionales"/>
      <sheetName val="Listas"/>
      <sheetName val="Hoja3"/>
      <sheetName val="DepMunicipio"/>
    </sheetNames>
    <sheetDataSet>
      <sheetData sheetId="0"/>
      <sheetData sheetId="1" refreshError="1"/>
      <sheetData sheetId="2" refreshError="1"/>
      <sheetData sheetId="3">
        <row r="2">
          <cell r="B2" t="str">
            <v>AMAZONAS</v>
          </cell>
        </row>
        <row r="3">
          <cell r="B3" t="str">
            <v>ANTIOQUIA</v>
          </cell>
        </row>
        <row r="4">
          <cell r="B4" t="str">
            <v>ARAUCA</v>
          </cell>
        </row>
        <row r="5">
          <cell r="B5" t="str">
            <v>ATLANTICO</v>
          </cell>
        </row>
        <row r="6">
          <cell r="B6" t="str">
            <v>BOGOTA DC</v>
          </cell>
        </row>
        <row r="7">
          <cell r="B7" t="str">
            <v>BOLIVAR</v>
          </cell>
        </row>
        <row r="8">
          <cell r="B8" t="str">
            <v>BOYACA</v>
          </cell>
        </row>
        <row r="9">
          <cell r="B9" t="str">
            <v>CALDAS</v>
          </cell>
        </row>
        <row r="10">
          <cell r="B10" t="str">
            <v>CAQUETA</v>
          </cell>
        </row>
        <row r="11">
          <cell r="B11" t="str">
            <v>CASANARE</v>
          </cell>
        </row>
        <row r="12">
          <cell r="B12" t="str">
            <v>CAUCA</v>
          </cell>
        </row>
        <row r="13">
          <cell r="B13" t="str">
            <v>CESAR</v>
          </cell>
        </row>
        <row r="14">
          <cell r="B14" t="str">
            <v>CHOCO</v>
          </cell>
        </row>
        <row r="15">
          <cell r="B15" t="str">
            <v>CORDOBA</v>
          </cell>
        </row>
        <row r="16">
          <cell r="B16" t="str">
            <v>CUNDINAMARCA</v>
          </cell>
        </row>
        <row r="17">
          <cell r="B17" t="str">
            <v>GUAINIA</v>
          </cell>
        </row>
        <row r="18">
          <cell r="B18" t="str">
            <v>GUAVIARE</v>
          </cell>
        </row>
        <row r="19">
          <cell r="B19" t="str">
            <v>HUILA</v>
          </cell>
        </row>
        <row r="20">
          <cell r="B20" t="str">
            <v>LA GUAJIRA</v>
          </cell>
        </row>
        <row r="21">
          <cell r="B21" t="str">
            <v>MAGDALENA</v>
          </cell>
        </row>
        <row r="22">
          <cell r="B22" t="str">
            <v>META</v>
          </cell>
        </row>
        <row r="23">
          <cell r="B23" t="str">
            <v>NARINO</v>
          </cell>
        </row>
        <row r="24">
          <cell r="B24" t="str">
            <v>NORTE DE SANTANDER</v>
          </cell>
        </row>
        <row r="25">
          <cell r="B25" t="str">
            <v>PUTUMAYO</v>
          </cell>
        </row>
        <row r="26">
          <cell r="B26" t="str">
            <v>QUINDIO</v>
          </cell>
        </row>
        <row r="27">
          <cell r="B27" t="str">
            <v>RISARALDA</v>
          </cell>
        </row>
        <row r="28">
          <cell r="B28" t="str">
            <v>SAN ANDRES</v>
          </cell>
        </row>
        <row r="29">
          <cell r="B29" t="str">
            <v>SANTANDER</v>
          </cell>
        </row>
        <row r="30">
          <cell r="B30" t="str">
            <v>SUCRE</v>
          </cell>
        </row>
        <row r="31">
          <cell r="B31" t="str">
            <v>TOLIMA</v>
          </cell>
        </row>
        <row r="32">
          <cell r="B32" t="str">
            <v>VALLE DEL CAUCA</v>
          </cell>
        </row>
        <row r="33">
          <cell r="B33" t="str">
            <v>VAUPES</v>
          </cell>
        </row>
        <row r="34">
          <cell r="B34" t="str">
            <v>VICHADA</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sheetData sheetId="1"/>
      <sheetData sheetId="2"/>
      <sheetData sheetId="3"/>
      <sheetData sheetId="4"/>
      <sheetData sheetId="5"/>
      <sheetData sheetId="6"/>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sheetData sheetId="23"/>
      <sheetData sheetId="24"/>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arametros"/>
      <sheetName val="Precios Alimentos"/>
      <sheetName val="Precios_leche_UHT"/>
      <sheetName val="Costo de Ing de Prep"/>
      <sheetName val="Resumen Preparaciones"/>
      <sheetName val="Factor de Conversión"/>
      <sheetName val="Menú"/>
      <sheetName val="Salarios de Ref"/>
      <sheetName val="Estanda T.H."/>
      <sheetName val="Componentes T.H."/>
      <sheetName val="Centros P y C"/>
      <sheetName val="Hoja1"/>
      <sheetName val="Estandar Menaje"/>
      <sheetName val="Resumen De Menaje"/>
      <sheetName val="Resumen Costos"/>
      <sheetName val="Analisis de Costos"/>
      <sheetName val="Analisis microbiologico"/>
    </sheetNames>
    <sheetDataSet>
      <sheetData sheetId="0"/>
      <sheetData sheetId="1"/>
      <sheetData sheetId="2">
        <row r="5031">
          <cell r="A5031" t="str">
            <v>Aceite girasol</v>
          </cell>
        </row>
        <row r="5032">
          <cell r="A5032" t="str">
            <v>Aceite soya</v>
          </cell>
        </row>
        <row r="5033">
          <cell r="A5033" t="str">
            <v>Aceite vegetal mezcla</v>
          </cell>
        </row>
        <row r="5034">
          <cell r="A5034" t="str">
            <v>Acelga</v>
          </cell>
        </row>
        <row r="5035">
          <cell r="A5035" t="str">
            <v>Aguacate común</v>
          </cell>
        </row>
        <row r="5036">
          <cell r="A5036" t="str">
            <v>Aguacate Hass</v>
          </cell>
        </row>
        <row r="5037">
          <cell r="A5037" t="str">
            <v>Aguacate papelillo</v>
          </cell>
        </row>
        <row r="5038">
          <cell r="A5038" t="str">
            <v>Ahuyama</v>
          </cell>
        </row>
        <row r="5039">
          <cell r="A5039" t="str">
            <v>Ají dulce</v>
          </cell>
        </row>
        <row r="5040">
          <cell r="A5040" t="str">
            <v>Ají topito dulce</v>
          </cell>
        </row>
        <row r="5041">
          <cell r="A5041" t="str">
            <v>Ajo</v>
          </cell>
        </row>
        <row r="5042">
          <cell r="A5042" t="str">
            <v>Ajo importado</v>
          </cell>
        </row>
        <row r="5043">
          <cell r="A5043" t="str">
            <v>Alas de pollo con costillar</v>
          </cell>
        </row>
        <row r="5044">
          <cell r="A5044" t="str">
            <v>Alas de pollo sin costillar</v>
          </cell>
        </row>
        <row r="5045">
          <cell r="A5045" t="str">
            <v>Almejas con concha</v>
          </cell>
        </row>
        <row r="5046">
          <cell r="A5046" t="str">
            <v>Almejas sin concha</v>
          </cell>
        </row>
        <row r="5047">
          <cell r="A5047" t="str">
            <v>Apio</v>
          </cell>
        </row>
        <row r="5048">
          <cell r="A5048" t="str">
            <v>Arracacha amarilla</v>
          </cell>
        </row>
        <row r="5049">
          <cell r="A5049" t="str">
            <v>Arracacha blanca</v>
          </cell>
        </row>
        <row r="5050">
          <cell r="A5050" t="str">
            <v>Arroz de primera</v>
          </cell>
        </row>
        <row r="5051">
          <cell r="A5051" t="str">
            <v>Arroz de segunda</v>
          </cell>
        </row>
        <row r="5052">
          <cell r="A5052" t="str">
            <v>Arroz excelso</v>
          </cell>
        </row>
        <row r="5053">
          <cell r="A5053" t="str">
            <v>Arroz sopa cristal</v>
          </cell>
        </row>
        <row r="5054">
          <cell r="A5054" t="str">
            <v>Arveja amarilla seca importada</v>
          </cell>
        </row>
        <row r="5055">
          <cell r="A5055" t="str">
            <v>Arveja enlatada</v>
          </cell>
        </row>
        <row r="5056">
          <cell r="A5056" t="str">
            <v>Arveja verde en vaina</v>
          </cell>
        </row>
        <row r="5057">
          <cell r="A5057" t="str">
            <v>Arveja verde en vaina pastusa</v>
          </cell>
        </row>
        <row r="5058">
          <cell r="A5058" t="str">
            <v>Arveja verde seca importada</v>
          </cell>
        </row>
        <row r="5059">
          <cell r="A5059" t="str">
            <v>Avena en hojuelas</v>
          </cell>
        </row>
        <row r="5060">
          <cell r="A5060" t="str">
            <v>Avena molida</v>
          </cell>
        </row>
        <row r="5061">
          <cell r="A5061" t="str">
            <v>Azúcar morena</v>
          </cell>
        </row>
        <row r="5062">
          <cell r="A5062" t="str">
            <v>Azúcar refinada</v>
          </cell>
        </row>
        <row r="5063">
          <cell r="A5063" t="str">
            <v>Azúcar sulfitada</v>
          </cell>
        </row>
        <row r="5064">
          <cell r="A5064" t="str">
            <v>Badea</v>
          </cell>
        </row>
        <row r="5065">
          <cell r="A5065" t="str">
            <v>Bagre rayado en postas congelado</v>
          </cell>
        </row>
        <row r="5066">
          <cell r="A5066" t="str">
            <v>Bagre rayado entero congelado</v>
          </cell>
        </row>
        <row r="5067">
          <cell r="A5067" t="str">
            <v>Bagre rayado entero fresco</v>
          </cell>
        </row>
        <row r="5068">
          <cell r="A5068" t="str">
            <v>Banano bocadillo</v>
          </cell>
        </row>
        <row r="5069">
          <cell r="A5069" t="str">
            <v>Banano criollo</v>
          </cell>
        </row>
        <row r="5070">
          <cell r="A5070" t="str">
            <v>Banano Urabá</v>
          </cell>
        </row>
        <row r="5071">
          <cell r="A5071" t="str">
            <v>Berenjena</v>
          </cell>
        </row>
        <row r="5072">
          <cell r="A5072" t="str">
            <v>Blanquillo entero fresco</v>
          </cell>
        </row>
        <row r="5073">
          <cell r="A5073" t="str">
            <v>Bocachico criollo fresco</v>
          </cell>
        </row>
        <row r="5074">
          <cell r="A5074" t="str">
            <v>Bocachico importado congelado</v>
          </cell>
        </row>
        <row r="5075">
          <cell r="A5075" t="str">
            <v>Bocadillo veleño</v>
          </cell>
        </row>
        <row r="5076">
          <cell r="A5076" t="str">
            <v>Borojó</v>
          </cell>
        </row>
        <row r="5077">
          <cell r="A5077" t="str">
            <v>Breva</v>
          </cell>
        </row>
        <row r="5078">
          <cell r="A5078" t="str">
            <v>Brócoli</v>
          </cell>
        </row>
        <row r="5079">
          <cell r="A5079" t="str">
            <v>Cachama de cultivo fresca</v>
          </cell>
        </row>
        <row r="5080">
          <cell r="A5080" t="str">
            <v>Café instantáneo</v>
          </cell>
        </row>
        <row r="5081">
          <cell r="A5081" t="str">
            <v>Café molido</v>
          </cell>
        </row>
        <row r="5082">
          <cell r="A5082" t="str">
            <v>Calabacín</v>
          </cell>
        </row>
        <row r="5083">
          <cell r="A5083" t="str">
            <v>Calabaza</v>
          </cell>
        </row>
        <row r="5084">
          <cell r="A5084" t="str">
            <v>Calamar anillos</v>
          </cell>
        </row>
        <row r="5085">
          <cell r="A5085" t="str">
            <v>Calamar blanco entero</v>
          </cell>
        </row>
        <row r="5086">
          <cell r="A5086" t="str">
            <v>Calamar morado entero</v>
          </cell>
        </row>
        <row r="5087">
          <cell r="A5087" t="str">
            <v>Camarón tigre precocido seco</v>
          </cell>
        </row>
        <row r="5088">
          <cell r="A5088" t="str">
            <v>Camarón tití precocido seco</v>
          </cell>
        </row>
        <row r="5089">
          <cell r="A5089" t="str">
            <v>Capaz Magdalena fresco</v>
          </cell>
        </row>
        <row r="5090">
          <cell r="A5090" t="str">
            <v>Carne de cerdo en canal</v>
          </cell>
        </row>
        <row r="5091">
          <cell r="A5091" t="str">
            <v>Carne de cerdo, brazo con hueso</v>
          </cell>
        </row>
        <row r="5092">
          <cell r="A5092" t="str">
            <v>Carne de cerdo, brazo sin hueso</v>
          </cell>
        </row>
        <row r="5093">
          <cell r="A5093" t="str">
            <v>Carne de cerdo, cabeza de lomo</v>
          </cell>
        </row>
        <row r="5094">
          <cell r="A5094" t="str">
            <v>Carne de cerdo, costilla</v>
          </cell>
        </row>
        <row r="5095">
          <cell r="A5095" t="str">
            <v>Carne de cerdo, espinazo</v>
          </cell>
        </row>
        <row r="5096">
          <cell r="A5096" t="str">
            <v>Carne de cerdo, lomo con hueso</v>
          </cell>
        </row>
        <row r="5097">
          <cell r="A5097" t="str">
            <v>Carne de cerdo, lomo sin hueso</v>
          </cell>
        </row>
        <row r="5098">
          <cell r="A5098" t="str">
            <v>Carne de cerdo, pernil con hueso</v>
          </cell>
        </row>
        <row r="5099">
          <cell r="A5099" t="str">
            <v>Carne de cerdo, pernil sin hueso</v>
          </cell>
        </row>
        <row r="5100">
          <cell r="A5100" t="str">
            <v>Carne de cerdo, tocino barriga</v>
          </cell>
        </row>
        <row r="5101">
          <cell r="A5101" t="str">
            <v>Carne de cerdo, tocino papada</v>
          </cell>
        </row>
        <row r="5102">
          <cell r="A5102" t="str">
            <v>Carne de res en canal</v>
          </cell>
        </row>
        <row r="5103">
          <cell r="A5103" t="str">
            <v>Carne de res molida, murillo</v>
          </cell>
        </row>
        <row r="5104">
          <cell r="A5104" t="str">
            <v>Carne de res, bola de brazo</v>
          </cell>
        </row>
        <row r="5105">
          <cell r="A5105" t="str">
            <v>Carne de res, bola de pierna</v>
          </cell>
        </row>
        <row r="5106">
          <cell r="A5106" t="str">
            <v>Carne de res, bota</v>
          </cell>
        </row>
        <row r="5107">
          <cell r="A5107" t="str">
            <v>Carne de res, cadera</v>
          </cell>
        </row>
        <row r="5108">
          <cell r="A5108" t="str">
            <v>Carne de res, centro de pierna</v>
          </cell>
        </row>
        <row r="5109">
          <cell r="A5109" t="str">
            <v>Carne de res, chatas</v>
          </cell>
        </row>
        <row r="5110">
          <cell r="A5110" t="str">
            <v>Carne de res, cogote</v>
          </cell>
        </row>
        <row r="5111">
          <cell r="A5111" t="str">
            <v>Carne de res, costilla</v>
          </cell>
        </row>
        <row r="5112">
          <cell r="A5112" t="str">
            <v>Carne de res, falda</v>
          </cell>
        </row>
        <row r="5113">
          <cell r="A5113" t="str">
            <v>Carne de res, lomo de brazo</v>
          </cell>
        </row>
        <row r="5114">
          <cell r="A5114" t="str">
            <v>Carne de res, lomo fino</v>
          </cell>
        </row>
        <row r="5115">
          <cell r="A5115" t="str">
            <v>Carne de res, morrillo</v>
          </cell>
        </row>
        <row r="5116">
          <cell r="A5116" t="str">
            <v>Carne de res, muchacho</v>
          </cell>
        </row>
        <row r="5117">
          <cell r="A5117" t="str">
            <v>Carne de res, murillo</v>
          </cell>
        </row>
        <row r="5118">
          <cell r="A5118" t="str">
            <v>Carne de res, pecho</v>
          </cell>
        </row>
        <row r="5119">
          <cell r="A5119" t="str">
            <v>Carne de res, punta de anca</v>
          </cell>
        </row>
        <row r="5120">
          <cell r="A5120" t="str">
            <v>Carne de res, sobrebarriga</v>
          </cell>
        </row>
        <row r="5121">
          <cell r="A5121" t="str">
            <v>Cazuela de mariscos (paquete)</v>
          </cell>
        </row>
        <row r="5122">
          <cell r="A5122" t="str">
            <v>Cebolla cabezona blanca</v>
          </cell>
        </row>
        <row r="5123">
          <cell r="A5123" t="str">
            <v>Cebolla cabezona blanca bogotana</v>
          </cell>
        </row>
        <row r="5124">
          <cell r="A5124" t="str">
            <v>Cebolla cabezona blanca ecuatoriana</v>
          </cell>
        </row>
        <row r="5125">
          <cell r="A5125" t="str">
            <v>Cebolla cabezona blanca importada</v>
          </cell>
        </row>
        <row r="5126">
          <cell r="A5126" t="str">
            <v>Cebolla cabezona blanca pastusa</v>
          </cell>
        </row>
        <row r="5127">
          <cell r="A5127" t="str">
            <v>Cebolla cabezona blanca peruana</v>
          </cell>
        </row>
        <row r="5128">
          <cell r="A5128" t="str">
            <v>Cebolla cabezona roja ecuatoriana</v>
          </cell>
        </row>
        <row r="5129">
          <cell r="A5129" t="str">
            <v>Cebolla cabezona roja importada</v>
          </cell>
        </row>
        <row r="5130">
          <cell r="A5130" t="str">
            <v>Cebolla cabezona roja ocañera</v>
          </cell>
        </row>
        <row r="5131">
          <cell r="A5131" t="str">
            <v>Cebolla cabezona roja peruana</v>
          </cell>
        </row>
        <row r="5132">
          <cell r="A5132" t="str">
            <v>Cebolla junca</v>
          </cell>
        </row>
        <row r="5133">
          <cell r="A5133" t="str">
            <v>Cebolla junca Aquitania</v>
          </cell>
        </row>
        <row r="5134">
          <cell r="A5134" t="str">
            <v>Cebolla junca Berlín</v>
          </cell>
        </row>
        <row r="5135">
          <cell r="A5135" t="str">
            <v>Cebolla junca pastusa</v>
          </cell>
        </row>
        <row r="5136">
          <cell r="A5136" t="str">
            <v>Cebolla junca Tenerife</v>
          </cell>
        </row>
        <row r="5137">
          <cell r="A5137" t="str">
            <v>Cebolla puerro</v>
          </cell>
        </row>
        <row r="5138">
          <cell r="A5138" t="str">
            <v>Cebollín chino</v>
          </cell>
        </row>
        <row r="5139">
          <cell r="A5139" t="str">
            <v>Chocolate amargo</v>
          </cell>
        </row>
        <row r="5140">
          <cell r="A5140" t="str">
            <v>Chocolate dulce</v>
          </cell>
        </row>
        <row r="5141">
          <cell r="A5141" t="str">
            <v>Chocolate instantáneo</v>
          </cell>
        </row>
        <row r="5142">
          <cell r="A5142" t="str">
            <v>Chócolo mazorca</v>
          </cell>
        </row>
        <row r="5143">
          <cell r="A5143" t="str">
            <v>Cidra</v>
          </cell>
        </row>
        <row r="5144">
          <cell r="A5144" t="str">
            <v>Cilantro</v>
          </cell>
        </row>
        <row r="5145">
          <cell r="A5145" t="str">
            <v>Ciruela negra chilena</v>
          </cell>
        </row>
        <row r="5146">
          <cell r="A5146" t="str">
            <v>Ciruela roja</v>
          </cell>
        </row>
        <row r="5147">
          <cell r="A5147" t="str">
            <v>Coco</v>
          </cell>
        </row>
        <row r="5148">
          <cell r="A5148" t="str">
            <v>Coles</v>
          </cell>
        </row>
        <row r="5149">
          <cell r="A5149" t="str">
            <v>Coliflor</v>
          </cell>
        </row>
        <row r="5150">
          <cell r="A5150" t="str">
            <v>Color (bolsita)</v>
          </cell>
        </row>
        <row r="5151">
          <cell r="A5151" t="str">
            <v>Corvina, filete congelado nacional</v>
          </cell>
        </row>
        <row r="5152">
          <cell r="A5152" t="str">
            <v>Cuchuco de cebada</v>
          </cell>
        </row>
        <row r="5153">
          <cell r="A5153" t="str">
            <v>Cuchuco de maíz</v>
          </cell>
        </row>
        <row r="5154">
          <cell r="A5154" t="str">
            <v>Curuba larga</v>
          </cell>
        </row>
        <row r="5155">
          <cell r="A5155" t="str">
            <v>Curuba redonda</v>
          </cell>
        </row>
        <row r="5156">
          <cell r="A5156" t="str">
            <v>Durazno importado</v>
          </cell>
        </row>
        <row r="5157">
          <cell r="A5157" t="str">
            <v>Durazno nacional</v>
          </cell>
        </row>
        <row r="5158">
          <cell r="A5158" t="str">
            <v>Espinaca</v>
          </cell>
        </row>
        <row r="5159">
          <cell r="A5159" t="str">
            <v>Fécula de maíz</v>
          </cell>
        </row>
        <row r="5160">
          <cell r="A5160" t="str">
            <v>Feijoa</v>
          </cell>
        </row>
        <row r="5161">
          <cell r="A5161" t="str">
            <v>Fresa</v>
          </cell>
        </row>
        <row r="5162">
          <cell r="A5162" t="str">
            <v>Fríjol bolón</v>
          </cell>
        </row>
        <row r="5163">
          <cell r="A5163" t="str">
            <v>Fríjol cabeza negra importado</v>
          </cell>
        </row>
        <row r="5164">
          <cell r="A5164" t="str">
            <v>Fríjol cabeza negra nacional</v>
          </cell>
        </row>
        <row r="5165">
          <cell r="A5165" t="str">
            <v>Fríjol calima</v>
          </cell>
        </row>
        <row r="5166">
          <cell r="A5166" t="str">
            <v>Fríjol cargamanto blanco</v>
          </cell>
        </row>
        <row r="5167">
          <cell r="A5167" t="str">
            <v>Fríjol cargamanto rojo</v>
          </cell>
        </row>
        <row r="5168">
          <cell r="A5168" t="str">
            <v>Fríjol enlatado</v>
          </cell>
        </row>
        <row r="5169">
          <cell r="A5169" t="str">
            <v>Fríjol nima calima</v>
          </cell>
        </row>
        <row r="5170">
          <cell r="A5170" t="str">
            <v>Fríjol palomito importado</v>
          </cell>
        </row>
        <row r="5171">
          <cell r="A5171" t="str">
            <v>Fríjol radical</v>
          </cell>
        </row>
        <row r="5172">
          <cell r="A5172" t="str">
            <v>Fríjol Uribe rosado</v>
          </cell>
        </row>
        <row r="5173">
          <cell r="A5173" t="str">
            <v>Fríjol verde bolo</v>
          </cell>
        </row>
        <row r="5174">
          <cell r="A5174" t="str">
            <v>Fríjol verde cargamanto</v>
          </cell>
        </row>
        <row r="5175">
          <cell r="A5175" t="str">
            <v>Fríjol verde en vaina</v>
          </cell>
        </row>
        <row r="5176">
          <cell r="A5176" t="str">
            <v>Fríjol Zaragoza</v>
          </cell>
        </row>
        <row r="5177">
          <cell r="A5177" t="str">
            <v>Galletas dulces redondas con crema</v>
          </cell>
        </row>
        <row r="5178">
          <cell r="A5178" t="str">
            <v>Galletas saladas 3 tacos</v>
          </cell>
        </row>
        <row r="5179">
          <cell r="A5179" t="str">
            <v>Garbanzo importado</v>
          </cell>
        </row>
        <row r="5180">
          <cell r="A5180" t="str">
            <v>Gelatina</v>
          </cell>
        </row>
        <row r="5181">
          <cell r="A5181" t="str">
            <v>Granadilla</v>
          </cell>
        </row>
        <row r="5182">
          <cell r="A5182" t="str">
            <v>Guanábana</v>
          </cell>
        </row>
        <row r="5183">
          <cell r="A5183" t="str">
            <v>Guayaba agria</v>
          </cell>
        </row>
        <row r="5184">
          <cell r="A5184" t="str">
            <v>Guayaba común</v>
          </cell>
        </row>
        <row r="5185">
          <cell r="A5185" t="str">
            <v>Guayaba manzana</v>
          </cell>
        </row>
        <row r="5186">
          <cell r="A5186" t="str">
            <v>Guayaba pera</v>
          </cell>
        </row>
        <row r="5187">
          <cell r="A5187" t="str">
            <v>Gulupa</v>
          </cell>
        </row>
        <row r="5188">
          <cell r="A5188" t="str">
            <v>Haba verde</v>
          </cell>
        </row>
        <row r="5189">
          <cell r="A5189" t="str">
            <v>Habichuela</v>
          </cell>
        </row>
        <row r="5190">
          <cell r="A5190" t="str">
            <v>Habichuela larga</v>
          </cell>
        </row>
        <row r="5191">
          <cell r="A5191" t="str">
            <v>Harina de trigo</v>
          </cell>
        </row>
        <row r="5192">
          <cell r="A5192" t="str">
            <v>Harina precocida de maíz</v>
          </cell>
        </row>
        <row r="5193">
          <cell r="A5193" t="str">
            <v>Higo</v>
          </cell>
        </row>
        <row r="5194">
          <cell r="A5194" t="str">
            <v>Huevo blanco A</v>
          </cell>
        </row>
        <row r="5195">
          <cell r="A5195" t="str">
            <v>Huevo blanco AA</v>
          </cell>
        </row>
        <row r="5196">
          <cell r="A5196" t="str">
            <v>Huevo blanco B</v>
          </cell>
        </row>
        <row r="5197">
          <cell r="A5197" t="str">
            <v>Huevo blanco extra</v>
          </cell>
        </row>
        <row r="5198">
          <cell r="A5198" t="str">
            <v>Huevo rojo A</v>
          </cell>
        </row>
        <row r="5199">
          <cell r="A5199" t="str">
            <v>Huevo rojo AA</v>
          </cell>
        </row>
        <row r="5200">
          <cell r="A5200" t="str">
            <v>Huevo rojo B</v>
          </cell>
        </row>
        <row r="5201">
          <cell r="A5201" t="str">
            <v>Huevo rojo extra</v>
          </cell>
        </row>
        <row r="5202">
          <cell r="A5202" t="str">
            <v>Jugo de frutas</v>
          </cell>
        </row>
        <row r="5203">
          <cell r="A5203" t="str">
            <v>Jugo instantáneo (sobre)</v>
          </cell>
        </row>
        <row r="5204">
          <cell r="A5204" t="str">
            <v>Kiwi</v>
          </cell>
        </row>
        <row r="5205">
          <cell r="A5205" t="str">
            <v>Langostino 16-20</v>
          </cell>
        </row>
        <row r="5206">
          <cell r="A5206" t="str">
            <v>Langostino U12</v>
          </cell>
        </row>
        <row r="5207">
          <cell r="A5207" t="str">
            <v>Leche en polvo</v>
          </cell>
        </row>
        <row r="5208">
          <cell r="A5208" t="str">
            <v>Lechuga Batavia</v>
          </cell>
        </row>
        <row r="5209">
          <cell r="A5209" t="str">
            <v>Lechuga crespa morada</v>
          </cell>
        </row>
        <row r="5210">
          <cell r="A5210" t="str">
            <v>Lechuga crespa verde</v>
          </cell>
        </row>
        <row r="5211">
          <cell r="A5211" t="str">
            <v>Lenteja importada</v>
          </cell>
        </row>
        <row r="5212">
          <cell r="A5212" t="str">
            <v>Limón común</v>
          </cell>
        </row>
        <row r="5213">
          <cell r="A5213" t="str">
            <v>Limón común Ciénaga</v>
          </cell>
        </row>
        <row r="5214">
          <cell r="A5214" t="str">
            <v>Limón común valluno</v>
          </cell>
        </row>
        <row r="5215">
          <cell r="A5215" t="str">
            <v>Limón mandarino</v>
          </cell>
        </row>
        <row r="5216">
          <cell r="A5216" t="str">
            <v>Limón Tahití</v>
          </cell>
        </row>
        <row r="5217">
          <cell r="A5217" t="str">
            <v>Lomitos de atún en lata</v>
          </cell>
        </row>
        <row r="5218">
          <cell r="A5218" t="str">
            <v>Lulo</v>
          </cell>
        </row>
        <row r="5219">
          <cell r="A5219" t="str">
            <v>Maíz amarillo cáscara</v>
          </cell>
        </row>
        <row r="5220">
          <cell r="A5220" t="str">
            <v>Maíz amarillo trillado</v>
          </cell>
        </row>
        <row r="5221">
          <cell r="A5221" t="str">
            <v>Maíz blanco cáscara</v>
          </cell>
        </row>
        <row r="5222">
          <cell r="A5222" t="str">
            <v>Maíz blanco retrillado</v>
          </cell>
        </row>
        <row r="5223">
          <cell r="A5223" t="str">
            <v>Maíz blanco trillado</v>
          </cell>
        </row>
        <row r="5224">
          <cell r="A5224" t="str">
            <v>Maíz pira</v>
          </cell>
        </row>
        <row r="5225">
          <cell r="A5225" t="str">
            <v>Mandarina arrayana</v>
          </cell>
        </row>
        <row r="5226">
          <cell r="A5226" t="str">
            <v>Mandarina común</v>
          </cell>
        </row>
        <row r="5227">
          <cell r="A5227" t="str">
            <v>Mandarina Oneco</v>
          </cell>
        </row>
        <row r="5228">
          <cell r="A5228" t="str">
            <v>Mango común</v>
          </cell>
        </row>
        <row r="5229">
          <cell r="A5229" t="str">
            <v>Mango de azúcar</v>
          </cell>
        </row>
        <row r="5230">
          <cell r="A5230" t="str">
            <v>Mango manzano</v>
          </cell>
        </row>
        <row r="5231">
          <cell r="A5231" t="str">
            <v>Mango reina</v>
          </cell>
        </row>
        <row r="5232">
          <cell r="A5232" t="str">
            <v>Mango Tommy</v>
          </cell>
        </row>
        <row r="5233">
          <cell r="A5233" t="str">
            <v>Manteca</v>
          </cell>
        </row>
        <row r="5234">
          <cell r="A5234" t="str">
            <v>Manzana nacional</v>
          </cell>
        </row>
        <row r="5235">
          <cell r="A5235" t="str">
            <v>Manzana roja importada</v>
          </cell>
        </row>
        <row r="5236">
          <cell r="A5236" t="str">
            <v>Manzana royal gala importada</v>
          </cell>
        </row>
        <row r="5237">
          <cell r="A5237" t="str">
            <v>Manzana verde importada</v>
          </cell>
        </row>
        <row r="5238">
          <cell r="A5238" t="str">
            <v>Maracuyá</v>
          </cell>
        </row>
        <row r="5239">
          <cell r="A5239" t="str">
            <v>Maracuyá antioqueño</v>
          </cell>
        </row>
        <row r="5240">
          <cell r="A5240" t="str">
            <v>Maracuyá huilense</v>
          </cell>
        </row>
        <row r="5241">
          <cell r="A5241" t="str">
            <v>Maracuyá santandereano</v>
          </cell>
        </row>
        <row r="5242">
          <cell r="A5242" t="str">
            <v>Maracuyá valluno</v>
          </cell>
        </row>
        <row r="5243">
          <cell r="A5243" t="str">
            <v>Margarina</v>
          </cell>
        </row>
        <row r="5244">
          <cell r="A5244" t="str">
            <v>Mayonesa doy pack</v>
          </cell>
        </row>
        <row r="5245">
          <cell r="A5245" t="str">
            <v>Melón Cantalup</v>
          </cell>
        </row>
        <row r="5246">
          <cell r="A5246" t="str">
            <v>Menudencias de pollo</v>
          </cell>
        </row>
        <row r="5247">
          <cell r="A5247" t="str">
            <v>Merluza, filete importado</v>
          </cell>
        </row>
        <row r="5248">
          <cell r="A5248" t="str">
            <v>Merluza, filete nacional</v>
          </cell>
        </row>
        <row r="5249">
          <cell r="A5249" t="str">
            <v>Mojarra lora entera congelada</v>
          </cell>
        </row>
        <row r="5250">
          <cell r="A5250" t="str">
            <v>Mojarra lora entera fresca</v>
          </cell>
        </row>
        <row r="5251">
          <cell r="A5251" t="str">
            <v>Mora de Castilla</v>
          </cell>
        </row>
        <row r="5252">
          <cell r="A5252" t="str">
            <v>Muslos de pollo con rabadilla</v>
          </cell>
        </row>
        <row r="5253">
          <cell r="A5253" t="str">
            <v>Muslos de pollo sin rabadilla</v>
          </cell>
        </row>
        <row r="5254">
          <cell r="A5254" t="str">
            <v>Naranja común</v>
          </cell>
        </row>
        <row r="5255">
          <cell r="A5255" t="str">
            <v>Naranja Valencia</v>
          </cell>
        </row>
        <row r="5256">
          <cell r="A5256" t="str">
            <v>Nicuro fresco</v>
          </cell>
        </row>
        <row r="5257">
          <cell r="A5257" t="str">
            <v>Ñame criollo</v>
          </cell>
        </row>
        <row r="5258">
          <cell r="A5258" t="str">
            <v>Ñame diamante</v>
          </cell>
        </row>
        <row r="5259">
          <cell r="A5259" t="str">
            <v>Ñame espino</v>
          </cell>
        </row>
        <row r="5260">
          <cell r="A5260" t="str">
            <v>Palmitos de mar</v>
          </cell>
        </row>
        <row r="5261">
          <cell r="A5261" t="str">
            <v>Panela cuadrada blanca</v>
          </cell>
        </row>
        <row r="5262">
          <cell r="A5262" t="str">
            <v>Panela cuadrada morena</v>
          </cell>
        </row>
        <row r="5263">
          <cell r="A5263" t="str">
            <v>Panela redonda morena</v>
          </cell>
        </row>
        <row r="5264">
          <cell r="A5264" t="str">
            <v>Papa capira</v>
          </cell>
        </row>
        <row r="5265">
          <cell r="A5265" t="str">
            <v>Papa capira carmenia</v>
          </cell>
        </row>
        <row r="5266">
          <cell r="A5266" t="str">
            <v>Papa criolla limpia</v>
          </cell>
        </row>
        <row r="5267">
          <cell r="A5267" t="str">
            <v>Papa criolla para lavar</v>
          </cell>
        </row>
        <row r="5268">
          <cell r="A5268" t="str">
            <v>Papa criolla sucia</v>
          </cell>
        </row>
        <row r="5269">
          <cell r="A5269" t="str">
            <v>Papa frita</v>
          </cell>
        </row>
        <row r="5270">
          <cell r="A5270" t="str">
            <v>Papa ICA-Huila</v>
          </cell>
        </row>
        <row r="5271">
          <cell r="A5271" t="str">
            <v>Papa Morasurco</v>
          </cell>
        </row>
        <row r="5272">
          <cell r="A5272" t="str">
            <v>Papa nevada</v>
          </cell>
        </row>
        <row r="5273">
          <cell r="A5273" t="str">
            <v>Papa parda para lavar</v>
          </cell>
        </row>
        <row r="5274">
          <cell r="A5274" t="str">
            <v>Papa parda pastusa</v>
          </cell>
        </row>
        <row r="5275">
          <cell r="A5275" t="str">
            <v>Papa Puracé</v>
          </cell>
        </row>
        <row r="5276">
          <cell r="A5276" t="str">
            <v>Papa R-12 negra</v>
          </cell>
        </row>
        <row r="5277">
          <cell r="A5277" t="str">
            <v>Papa R-12 roja</v>
          </cell>
        </row>
        <row r="5278">
          <cell r="A5278" t="str">
            <v>Papa roja peruana</v>
          </cell>
        </row>
        <row r="5279">
          <cell r="A5279" t="str">
            <v>Papa ruby</v>
          </cell>
        </row>
        <row r="5280">
          <cell r="A5280" t="str">
            <v>Papa sabanera</v>
          </cell>
        </row>
        <row r="5281">
          <cell r="A5281" t="str">
            <v>Papa San Félix</v>
          </cell>
        </row>
        <row r="5282">
          <cell r="A5282" t="str">
            <v>Papa suprema</v>
          </cell>
        </row>
        <row r="5283">
          <cell r="A5283" t="str">
            <v>Papa tocana</v>
          </cell>
        </row>
        <row r="5284">
          <cell r="A5284" t="str">
            <v>Papa tocarreña</v>
          </cell>
        </row>
        <row r="5285">
          <cell r="A5285" t="str">
            <v>Papa única</v>
          </cell>
        </row>
        <row r="5286">
          <cell r="A5286" t="str">
            <v>Papaya hawaiana</v>
          </cell>
        </row>
        <row r="5287">
          <cell r="A5287" t="str">
            <v>Papaya Maradol</v>
          </cell>
        </row>
        <row r="5288">
          <cell r="A5288" t="str">
            <v>Papaya melona</v>
          </cell>
        </row>
        <row r="5289">
          <cell r="A5289" t="str">
            <v>Papaya redonda</v>
          </cell>
        </row>
        <row r="5290">
          <cell r="A5290" t="str">
            <v>Pargo rojo entero congelado</v>
          </cell>
        </row>
        <row r="5291">
          <cell r="A5291" t="str">
            <v>Pargo rojo entero fresco</v>
          </cell>
        </row>
        <row r="5292">
          <cell r="A5292" t="str">
            <v>Pargo rojo platero</v>
          </cell>
        </row>
        <row r="5293">
          <cell r="A5293" t="str">
            <v>Pastas alimenticias</v>
          </cell>
        </row>
        <row r="5294">
          <cell r="A5294" t="str">
            <v>Patilla</v>
          </cell>
        </row>
        <row r="5295">
          <cell r="A5295" t="str">
            <v>Pechuga de pollo</v>
          </cell>
        </row>
        <row r="5296">
          <cell r="A5296" t="str">
            <v>Pepino cohombro</v>
          </cell>
        </row>
        <row r="5297">
          <cell r="A5297" t="str">
            <v>Pepino de rellenar</v>
          </cell>
        </row>
        <row r="5298">
          <cell r="A5298" t="str">
            <v>Pera importada</v>
          </cell>
        </row>
        <row r="5299">
          <cell r="A5299" t="str">
            <v>Perejil</v>
          </cell>
        </row>
        <row r="5300">
          <cell r="A5300" t="str">
            <v>Pescado cabezas</v>
          </cell>
        </row>
        <row r="5301">
          <cell r="A5301" t="str">
            <v>Pierna pernil con rabadilla</v>
          </cell>
        </row>
        <row r="5302">
          <cell r="A5302" t="str">
            <v>Pierna pernil sin rabadilla</v>
          </cell>
        </row>
        <row r="5303">
          <cell r="A5303" t="str">
            <v>Piernas de pollo</v>
          </cell>
        </row>
        <row r="5304">
          <cell r="A5304" t="str">
            <v>Pimentón</v>
          </cell>
        </row>
        <row r="5305">
          <cell r="A5305" t="str">
            <v>Pimentón verde</v>
          </cell>
        </row>
        <row r="5306">
          <cell r="A5306" t="str">
            <v>Piña gold</v>
          </cell>
        </row>
        <row r="5307">
          <cell r="A5307" t="str">
            <v>Piña manzana</v>
          </cell>
        </row>
        <row r="5308">
          <cell r="A5308" t="str">
            <v>Piña perolera</v>
          </cell>
        </row>
        <row r="5309">
          <cell r="A5309" t="str">
            <v>Pitahaya</v>
          </cell>
        </row>
        <row r="5310">
          <cell r="A5310" t="str">
            <v>Plátano comino</v>
          </cell>
        </row>
        <row r="5311">
          <cell r="A5311" t="str">
            <v>Plátano dominico hartón maduro</v>
          </cell>
        </row>
        <row r="5312">
          <cell r="A5312" t="str">
            <v>Plátano dominico hartón verde</v>
          </cell>
        </row>
        <row r="5313">
          <cell r="A5313" t="str">
            <v>Plátano dominico verde</v>
          </cell>
        </row>
        <row r="5314">
          <cell r="A5314" t="str">
            <v>Plátano guineo</v>
          </cell>
        </row>
        <row r="5315">
          <cell r="A5315" t="str">
            <v>Plátano hartón maduro</v>
          </cell>
        </row>
        <row r="5316">
          <cell r="A5316" t="str">
            <v>Plátano hartón verde</v>
          </cell>
        </row>
        <row r="5317">
          <cell r="A5317" t="str">
            <v>Plátano hartón verde llanero</v>
          </cell>
        </row>
        <row r="5318">
          <cell r="A5318" t="str">
            <v>Pollo entero congelado sin vísceras</v>
          </cell>
        </row>
        <row r="5319">
          <cell r="A5319" t="str">
            <v>Pollo entero fresco con vísceras</v>
          </cell>
        </row>
        <row r="5320">
          <cell r="A5320" t="str">
            <v>Pollo entero fresco sin vísceras</v>
          </cell>
        </row>
        <row r="5321">
          <cell r="A5321" t="str">
            <v>Queso campesino</v>
          </cell>
        </row>
        <row r="5322">
          <cell r="A5322" t="str">
            <v>Queso costeño</v>
          </cell>
        </row>
        <row r="5323">
          <cell r="A5323" t="str">
            <v>Queso cuajada</v>
          </cell>
        </row>
        <row r="5324">
          <cell r="A5324" t="str">
            <v>Queso doble crema</v>
          </cell>
        </row>
        <row r="5325">
          <cell r="A5325" t="str">
            <v>Rabadillas de pollo</v>
          </cell>
        </row>
        <row r="5326">
          <cell r="A5326" t="str">
            <v>Rábano rojo</v>
          </cell>
        </row>
        <row r="5327">
          <cell r="A5327" t="str">
            <v>Remolacha</v>
          </cell>
        </row>
        <row r="5328">
          <cell r="A5328" t="str">
            <v>Remolacha bogotana</v>
          </cell>
        </row>
        <row r="5329">
          <cell r="A5329" t="str">
            <v>Remolacha regional</v>
          </cell>
        </row>
        <row r="5330">
          <cell r="A5330" t="str">
            <v>Repollo blanco</v>
          </cell>
        </row>
        <row r="5331">
          <cell r="A5331" t="str">
            <v>Repollo blanco bogotano</v>
          </cell>
        </row>
        <row r="5332">
          <cell r="A5332" t="str">
            <v>Repollo blanco valluno</v>
          </cell>
        </row>
        <row r="5333">
          <cell r="A5333" t="str">
            <v>Repollo morado</v>
          </cell>
        </row>
        <row r="5334">
          <cell r="A5334" t="str">
            <v>Repollo morado antioqueño</v>
          </cell>
        </row>
        <row r="5335">
          <cell r="A5335" t="str">
            <v>Repollo verde regional</v>
          </cell>
        </row>
        <row r="5336">
          <cell r="A5336" t="str">
            <v>Róbalo, filete congelado</v>
          </cell>
        </row>
        <row r="5337">
          <cell r="A5337" t="str">
            <v>Sal yodada</v>
          </cell>
        </row>
        <row r="5338">
          <cell r="A5338" t="str">
            <v>Salmón, filete congelado</v>
          </cell>
        </row>
        <row r="5339">
          <cell r="A5339" t="str">
            <v>Salsa de tomate doy pack</v>
          </cell>
        </row>
        <row r="5340">
          <cell r="A5340" t="str">
            <v>Sardinas en lata</v>
          </cell>
        </row>
        <row r="5341">
          <cell r="A5341" t="str">
            <v>Sierra entera congelada</v>
          </cell>
        </row>
        <row r="5342">
          <cell r="A5342" t="str">
            <v>Sopa de pollo (caja)</v>
          </cell>
        </row>
        <row r="5343">
          <cell r="A5343" t="str">
            <v>Tangelo</v>
          </cell>
        </row>
        <row r="5344">
          <cell r="A5344" t="str">
            <v>Tilapia roja entera congelada</v>
          </cell>
        </row>
        <row r="5345">
          <cell r="A5345" t="str">
            <v>Tilapia roja entera fresca</v>
          </cell>
        </row>
        <row r="5346">
          <cell r="A5346" t="str">
            <v>Tilapia, filete congelado</v>
          </cell>
        </row>
        <row r="5347">
          <cell r="A5347" t="str">
            <v>Tilapia, lomitos</v>
          </cell>
        </row>
        <row r="5348">
          <cell r="A5348" t="str">
            <v>Tomate chonto</v>
          </cell>
        </row>
        <row r="5349">
          <cell r="A5349" t="str">
            <v>Tomate chonto antioqueño</v>
          </cell>
        </row>
        <row r="5350">
          <cell r="A5350" t="str">
            <v>Tomate chonto valluno</v>
          </cell>
        </row>
        <row r="5351">
          <cell r="A5351" t="str">
            <v>Tomate de árbol</v>
          </cell>
        </row>
        <row r="5352">
          <cell r="A5352" t="str">
            <v>Tomate larga vida</v>
          </cell>
        </row>
        <row r="5353">
          <cell r="A5353" t="str">
            <v>Tomate riñón</v>
          </cell>
        </row>
        <row r="5354">
          <cell r="A5354" t="str">
            <v>Tomate riñón valluno</v>
          </cell>
        </row>
        <row r="5355">
          <cell r="A5355" t="str">
            <v>Tomate Riogrande</v>
          </cell>
        </row>
        <row r="5356">
          <cell r="A5356" t="str">
            <v>Tomate Riogrande bumangués</v>
          </cell>
        </row>
        <row r="5357">
          <cell r="A5357" t="str">
            <v>Tomate Riogrande ocañero</v>
          </cell>
        </row>
        <row r="5358">
          <cell r="A5358" t="str">
            <v>Toyo blanco, filete congelado</v>
          </cell>
        </row>
        <row r="5359">
          <cell r="A5359" t="str">
            <v>Trucha en corte mariposa</v>
          </cell>
        </row>
        <row r="5360">
          <cell r="A5360" t="str">
            <v>Trucha entera fresca</v>
          </cell>
        </row>
        <row r="5361">
          <cell r="A5361" t="str">
            <v>Uchuva con cáscara</v>
          </cell>
        </row>
        <row r="5362">
          <cell r="A5362" t="str">
            <v>Ulluco</v>
          </cell>
        </row>
        <row r="5363">
          <cell r="A5363" t="str">
            <v>Uva importada</v>
          </cell>
        </row>
        <row r="5364">
          <cell r="A5364" t="str">
            <v>Uva Isabela</v>
          </cell>
        </row>
        <row r="5365">
          <cell r="A5365" t="str">
            <v>Uva negra</v>
          </cell>
        </row>
        <row r="5366">
          <cell r="A5366" t="str">
            <v>Uva red globe nacional</v>
          </cell>
        </row>
        <row r="5367">
          <cell r="A5367" t="str">
            <v>Uva roja</v>
          </cell>
        </row>
        <row r="5368">
          <cell r="A5368" t="str">
            <v>Uva verde</v>
          </cell>
        </row>
        <row r="5369">
          <cell r="A5369" t="str">
            <v>Vinagre</v>
          </cell>
        </row>
        <row r="5370">
          <cell r="A5370" t="str">
            <v>Yuca chirosa</v>
          </cell>
        </row>
        <row r="5371">
          <cell r="A5371" t="str">
            <v>Yuca criolla</v>
          </cell>
        </row>
        <row r="5372">
          <cell r="A5372" t="str">
            <v>Yuca ICA</v>
          </cell>
        </row>
        <row r="5373">
          <cell r="A5373" t="str">
            <v>Yuca llanera</v>
          </cell>
        </row>
        <row r="5374">
          <cell r="A5374" t="str">
            <v>Zanahoria</v>
          </cell>
        </row>
        <row r="5375">
          <cell r="A5375" t="str">
            <v>Zanahoria bogotana</v>
          </cell>
        </row>
        <row r="5376">
          <cell r="A5376" t="str">
            <v>Zanahoria</v>
          </cell>
        </row>
        <row r="5377">
          <cell r="A5377" t="str">
            <v>Zanahoria bogotana</v>
          </cell>
        </row>
        <row r="5378">
          <cell r="A5378" t="str">
            <v>Leche entera UHT</v>
          </cell>
        </row>
        <row r="5379">
          <cell r="A5379" t="str">
            <v>Mortadela</v>
          </cell>
        </row>
        <row r="5380">
          <cell r="A5380" t="str">
            <v>Salchicha</v>
          </cell>
        </row>
        <row r="5381">
          <cell r="A5381" t="str">
            <v>Arepa</v>
          </cell>
        </row>
        <row r="5382">
          <cell r="A5382" t="str">
            <v>Calado Mantequilla</v>
          </cell>
        </row>
        <row r="5383">
          <cell r="A5383" t="str">
            <v>Pan Blanco</v>
          </cell>
        </row>
        <row r="5384">
          <cell r="A5384" t="str">
            <v>Pan Integral</v>
          </cell>
        </row>
        <row r="5385">
          <cell r="A5385" t="str">
            <v>Pan queso</v>
          </cell>
        </row>
        <row r="5386">
          <cell r="A5386" t="str">
            <v xml:space="preserve">Mogolla </v>
          </cell>
        </row>
        <row r="5387">
          <cell r="A5387" t="str">
            <v>Mojicón Con azúcar</v>
          </cell>
        </row>
        <row r="5388">
          <cell r="A5388" t="str">
            <v>Pan Tostadas</v>
          </cell>
        </row>
        <row r="5389">
          <cell r="A5389" t="str">
            <v>Mermeladas</v>
          </cell>
        </row>
        <row r="5390">
          <cell r="A5390" t="str">
            <v>Te</v>
          </cell>
        </row>
        <row r="5391">
          <cell r="A5391" t="str">
            <v>Pan coco</v>
          </cell>
        </row>
        <row r="5392">
          <cell r="A5392" t="str">
            <v>Queso campesino</v>
          </cell>
        </row>
        <row r="5393">
          <cell r="A5393" t="str">
            <v>Pan blandito</v>
          </cell>
        </row>
        <row r="5394">
          <cell r="A5394" t="str">
            <v>Calado</v>
          </cell>
        </row>
        <row r="5395">
          <cell r="A5395" t="str">
            <v>Pan mantequilla</v>
          </cell>
        </row>
        <row r="5396">
          <cell r="A5396" t="str">
            <v>Galleta de sal</v>
          </cell>
        </row>
        <row r="5397">
          <cell r="A5397" t="str">
            <v>Arepa de choclo</v>
          </cell>
        </row>
        <row r="5398">
          <cell r="A5398" t="str">
            <v>Salchichon</v>
          </cell>
        </row>
        <row r="5399">
          <cell r="A5399" t="str">
            <v>Jamón</v>
          </cell>
        </row>
        <row r="5400">
          <cell r="A5400" t="str">
            <v>Crema de leche</v>
          </cell>
        </row>
        <row r="5401">
          <cell r="A5401" t="str">
            <v>Guascas</v>
          </cell>
        </row>
        <row r="5402">
          <cell r="A5402" t="str">
            <v>-</v>
          </cell>
        </row>
        <row r="5403">
          <cell r="A5403" t="str">
            <v>-</v>
          </cell>
        </row>
        <row r="5404">
          <cell r="A5404" t="str">
            <v>-</v>
          </cell>
        </row>
        <row r="5405">
          <cell r="A5405" t="str">
            <v>-</v>
          </cell>
        </row>
        <row r="5406">
          <cell r="A5406" t="str">
            <v>-</v>
          </cell>
        </row>
        <row r="5407">
          <cell r="A5407" t="str">
            <v>-</v>
          </cell>
        </row>
        <row r="5408">
          <cell r="A5408" t="str">
            <v>-</v>
          </cell>
        </row>
        <row r="5409">
          <cell r="A5409" t="str">
            <v>-</v>
          </cell>
        </row>
        <row r="5410">
          <cell r="A5410" t="str">
            <v>-</v>
          </cell>
        </row>
        <row r="5411">
          <cell r="A5411" t="str">
            <v>-</v>
          </cell>
        </row>
        <row r="5412">
          <cell r="A5412" t="str">
            <v>-</v>
          </cell>
        </row>
        <row r="5413">
          <cell r="A5413" t="str">
            <v>-</v>
          </cell>
        </row>
        <row r="5414">
          <cell r="A5414" t="str">
            <v>-</v>
          </cell>
        </row>
        <row r="5415">
          <cell r="A5415" t="str">
            <v>-</v>
          </cell>
        </row>
        <row r="5416">
          <cell r="A5416" t="str">
            <v>-</v>
          </cell>
        </row>
        <row r="5417">
          <cell r="A5417" t="str">
            <v>-</v>
          </cell>
        </row>
        <row r="5418">
          <cell r="A5418" t="str">
            <v>-</v>
          </cell>
        </row>
        <row r="5419">
          <cell r="A5419" t="str">
            <v>-</v>
          </cell>
        </row>
        <row r="5420">
          <cell r="A5420" t="str">
            <v>-</v>
          </cell>
        </row>
        <row r="5421">
          <cell r="A5421" t="str">
            <v>-</v>
          </cell>
        </row>
        <row r="5422">
          <cell r="A5422" t="str">
            <v>-</v>
          </cell>
        </row>
        <row r="5423">
          <cell r="A5423" t="str">
            <v>-</v>
          </cell>
        </row>
        <row r="5424">
          <cell r="A5424" t="str">
            <v>-</v>
          </cell>
        </row>
        <row r="5425">
          <cell r="A5425" t="str">
            <v>-</v>
          </cell>
        </row>
        <row r="5426">
          <cell r="A5426" t="str">
            <v>-</v>
          </cell>
        </row>
        <row r="5427">
          <cell r="A5427" t="str">
            <v>-</v>
          </cell>
        </row>
        <row r="5428">
          <cell r="A5428" t="str">
            <v>-</v>
          </cell>
        </row>
        <row r="5429">
          <cell r="A5429" t="str">
            <v>-</v>
          </cell>
        </row>
        <row r="5430">
          <cell r="A5430" t="str">
            <v>-</v>
          </cell>
        </row>
        <row r="5431">
          <cell r="A5431" t="str">
            <v>-</v>
          </cell>
        </row>
        <row r="5432">
          <cell r="A5432" t="str">
            <v>-</v>
          </cell>
        </row>
        <row r="5433">
          <cell r="A5433" t="str">
            <v>-</v>
          </cell>
        </row>
        <row r="5434">
          <cell r="A5434" t="str">
            <v>-</v>
          </cell>
        </row>
        <row r="5435">
          <cell r="A5435" t="str">
            <v>-</v>
          </cell>
        </row>
        <row r="5436">
          <cell r="A5436" t="str">
            <v>-</v>
          </cell>
        </row>
        <row r="5437">
          <cell r="A5437" t="str">
            <v>-</v>
          </cell>
        </row>
        <row r="5438">
          <cell r="A5438" t="str">
            <v>-</v>
          </cell>
        </row>
        <row r="5439">
          <cell r="A5439" t="str">
            <v>-</v>
          </cell>
        </row>
        <row r="5440">
          <cell r="A5440" t="str">
            <v>-</v>
          </cell>
        </row>
        <row r="5441">
          <cell r="A5441" t="str">
            <v>-</v>
          </cell>
        </row>
        <row r="5442">
          <cell r="A5442" t="str">
            <v>-</v>
          </cell>
        </row>
        <row r="5443">
          <cell r="A5443" t="str">
            <v>-</v>
          </cell>
        </row>
        <row r="5444">
          <cell r="A5444" t="str">
            <v>-</v>
          </cell>
        </row>
        <row r="5445">
          <cell r="A5445" t="str">
            <v>-</v>
          </cell>
        </row>
        <row r="5446">
          <cell r="A5446" t="str">
            <v>-</v>
          </cell>
        </row>
        <row r="5447">
          <cell r="A5447" t="str">
            <v>-</v>
          </cell>
        </row>
        <row r="5448">
          <cell r="A5448" t="str">
            <v>-</v>
          </cell>
        </row>
        <row r="5449">
          <cell r="A5449" t="str">
            <v>-</v>
          </cell>
        </row>
        <row r="5450">
          <cell r="A5450" t="str">
            <v>-</v>
          </cell>
        </row>
        <row r="5451">
          <cell r="A5451" t="str">
            <v>-</v>
          </cell>
        </row>
        <row r="5452">
          <cell r="A5452" t="str">
            <v>-</v>
          </cell>
        </row>
        <row r="5453">
          <cell r="A5453" t="str">
            <v>-</v>
          </cell>
        </row>
        <row r="5454">
          <cell r="A5454" t="str">
            <v>-</v>
          </cell>
        </row>
        <row r="5455">
          <cell r="A5455" t="str">
            <v>-</v>
          </cell>
        </row>
        <row r="5456">
          <cell r="A5456" t="str">
            <v>-</v>
          </cell>
        </row>
        <row r="5457">
          <cell r="A5457" t="str">
            <v>-</v>
          </cell>
        </row>
        <row r="5458">
          <cell r="A5458" t="str">
            <v>-</v>
          </cell>
        </row>
        <row r="5459">
          <cell r="A5459" t="str">
            <v>-</v>
          </cell>
        </row>
        <row r="5460">
          <cell r="A5460" t="str">
            <v>-</v>
          </cell>
        </row>
        <row r="5461">
          <cell r="A5461" t="str">
            <v>-</v>
          </cell>
        </row>
        <row r="5462">
          <cell r="A5462" t="str">
            <v>-</v>
          </cell>
        </row>
        <row r="5463">
          <cell r="A5463" t="str">
            <v>-</v>
          </cell>
        </row>
        <row r="5464">
          <cell r="A5464" t="str">
            <v>-</v>
          </cell>
        </row>
        <row r="5465">
          <cell r="A5465" t="str">
            <v>-</v>
          </cell>
        </row>
        <row r="5466">
          <cell r="A5466" t="str">
            <v>-</v>
          </cell>
        </row>
        <row r="5467">
          <cell r="A5467" t="str">
            <v>-</v>
          </cell>
        </row>
        <row r="5468">
          <cell r="A5468" t="str">
            <v>-</v>
          </cell>
        </row>
        <row r="5469">
          <cell r="A5469" t="str">
            <v>-</v>
          </cell>
        </row>
        <row r="5470">
          <cell r="A5470" t="str">
            <v>-</v>
          </cell>
        </row>
        <row r="5471">
          <cell r="A5471" t="str">
            <v>-</v>
          </cell>
        </row>
        <row r="5472">
          <cell r="A5472" t="str">
            <v>-</v>
          </cell>
        </row>
        <row r="5473">
          <cell r="A5473" t="str">
            <v>-</v>
          </cell>
        </row>
        <row r="5474">
          <cell r="A5474" t="str">
            <v>-</v>
          </cell>
        </row>
        <row r="5475">
          <cell r="A5475" t="str">
            <v>-</v>
          </cell>
        </row>
        <row r="5476">
          <cell r="A5476" t="str">
            <v>-</v>
          </cell>
        </row>
        <row r="5477">
          <cell r="A5477" t="str">
            <v>-</v>
          </cell>
        </row>
        <row r="5478">
          <cell r="A5478" t="str">
            <v>-</v>
          </cell>
        </row>
        <row r="5479">
          <cell r="A5479" t="str">
            <v>-</v>
          </cell>
        </row>
        <row r="5480">
          <cell r="A5480" t="str">
            <v>-</v>
          </cell>
        </row>
        <row r="5481">
          <cell r="A5481" t="str">
            <v>-</v>
          </cell>
        </row>
        <row r="5482">
          <cell r="A5482" t="str">
            <v>-</v>
          </cell>
        </row>
        <row r="5483">
          <cell r="A5483" t="str">
            <v>-</v>
          </cell>
        </row>
        <row r="5484">
          <cell r="A5484" t="str">
            <v>-</v>
          </cell>
        </row>
        <row r="5485">
          <cell r="A5485" t="str">
            <v>-</v>
          </cell>
        </row>
        <row r="5486">
          <cell r="A5486" t="str">
            <v>-</v>
          </cell>
        </row>
        <row r="5487">
          <cell r="A5487" t="str">
            <v>-</v>
          </cell>
        </row>
        <row r="5488">
          <cell r="A5488" t="str">
            <v>-</v>
          </cell>
        </row>
        <row r="5489">
          <cell r="A5489" t="str">
            <v>-</v>
          </cell>
        </row>
        <row r="5490">
          <cell r="A5490" t="str">
            <v>-</v>
          </cell>
        </row>
        <row r="5491">
          <cell r="A5491" t="str">
            <v>-</v>
          </cell>
        </row>
        <row r="5492">
          <cell r="A5492" t="str">
            <v>-</v>
          </cell>
        </row>
        <row r="5493">
          <cell r="A5493" t="str">
            <v>-</v>
          </cell>
        </row>
        <row r="5494">
          <cell r="A5494" t="str">
            <v>-</v>
          </cell>
        </row>
        <row r="5495">
          <cell r="A5495" t="str">
            <v>-</v>
          </cell>
        </row>
        <row r="5496">
          <cell r="A5496" t="str">
            <v>-</v>
          </cell>
        </row>
        <row r="5497">
          <cell r="A5497" t="str">
            <v>-</v>
          </cell>
        </row>
        <row r="5498">
          <cell r="A5498" t="str">
            <v>-</v>
          </cell>
        </row>
        <row r="5499">
          <cell r="A5499" t="str">
            <v>-</v>
          </cell>
        </row>
        <row r="5500">
          <cell r="A5500" t="str">
            <v>-</v>
          </cell>
        </row>
        <row r="5501">
          <cell r="A5501" t="str">
            <v>-</v>
          </cell>
        </row>
        <row r="5502">
          <cell r="A5502" t="str">
            <v>-</v>
          </cell>
        </row>
        <row r="5503">
          <cell r="A5503" t="str">
            <v>-</v>
          </cell>
        </row>
        <row r="5504">
          <cell r="A5504" t="str">
            <v>-</v>
          </cell>
        </row>
        <row r="5505">
          <cell r="A5505" t="str">
            <v>-</v>
          </cell>
        </row>
        <row r="5506">
          <cell r="A5506" t="str">
            <v>-</v>
          </cell>
        </row>
        <row r="5507">
          <cell r="A5507" t="str">
            <v>-</v>
          </cell>
        </row>
        <row r="5508">
          <cell r="A5508" t="str">
            <v>-</v>
          </cell>
        </row>
        <row r="5509">
          <cell r="A5509" t="str">
            <v>-</v>
          </cell>
        </row>
        <row r="5510">
          <cell r="A5510" t="str">
            <v>-</v>
          </cell>
        </row>
        <row r="5511">
          <cell r="A5511" t="str">
            <v>-</v>
          </cell>
        </row>
        <row r="5512">
          <cell r="A5512" t="str">
            <v>-</v>
          </cell>
        </row>
        <row r="5513">
          <cell r="A5513" t="str">
            <v>-</v>
          </cell>
        </row>
        <row r="5514">
          <cell r="A5514" t="str">
            <v>-</v>
          </cell>
        </row>
        <row r="5515">
          <cell r="A5515" t="str">
            <v>-</v>
          </cell>
        </row>
        <row r="5516">
          <cell r="A5516" t="str">
            <v>-</v>
          </cell>
        </row>
        <row r="5517">
          <cell r="A5517" t="str">
            <v>-</v>
          </cell>
        </row>
        <row r="5518">
          <cell r="A5518" t="str">
            <v>-</v>
          </cell>
        </row>
        <row r="5519">
          <cell r="A5519" t="str">
            <v>-</v>
          </cell>
        </row>
        <row r="5520">
          <cell r="A5520" t="str">
            <v>-</v>
          </cell>
        </row>
        <row r="5521">
          <cell r="A5521" t="str">
            <v>-</v>
          </cell>
        </row>
        <row r="5522">
          <cell r="A5522" t="str">
            <v>-</v>
          </cell>
        </row>
        <row r="5523">
          <cell r="A5523" t="str">
            <v>-</v>
          </cell>
        </row>
        <row r="5524">
          <cell r="A5524" t="str">
            <v>-</v>
          </cell>
        </row>
        <row r="5525">
          <cell r="A5525" t="str">
            <v>-</v>
          </cell>
        </row>
        <row r="5526">
          <cell r="A5526" t="str">
            <v>-</v>
          </cell>
        </row>
        <row r="5527">
          <cell r="A5527" t="str">
            <v>-</v>
          </cell>
        </row>
        <row r="5528">
          <cell r="A5528" t="str">
            <v>-</v>
          </cell>
        </row>
        <row r="5529">
          <cell r="A5529" t="str">
            <v>-</v>
          </cell>
        </row>
        <row r="5530">
          <cell r="A5530" t="str">
            <v>-</v>
          </cell>
        </row>
        <row r="5531">
          <cell r="A5531" t="str">
            <v>-</v>
          </cell>
        </row>
        <row r="5532">
          <cell r="A5532" t="str">
            <v>-</v>
          </cell>
        </row>
        <row r="5533">
          <cell r="A5533" t="str">
            <v>-</v>
          </cell>
        </row>
        <row r="5534">
          <cell r="A5534" t="str">
            <v>-</v>
          </cell>
        </row>
        <row r="5535">
          <cell r="A5535" t="str">
            <v>-</v>
          </cell>
        </row>
        <row r="5536">
          <cell r="A5536" t="str">
            <v>-</v>
          </cell>
        </row>
        <row r="5537">
          <cell r="A5537" t="str">
            <v>-</v>
          </cell>
        </row>
        <row r="5538">
          <cell r="A5538" t="str">
            <v>-</v>
          </cell>
        </row>
        <row r="5539">
          <cell r="A5539" t="str">
            <v>-</v>
          </cell>
        </row>
        <row r="5540">
          <cell r="A5540" t="str">
            <v>-</v>
          </cell>
        </row>
        <row r="5541">
          <cell r="A5541" t="str">
            <v>-</v>
          </cell>
        </row>
        <row r="5542">
          <cell r="A5542" t="str">
            <v>-</v>
          </cell>
        </row>
        <row r="5543">
          <cell r="A5543" t="str">
            <v>-</v>
          </cell>
        </row>
        <row r="5544">
          <cell r="A5544" t="str">
            <v>-</v>
          </cell>
        </row>
        <row r="5545">
          <cell r="A5545" t="str">
            <v>-</v>
          </cell>
        </row>
        <row r="5546">
          <cell r="A5546" t="str">
            <v>-</v>
          </cell>
        </row>
        <row r="5547">
          <cell r="A5547" t="str">
            <v>-</v>
          </cell>
        </row>
        <row r="5548">
          <cell r="A5548" t="str">
            <v>-</v>
          </cell>
        </row>
        <row r="5549">
          <cell r="A5549" t="str">
            <v>-</v>
          </cell>
        </row>
        <row r="5550">
          <cell r="A5550" t="str">
            <v>-</v>
          </cell>
        </row>
        <row r="5551">
          <cell r="A5551" t="str">
            <v>-</v>
          </cell>
        </row>
        <row r="5552">
          <cell r="A5552" t="str">
            <v>-</v>
          </cell>
        </row>
        <row r="5553">
          <cell r="A5553" t="str">
            <v>-</v>
          </cell>
        </row>
        <row r="5554">
          <cell r="A5554" t="str">
            <v>-</v>
          </cell>
        </row>
        <row r="5555">
          <cell r="A5555" t="str">
            <v>-</v>
          </cell>
        </row>
        <row r="5556">
          <cell r="A5556" t="str">
            <v>-</v>
          </cell>
        </row>
        <row r="5557">
          <cell r="A5557" t="str">
            <v>-</v>
          </cell>
        </row>
        <row r="5558">
          <cell r="A5558" t="str">
            <v>-</v>
          </cell>
        </row>
        <row r="5559">
          <cell r="A5559" t="str">
            <v>-</v>
          </cell>
        </row>
        <row r="5560">
          <cell r="A5560" t="str">
            <v>-</v>
          </cell>
        </row>
        <row r="5561">
          <cell r="A5561" t="str">
            <v>-</v>
          </cell>
        </row>
        <row r="5562">
          <cell r="A5562" t="str">
            <v>-</v>
          </cell>
        </row>
        <row r="5563">
          <cell r="A5563" t="str">
            <v>-</v>
          </cell>
        </row>
        <row r="5564">
          <cell r="A5564" t="str">
            <v>-</v>
          </cell>
        </row>
        <row r="5565">
          <cell r="A5565" t="str">
            <v>-</v>
          </cell>
        </row>
        <row r="5566">
          <cell r="A5566" t="str">
            <v>-</v>
          </cell>
        </row>
        <row r="5567">
          <cell r="A5567" t="str">
            <v>-</v>
          </cell>
        </row>
        <row r="5568">
          <cell r="A5568" t="str">
            <v>-</v>
          </cell>
        </row>
        <row r="5569">
          <cell r="A5569" t="str">
            <v>-</v>
          </cell>
        </row>
        <row r="5570">
          <cell r="A5570" t="str">
            <v>-</v>
          </cell>
        </row>
        <row r="5571">
          <cell r="A5571" t="str">
            <v>-</v>
          </cell>
        </row>
        <row r="5572">
          <cell r="A5572" t="str">
            <v>-</v>
          </cell>
        </row>
        <row r="5573">
          <cell r="A5573" t="str">
            <v>-</v>
          </cell>
        </row>
        <row r="5574">
          <cell r="A5574" t="str">
            <v>-</v>
          </cell>
        </row>
        <row r="5575">
          <cell r="A5575" t="str">
            <v>-</v>
          </cell>
        </row>
        <row r="5576">
          <cell r="A5576" t="str">
            <v>-</v>
          </cell>
        </row>
        <row r="5577">
          <cell r="A5577" t="str">
            <v>-</v>
          </cell>
        </row>
        <row r="5578">
          <cell r="A5578" t="str">
            <v>-</v>
          </cell>
        </row>
        <row r="5579">
          <cell r="A5579" t="str">
            <v>-</v>
          </cell>
        </row>
        <row r="5580">
          <cell r="A5580" t="str">
            <v>-</v>
          </cell>
        </row>
        <row r="5581">
          <cell r="A5581" t="str">
            <v>-</v>
          </cell>
        </row>
        <row r="5582">
          <cell r="A5582" t="str">
            <v>-</v>
          </cell>
        </row>
        <row r="5583">
          <cell r="A5583" t="str">
            <v>-</v>
          </cell>
        </row>
        <row r="5584">
          <cell r="A5584" t="str">
            <v>-</v>
          </cell>
        </row>
        <row r="5585">
          <cell r="A5585" t="str">
            <v>-</v>
          </cell>
        </row>
        <row r="5586">
          <cell r="A5586" t="str">
            <v>-</v>
          </cell>
        </row>
        <row r="5587">
          <cell r="A5587" t="str">
            <v>-</v>
          </cell>
        </row>
        <row r="5588">
          <cell r="A5588" t="str">
            <v>-</v>
          </cell>
        </row>
        <row r="5589">
          <cell r="A5589" t="str">
            <v>-</v>
          </cell>
        </row>
        <row r="5590">
          <cell r="A5590" t="str">
            <v>-</v>
          </cell>
        </row>
        <row r="5591">
          <cell r="A5591" t="str">
            <v>-</v>
          </cell>
        </row>
        <row r="5592">
          <cell r="A5592" t="str">
            <v>-</v>
          </cell>
        </row>
        <row r="5593">
          <cell r="A5593" t="str">
            <v>-</v>
          </cell>
        </row>
        <row r="5594">
          <cell r="A5594" t="str">
            <v>-</v>
          </cell>
        </row>
        <row r="5595">
          <cell r="A5595" t="str">
            <v>-</v>
          </cell>
        </row>
        <row r="5596">
          <cell r="A5596" t="str">
            <v>-</v>
          </cell>
        </row>
        <row r="5597">
          <cell r="A5597" t="str">
            <v>-</v>
          </cell>
        </row>
        <row r="5598">
          <cell r="A5598" t="str">
            <v>-</v>
          </cell>
        </row>
        <row r="5599">
          <cell r="A5599" t="str">
            <v>-</v>
          </cell>
        </row>
        <row r="5600">
          <cell r="A5600" t="str">
            <v>-</v>
          </cell>
        </row>
        <row r="5601">
          <cell r="A5601" t="str">
            <v>-</v>
          </cell>
        </row>
        <row r="5602">
          <cell r="A5602" t="str">
            <v>-</v>
          </cell>
        </row>
        <row r="5603">
          <cell r="A5603" t="str">
            <v>-</v>
          </cell>
        </row>
        <row r="5604">
          <cell r="A5604" t="str">
            <v>-</v>
          </cell>
        </row>
        <row r="5605">
          <cell r="A5605" t="str">
            <v>-</v>
          </cell>
        </row>
        <row r="5606">
          <cell r="A5606" t="str">
            <v>-</v>
          </cell>
        </row>
        <row r="5607">
          <cell r="A5607" t="str">
            <v>-</v>
          </cell>
        </row>
        <row r="5608">
          <cell r="A5608" t="str">
            <v>-</v>
          </cell>
        </row>
        <row r="5609">
          <cell r="A5609" t="str">
            <v>-</v>
          </cell>
        </row>
        <row r="5610">
          <cell r="A5610" t="str">
            <v>-</v>
          </cell>
        </row>
        <row r="5611">
          <cell r="A5611" t="str">
            <v>-</v>
          </cell>
        </row>
        <row r="5612">
          <cell r="A5612" t="str">
            <v>-</v>
          </cell>
        </row>
        <row r="5613">
          <cell r="A5613" t="str">
            <v>-</v>
          </cell>
        </row>
        <row r="5614">
          <cell r="A5614" t="str">
            <v>-</v>
          </cell>
        </row>
        <row r="5615">
          <cell r="A5615" t="str">
            <v>-</v>
          </cell>
        </row>
        <row r="5616">
          <cell r="A5616" t="str">
            <v>-</v>
          </cell>
        </row>
        <row r="5617">
          <cell r="A5617" t="str">
            <v>-</v>
          </cell>
        </row>
        <row r="5618">
          <cell r="A5618" t="str">
            <v>-</v>
          </cell>
        </row>
        <row r="5619">
          <cell r="A5619" t="str">
            <v>-</v>
          </cell>
        </row>
        <row r="5620">
          <cell r="A5620" t="str">
            <v>-</v>
          </cell>
        </row>
        <row r="5621">
          <cell r="A5621" t="str">
            <v>-</v>
          </cell>
        </row>
        <row r="5622">
          <cell r="A5622" t="str">
            <v>-</v>
          </cell>
        </row>
        <row r="5623">
          <cell r="A5623" t="str">
            <v>-</v>
          </cell>
        </row>
        <row r="5624">
          <cell r="A5624" t="str">
            <v>-</v>
          </cell>
        </row>
        <row r="5625">
          <cell r="A5625" t="str">
            <v>-</v>
          </cell>
        </row>
        <row r="5626">
          <cell r="A5626" t="str">
            <v>-</v>
          </cell>
        </row>
        <row r="5627">
          <cell r="A5627" t="str">
            <v>-</v>
          </cell>
        </row>
        <row r="5628">
          <cell r="A5628" t="str">
            <v>-</v>
          </cell>
        </row>
        <row r="5629">
          <cell r="A5629" t="str">
            <v>-</v>
          </cell>
        </row>
        <row r="5630">
          <cell r="A5630" t="str">
            <v>-</v>
          </cell>
        </row>
        <row r="5631">
          <cell r="A5631" t="str">
            <v>-</v>
          </cell>
        </row>
        <row r="5632">
          <cell r="A5632" t="str">
            <v>-</v>
          </cell>
        </row>
        <row r="5633">
          <cell r="A5633" t="str">
            <v>-</v>
          </cell>
        </row>
        <row r="5634">
          <cell r="A5634" t="str">
            <v>-</v>
          </cell>
        </row>
        <row r="5635">
          <cell r="A5635" t="str">
            <v>-</v>
          </cell>
        </row>
        <row r="5636">
          <cell r="A5636" t="str">
            <v>-</v>
          </cell>
        </row>
        <row r="5637">
          <cell r="A5637" t="str">
            <v>-</v>
          </cell>
        </row>
        <row r="5638">
          <cell r="A5638" t="str">
            <v>-</v>
          </cell>
        </row>
        <row r="5639">
          <cell r="A5639" t="str">
            <v>-</v>
          </cell>
        </row>
        <row r="5640">
          <cell r="A5640" t="str">
            <v>-</v>
          </cell>
        </row>
        <row r="5641">
          <cell r="A5641" t="str">
            <v>-</v>
          </cell>
        </row>
        <row r="5642">
          <cell r="A5642" t="str">
            <v>-</v>
          </cell>
        </row>
        <row r="5643">
          <cell r="A5643" t="str">
            <v>-</v>
          </cell>
        </row>
        <row r="5644">
          <cell r="A5644" t="str">
            <v>-</v>
          </cell>
        </row>
        <row r="5645">
          <cell r="A5645" t="str">
            <v>-</v>
          </cell>
        </row>
        <row r="5646">
          <cell r="A5646" t="str">
            <v>-</v>
          </cell>
        </row>
        <row r="5647">
          <cell r="A5647" t="str">
            <v>-</v>
          </cell>
        </row>
        <row r="5648">
          <cell r="A5648" t="str">
            <v>-</v>
          </cell>
        </row>
        <row r="5649">
          <cell r="A5649" t="str">
            <v>-</v>
          </cell>
        </row>
        <row r="5650">
          <cell r="A5650" t="str">
            <v>-</v>
          </cell>
        </row>
        <row r="5651">
          <cell r="A5651" t="str">
            <v>-</v>
          </cell>
        </row>
        <row r="5652">
          <cell r="A5652" t="str">
            <v>-</v>
          </cell>
        </row>
        <row r="5653">
          <cell r="A5653" t="str">
            <v>-</v>
          </cell>
        </row>
        <row r="5654">
          <cell r="A5654" t="str">
            <v>-</v>
          </cell>
        </row>
        <row r="5655">
          <cell r="A5655" t="str">
            <v>-</v>
          </cell>
        </row>
        <row r="5656">
          <cell r="A5656" t="str">
            <v>-</v>
          </cell>
        </row>
        <row r="5657">
          <cell r="A5657" t="str">
            <v>-</v>
          </cell>
        </row>
        <row r="5658">
          <cell r="A5658" t="str">
            <v>-</v>
          </cell>
        </row>
        <row r="5659">
          <cell r="A5659" t="str">
            <v>-</v>
          </cell>
        </row>
        <row r="5660">
          <cell r="A5660" t="str">
            <v>-</v>
          </cell>
        </row>
        <row r="5661">
          <cell r="A5661" t="str">
            <v>-</v>
          </cell>
        </row>
        <row r="5662">
          <cell r="A5662" t="str">
            <v>-</v>
          </cell>
        </row>
        <row r="5663">
          <cell r="A5663" t="str">
            <v>-</v>
          </cell>
        </row>
        <row r="5664">
          <cell r="A5664" t="str">
            <v>-</v>
          </cell>
        </row>
        <row r="5665">
          <cell r="A5665" t="str">
            <v>-</v>
          </cell>
        </row>
        <row r="5666">
          <cell r="A5666" t="str">
            <v>-</v>
          </cell>
        </row>
        <row r="5667">
          <cell r="A5667" t="str">
            <v>-</v>
          </cell>
        </row>
        <row r="5668">
          <cell r="A5668" t="str">
            <v>-</v>
          </cell>
        </row>
        <row r="5669">
          <cell r="A5669" t="str">
            <v>-</v>
          </cell>
        </row>
        <row r="5670">
          <cell r="A5670" t="str">
            <v>-</v>
          </cell>
        </row>
        <row r="5671">
          <cell r="A5671" t="str">
            <v>-</v>
          </cell>
        </row>
        <row r="5672">
          <cell r="A5672" t="str">
            <v>-</v>
          </cell>
        </row>
        <row r="5673">
          <cell r="A5673" t="str">
            <v>-</v>
          </cell>
        </row>
        <row r="5674">
          <cell r="A5674" t="str">
            <v>-</v>
          </cell>
        </row>
        <row r="5675">
          <cell r="A5675" t="str">
            <v>-</v>
          </cell>
        </row>
        <row r="5676">
          <cell r="A5676" t="str">
            <v>-</v>
          </cell>
        </row>
        <row r="5677">
          <cell r="A5677" t="str">
            <v>-</v>
          </cell>
        </row>
        <row r="5678">
          <cell r="A5678" t="str">
            <v>-</v>
          </cell>
        </row>
        <row r="5679">
          <cell r="A5679" t="str">
            <v>-</v>
          </cell>
        </row>
        <row r="5680">
          <cell r="A5680" t="str">
            <v>-</v>
          </cell>
        </row>
        <row r="5681">
          <cell r="A5681" t="str">
            <v>-</v>
          </cell>
        </row>
        <row r="5682">
          <cell r="A5682" t="str">
            <v>-</v>
          </cell>
        </row>
        <row r="5683">
          <cell r="A5683" t="str">
            <v>-</v>
          </cell>
        </row>
        <row r="5684">
          <cell r="A5684" t="str">
            <v>-</v>
          </cell>
        </row>
        <row r="5685">
          <cell r="A5685" t="str">
            <v>-</v>
          </cell>
        </row>
        <row r="5686">
          <cell r="A5686" t="str">
            <v>-</v>
          </cell>
        </row>
        <row r="5687">
          <cell r="A5687" t="str">
            <v>-</v>
          </cell>
        </row>
        <row r="5688">
          <cell r="A5688" t="str">
            <v>-</v>
          </cell>
        </row>
        <row r="5689">
          <cell r="A5689" t="str">
            <v>-</v>
          </cell>
        </row>
        <row r="5690">
          <cell r="A5690" t="str">
            <v>-</v>
          </cell>
        </row>
        <row r="5691">
          <cell r="A5691" t="str">
            <v>-</v>
          </cell>
        </row>
        <row r="5692">
          <cell r="A5692" t="str">
            <v>-</v>
          </cell>
        </row>
        <row r="5693">
          <cell r="A5693" t="str">
            <v>-</v>
          </cell>
        </row>
        <row r="5694">
          <cell r="A5694" t="str">
            <v>-</v>
          </cell>
        </row>
        <row r="5695">
          <cell r="A5695" t="str">
            <v>-</v>
          </cell>
        </row>
        <row r="5696">
          <cell r="A5696" t="str">
            <v>-</v>
          </cell>
        </row>
        <row r="5697">
          <cell r="A5697" t="str">
            <v>-</v>
          </cell>
        </row>
        <row r="5698">
          <cell r="A5698" t="str">
            <v>-</v>
          </cell>
        </row>
        <row r="5699">
          <cell r="A5699" t="str">
            <v>-</v>
          </cell>
        </row>
        <row r="5700">
          <cell r="A5700" t="str">
            <v>-</v>
          </cell>
        </row>
        <row r="5701">
          <cell r="A5701" t="str">
            <v>-</v>
          </cell>
        </row>
        <row r="5702">
          <cell r="A5702" t="str">
            <v>-</v>
          </cell>
        </row>
        <row r="5703">
          <cell r="A5703" t="str">
            <v>-</v>
          </cell>
        </row>
        <row r="5704">
          <cell r="A5704" t="str">
            <v>-</v>
          </cell>
        </row>
        <row r="5705">
          <cell r="A5705" t="str">
            <v>-</v>
          </cell>
        </row>
        <row r="5706">
          <cell r="A5706" t="str">
            <v>-</v>
          </cell>
        </row>
        <row r="5707">
          <cell r="A5707" t="str">
            <v>-</v>
          </cell>
        </row>
        <row r="5708">
          <cell r="A5708" t="str">
            <v>-</v>
          </cell>
        </row>
        <row r="5709">
          <cell r="A5709" t="str">
            <v>-</v>
          </cell>
        </row>
        <row r="5710">
          <cell r="A5710" t="str">
            <v>-</v>
          </cell>
        </row>
        <row r="5711">
          <cell r="A5711" t="str">
            <v>-</v>
          </cell>
        </row>
        <row r="5712">
          <cell r="A5712" t="str">
            <v>-</v>
          </cell>
        </row>
        <row r="5713">
          <cell r="A5713" t="str">
            <v>-</v>
          </cell>
        </row>
        <row r="5714">
          <cell r="A5714" t="str">
            <v>-</v>
          </cell>
        </row>
        <row r="5715">
          <cell r="A5715" t="str">
            <v>-</v>
          </cell>
        </row>
        <row r="5716">
          <cell r="A5716" t="str">
            <v>-</v>
          </cell>
        </row>
        <row r="5717">
          <cell r="A5717" t="str">
            <v>-</v>
          </cell>
        </row>
        <row r="5718">
          <cell r="A5718" t="str">
            <v>-</v>
          </cell>
        </row>
        <row r="5719">
          <cell r="A5719" t="str">
            <v>-</v>
          </cell>
        </row>
        <row r="5720">
          <cell r="A5720" t="str">
            <v>-</v>
          </cell>
        </row>
        <row r="5721">
          <cell r="A5721" t="str">
            <v>-</v>
          </cell>
        </row>
        <row r="5722">
          <cell r="A5722" t="str">
            <v>-</v>
          </cell>
        </row>
        <row r="5723">
          <cell r="A5723" t="str">
            <v>-</v>
          </cell>
        </row>
        <row r="5724">
          <cell r="A5724" t="str">
            <v>-</v>
          </cell>
        </row>
        <row r="5725">
          <cell r="A5725" t="str">
            <v>-</v>
          </cell>
        </row>
        <row r="5726">
          <cell r="A5726" t="str">
            <v>-</v>
          </cell>
        </row>
        <row r="5727">
          <cell r="A5727" t="str">
            <v>-</v>
          </cell>
        </row>
        <row r="5728">
          <cell r="A5728" t="str">
            <v>-</v>
          </cell>
        </row>
        <row r="5729">
          <cell r="A5729" t="str">
            <v>-</v>
          </cell>
        </row>
        <row r="5730">
          <cell r="A5730" t="str">
            <v>-</v>
          </cell>
        </row>
      </sheetData>
      <sheetData sheetId="3"/>
      <sheetData sheetId="4"/>
      <sheetData sheetId="5">
        <row r="5">
          <cell r="C5" t="str">
            <v>Café con leche</v>
          </cell>
        </row>
        <row r="6">
          <cell r="C6" t="str">
            <v>Té con leche</v>
          </cell>
        </row>
        <row r="7">
          <cell r="C7" t="str">
            <v>Chocolate en leche</v>
          </cell>
        </row>
        <row r="8">
          <cell r="C8" t="str">
            <v>Aguadepanela con leche</v>
          </cell>
        </row>
        <row r="9">
          <cell r="C9" t="str">
            <v xml:space="preserve">Avena   </v>
          </cell>
        </row>
        <row r="10">
          <cell r="C10" t="str">
            <v>Fecula de maiz</v>
          </cell>
        </row>
        <row r="11">
          <cell r="C11" t="str">
            <v xml:space="preserve">Colada en leche </v>
          </cell>
        </row>
        <row r="12">
          <cell r="C12" t="str">
            <v>Carne Pechuga De pollo</v>
          </cell>
        </row>
        <row r="13">
          <cell r="C13" t="str">
            <v>Carne MenuDencias De pollo</v>
          </cell>
        </row>
        <row r="14">
          <cell r="C14" t="str">
            <v xml:space="preserve">Huevo </v>
          </cell>
        </row>
        <row r="15">
          <cell r="C15" t="str">
            <v>Embutido MortaDela</v>
          </cell>
        </row>
        <row r="16">
          <cell r="C16" t="str">
            <v>Carne Semigorda De res</v>
          </cell>
        </row>
        <row r="17">
          <cell r="C17" t="str">
            <v>Queso Semiblando con crema</v>
          </cell>
        </row>
        <row r="18">
          <cell r="C18" t="str">
            <v>Embutido Salchicha</v>
          </cell>
        </row>
        <row r="19">
          <cell r="C19" t="str">
            <v xml:space="preserve">Salchichón </v>
          </cell>
        </row>
        <row r="20">
          <cell r="C20" t="str">
            <v>Arepa Maíz</v>
          </cell>
        </row>
        <row r="21">
          <cell r="C21" t="str">
            <v>Calado Mantequilla</v>
          </cell>
        </row>
        <row r="22">
          <cell r="C22" t="str">
            <v>Pan Blanco</v>
          </cell>
        </row>
        <row r="23">
          <cell r="C23" t="str">
            <v>Pan Integral</v>
          </cell>
        </row>
        <row r="24">
          <cell r="C24" t="str">
            <v>Pan queso</v>
          </cell>
        </row>
        <row r="25">
          <cell r="C25" t="str">
            <v xml:space="preserve">Mogolla </v>
          </cell>
        </row>
        <row r="26">
          <cell r="C26" t="str">
            <v>Mojicón Con azúcar</v>
          </cell>
        </row>
        <row r="27">
          <cell r="C27" t="str">
            <v>Pan Tostadas</v>
          </cell>
        </row>
        <row r="28">
          <cell r="C28" t="str">
            <v>Frutas</v>
          </cell>
        </row>
        <row r="29">
          <cell r="C29" t="str">
            <v>Azúcar</v>
          </cell>
        </row>
        <row r="30">
          <cell r="C30" t="str">
            <v>Chocolate</v>
          </cell>
        </row>
        <row r="31">
          <cell r="C31" t="str">
            <v>Mermeladas</v>
          </cell>
        </row>
        <row r="32">
          <cell r="C32" t="str">
            <v>Panela</v>
          </cell>
        </row>
        <row r="33">
          <cell r="C33" t="str">
            <v>Aceite Soya</v>
          </cell>
        </row>
        <row r="34">
          <cell r="C34" t="str">
            <v>Caldo de carne</v>
          </cell>
        </row>
        <row r="35">
          <cell r="C35" t="str">
            <v>Caldo de menudencias</v>
          </cell>
        </row>
        <row r="36">
          <cell r="C36" t="str">
            <v>Pan coco</v>
          </cell>
        </row>
        <row r="37">
          <cell r="C37" t="str">
            <v>Queso campesino</v>
          </cell>
        </row>
        <row r="38">
          <cell r="C38" t="str">
            <v>Calado</v>
          </cell>
        </row>
        <row r="39">
          <cell r="C39" t="str">
            <v>Caldo de pollo</v>
          </cell>
        </row>
        <row r="40">
          <cell r="C40" t="str">
            <v>Queso doble crema</v>
          </cell>
        </row>
        <row r="41">
          <cell r="C41" t="str">
            <v>Pan mantequilla</v>
          </cell>
        </row>
        <row r="42">
          <cell r="C42" t="str">
            <v>Galleta de sal</v>
          </cell>
        </row>
        <row r="43">
          <cell r="C43" t="str">
            <v>Arepa de choclo</v>
          </cell>
        </row>
        <row r="44">
          <cell r="C44" t="str">
            <v>Changua con huevo</v>
          </cell>
        </row>
        <row r="45">
          <cell r="C45" t="str">
            <v>Jamón</v>
          </cell>
        </row>
        <row r="46">
          <cell r="C46" t="str">
            <v>Otros</v>
          </cell>
        </row>
        <row r="47">
          <cell r="C47" t="str">
            <v>Otros</v>
          </cell>
        </row>
        <row r="48">
          <cell r="C48" t="str">
            <v>Otros</v>
          </cell>
        </row>
        <row r="49">
          <cell r="C49" t="str">
            <v>Otros</v>
          </cell>
        </row>
        <row r="50">
          <cell r="C50" t="str">
            <v>Otros</v>
          </cell>
        </row>
        <row r="52">
          <cell r="C52" t="str">
            <v>Sopa de arroz</v>
          </cell>
        </row>
        <row r="53">
          <cell r="C53" t="str">
            <v>Sopa de guandul</v>
          </cell>
        </row>
        <row r="54">
          <cell r="C54" t="str">
            <v>Sopa de avena</v>
          </cell>
        </row>
        <row r="55">
          <cell r="C55" t="str">
            <v>Sopa de pasta</v>
          </cell>
        </row>
        <row r="56">
          <cell r="C56" t="str">
            <v>Sopa de frijoles</v>
          </cell>
        </row>
        <row r="57">
          <cell r="C57" t="str">
            <v>Sopa de cuchuco</v>
          </cell>
        </row>
        <row r="58">
          <cell r="C58" t="str">
            <v>Sopa de lentejas</v>
          </cell>
        </row>
        <row r="59">
          <cell r="C59" t="str">
            <v>Sopa de harina de maíz amarillo</v>
          </cell>
        </row>
        <row r="60">
          <cell r="C60" t="str">
            <v>Sopa de cuchuco de trigo</v>
          </cell>
        </row>
        <row r="61">
          <cell r="C61" t="str">
            <v>Mute santandereano</v>
          </cell>
        </row>
        <row r="62">
          <cell r="C62" t="str">
            <v>Mazamorra chiquita</v>
          </cell>
        </row>
        <row r="63">
          <cell r="C63" t="str">
            <v>Sopa de garbanzo</v>
          </cell>
        </row>
        <row r="64">
          <cell r="C64" t="str">
            <v>Sopa de colí</v>
          </cell>
        </row>
        <row r="65">
          <cell r="C65" t="str">
            <v>Sopa de plátano</v>
          </cell>
        </row>
        <row r="66">
          <cell r="C66" t="str">
            <v>Sopa de mute</v>
          </cell>
        </row>
        <row r="67">
          <cell r="C67" t="str">
            <v>Sopa de arracacha</v>
          </cell>
        </row>
        <row r="68">
          <cell r="C68" t="str">
            <v>Sopa de ñame</v>
          </cell>
        </row>
        <row r="69">
          <cell r="C69" t="str">
            <v>Sopa de verduras</v>
          </cell>
        </row>
        <row r="70">
          <cell r="C70" t="str">
            <v>Pechuga De pollo</v>
          </cell>
        </row>
        <row r="71">
          <cell r="C71" t="str">
            <v>Semigorda De cerdo</v>
          </cell>
        </row>
        <row r="72">
          <cell r="C72" t="str">
            <v>Semigorda De res</v>
          </cell>
        </row>
        <row r="73">
          <cell r="C73" t="str">
            <v>Atún</v>
          </cell>
        </row>
        <row r="74">
          <cell r="C74" t="str">
            <v>Pescado</v>
          </cell>
        </row>
        <row r="75">
          <cell r="C75" t="str">
            <v>Sardina</v>
          </cell>
        </row>
        <row r="76">
          <cell r="C76" t="str">
            <v>Arroz Blanco</v>
          </cell>
        </row>
        <row r="77">
          <cell r="C77" t="str">
            <v>Arracacha Amarilla</v>
          </cell>
        </row>
        <row r="78">
          <cell r="C78" t="str">
            <v>Ñame 0</v>
          </cell>
        </row>
        <row r="79">
          <cell r="C79" t="str">
            <v>Papa Común</v>
          </cell>
        </row>
        <row r="80">
          <cell r="C80" t="str">
            <v>Papa Criolla</v>
          </cell>
        </row>
        <row r="81">
          <cell r="C81" t="str">
            <v>Yuca 0</v>
          </cell>
        </row>
        <row r="82">
          <cell r="C82" t="str">
            <v>Plátano Hartón</v>
          </cell>
        </row>
        <row r="83">
          <cell r="C83" t="str">
            <v>Ensalada 1</v>
          </cell>
        </row>
        <row r="84">
          <cell r="C84" t="str">
            <v>Ensalada 2</v>
          </cell>
        </row>
        <row r="85">
          <cell r="C85" t="str">
            <v>Ensalada 3</v>
          </cell>
        </row>
        <row r="86">
          <cell r="C86" t="str">
            <v>Ensalada 4</v>
          </cell>
        </row>
        <row r="87">
          <cell r="C87" t="str">
            <v>Ensalada 5</v>
          </cell>
        </row>
        <row r="88">
          <cell r="C88" t="str">
            <v>Ensalada 6</v>
          </cell>
        </row>
        <row r="89">
          <cell r="C89" t="str">
            <v>Ensalada 7</v>
          </cell>
        </row>
        <row r="90">
          <cell r="C90" t="str">
            <v>Ensalada 8</v>
          </cell>
        </row>
        <row r="91">
          <cell r="C91" t="str">
            <v>Ensalada 9</v>
          </cell>
        </row>
        <row r="92">
          <cell r="C92" t="str">
            <v>Ensalada 10</v>
          </cell>
        </row>
        <row r="93">
          <cell r="C93" t="str">
            <v>Ensalada 11</v>
          </cell>
        </row>
        <row r="94">
          <cell r="C94" t="str">
            <v>Ensalada 12</v>
          </cell>
        </row>
        <row r="95">
          <cell r="C95" t="str">
            <v>Ensalada 13</v>
          </cell>
        </row>
        <row r="96">
          <cell r="C96" t="str">
            <v>Ensalada 14</v>
          </cell>
        </row>
        <row r="97">
          <cell r="C97" t="str">
            <v>Mayonesa Con sal</v>
          </cell>
        </row>
        <row r="98">
          <cell r="C98" t="str">
            <v>Crema De leche</v>
          </cell>
        </row>
        <row r="99">
          <cell r="C99" t="str">
            <v>Aceite Vegetal</v>
          </cell>
        </row>
        <row r="100">
          <cell r="C100" t="str">
            <v>jugo Fresa</v>
          </cell>
        </row>
        <row r="101">
          <cell r="C101" t="str">
            <v>jugo Guayaba</v>
          </cell>
        </row>
        <row r="102">
          <cell r="C102" t="str">
            <v>jugo Lulo</v>
          </cell>
        </row>
        <row r="103">
          <cell r="C103" t="str">
            <v>jugo Mango</v>
          </cell>
        </row>
        <row r="104">
          <cell r="C104" t="str">
            <v>jugo Maracuyá</v>
          </cell>
        </row>
        <row r="105">
          <cell r="C105" t="str">
            <v>jugo Mora</v>
          </cell>
        </row>
        <row r="106">
          <cell r="C106" t="str">
            <v>jugo Tomate de árbol</v>
          </cell>
        </row>
        <row r="107">
          <cell r="C107" t="str">
            <v>Jugo de fruta</v>
          </cell>
        </row>
        <row r="108">
          <cell r="C108" t="str">
            <v>Azúcar</v>
          </cell>
        </row>
        <row r="109">
          <cell r="C109" t="str">
            <v>Panela</v>
          </cell>
        </row>
        <row r="110">
          <cell r="C110" t="str">
            <v>Aceite Soya</v>
          </cell>
        </row>
        <row r="111">
          <cell r="C111" t="str">
            <v>Tomate Chonto</v>
          </cell>
        </row>
        <row r="112">
          <cell r="C112" t="str">
            <v>Cebolla Cabezona</v>
          </cell>
        </row>
        <row r="113">
          <cell r="C113" t="str">
            <v>Aceite Soya-</v>
          </cell>
        </row>
        <row r="114">
          <cell r="C114" t="str">
            <v>Guisos</v>
          </cell>
        </row>
        <row r="115">
          <cell r="C115" t="str">
            <v>Sopa de ajiaco</v>
          </cell>
        </row>
        <row r="116">
          <cell r="C116" t="str">
            <v>Pernil de pollo</v>
          </cell>
        </row>
        <row r="117">
          <cell r="C117" t="str">
            <v>Sopa de torrejas</v>
          </cell>
        </row>
        <row r="118">
          <cell r="C118" t="str">
            <v xml:space="preserve">Cascabeles </v>
          </cell>
        </row>
        <row r="119">
          <cell r="C119" t="str">
            <v>Carne de cerdo</v>
          </cell>
        </row>
        <row r="120">
          <cell r="C120" t="str">
            <v>Mojarra</v>
          </cell>
        </row>
        <row r="121">
          <cell r="C121" t="str">
            <v>Sancocho (papa, yuca, plátano)</v>
          </cell>
        </row>
        <row r="122">
          <cell r="C122" t="str">
            <v>Sobrebarriga</v>
          </cell>
        </row>
        <row r="123">
          <cell r="C123" t="str">
            <v>Mixto de res y de pollo</v>
          </cell>
        </row>
        <row r="124">
          <cell r="C124" t="str">
            <v>Mazamorra dulce</v>
          </cell>
        </row>
        <row r="125">
          <cell r="C125" t="str">
            <v>Sopa de cebada perlada</v>
          </cell>
        </row>
        <row r="126">
          <cell r="C126" t="str">
            <v>Cazuela de lentejas</v>
          </cell>
        </row>
        <row r="127">
          <cell r="C127" t="str">
            <v>Otros</v>
          </cell>
        </row>
        <row r="128">
          <cell r="C128" t="str">
            <v>Cazuela de frijoles</v>
          </cell>
        </row>
        <row r="129">
          <cell r="C129" t="str">
            <v>Pico de gallo</v>
          </cell>
        </row>
        <row r="130">
          <cell r="C130" t="str">
            <v>Sancocho de gallina tipico</v>
          </cell>
        </row>
        <row r="131">
          <cell r="C131" t="str">
            <v>Sopa de pajarilla</v>
          </cell>
        </row>
        <row r="132">
          <cell r="C132" t="str">
            <v>Filete de merluza</v>
          </cell>
        </row>
        <row r="133">
          <cell r="C133" t="str">
            <v>Sopa de pollo</v>
          </cell>
        </row>
        <row r="134">
          <cell r="C134" t="str">
            <v>Sopa de carne</v>
          </cell>
        </row>
        <row r="135">
          <cell r="C135" t="str">
            <v>Sopa de mondongo con garbanzos</v>
          </cell>
        </row>
        <row r="136">
          <cell r="C136" t="str">
            <v xml:space="preserve">Sopa de la huerta </v>
          </cell>
        </row>
        <row r="137">
          <cell r="C137" t="str">
            <v>Otros</v>
          </cell>
        </row>
        <row r="138">
          <cell r="C138" t="str">
            <v>Otros</v>
          </cell>
        </row>
        <row r="139">
          <cell r="C139" t="str">
            <v>Otros</v>
          </cell>
        </row>
        <row r="140">
          <cell r="C140" t="str">
            <v>Otros</v>
          </cell>
        </row>
        <row r="141">
          <cell r="C141" t="str">
            <v>Otros</v>
          </cell>
        </row>
      </sheetData>
      <sheetData sheetId="6"/>
      <sheetData sheetId="7"/>
      <sheetData sheetId="8">
        <row r="6">
          <cell r="B6" t="str">
            <v>Directivo 1</v>
          </cell>
        </row>
      </sheetData>
      <sheetData sheetId="9"/>
      <sheetData sheetId="10"/>
      <sheetData sheetId="11"/>
      <sheetData sheetId="12"/>
      <sheetData sheetId="13"/>
      <sheetData sheetId="14"/>
      <sheetData sheetId="15"/>
      <sheetData sheetId="16"/>
      <sheetData sheetId="17">
        <row r="110">
          <cell r="A110" t="str">
            <v>Sensorial</v>
          </cell>
        </row>
        <row r="111">
          <cell r="A111" t="str">
            <v>Densidad</v>
          </cell>
        </row>
        <row r="112">
          <cell r="A112" t="str">
            <v>Acidez como ácido láctico</v>
          </cell>
        </row>
        <row r="113">
          <cell r="A113" t="str">
            <v>PH</v>
          </cell>
        </row>
        <row r="114">
          <cell r="A114" t="str">
            <v>Volúmen por ración</v>
          </cell>
        </row>
        <row r="115">
          <cell r="A115" t="str">
            <v>Peso por ración</v>
          </cell>
        </row>
        <row r="116">
          <cell r="A116" t="str">
            <v>Extracto seco no graso</v>
          </cell>
        </row>
        <row r="117">
          <cell r="A117" t="str">
            <v>Indice insolubilidad</v>
          </cell>
        </row>
        <row r="118">
          <cell r="A118" t="str">
            <v>Vitamina A</v>
          </cell>
        </row>
        <row r="119">
          <cell r="A119" t="str">
            <v>Vitamina D</v>
          </cell>
        </row>
        <row r="120">
          <cell r="A120" t="str">
            <v>°Brix</v>
          </cell>
        </row>
        <row r="121">
          <cell r="A121" t="str">
            <v>Zinc</v>
          </cell>
        </row>
        <row r="122">
          <cell r="A122" t="str">
            <v>Hierro</v>
          </cell>
        </row>
        <row r="123">
          <cell r="A123" t="str">
            <v>Sodio (cloruro de)</v>
          </cell>
        </row>
        <row r="124">
          <cell r="A124" t="str">
            <v>Arsénico</v>
          </cell>
        </row>
        <row r="125">
          <cell r="A125" t="str">
            <v>Cloro</v>
          </cell>
        </row>
        <row r="126">
          <cell r="A126" t="str">
            <v>Plomo</v>
          </cell>
        </row>
        <row r="127">
          <cell r="A127" t="str">
            <v>Cobre</v>
          </cell>
        </row>
        <row r="128">
          <cell r="A128" t="str">
            <v>Cadmio</v>
          </cell>
        </row>
        <row r="129">
          <cell r="A129" t="str">
            <v>Mercurio</v>
          </cell>
        </row>
        <row r="130">
          <cell r="A130" t="str">
            <v>Metilmercurio</v>
          </cell>
        </row>
        <row r="131">
          <cell r="A131" t="str">
            <v>Iodo</v>
          </cell>
        </row>
        <row r="132">
          <cell r="A132" t="str">
            <v>Fluor</v>
          </cell>
        </row>
        <row r="133">
          <cell r="A133" t="str">
            <v>Fósforo, cromo</v>
          </cell>
        </row>
        <row r="134">
          <cell r="A134" t="str">
            <v>Ácido Fólico</v>
          </cell>
        </row>
        <row r="135">
          <cell r="A135" t="str">
            <v>Proteínas</v>
          </cell>
        </row>
        <row r="136">
          <cell r="A136" t="str">
            <v>Carbohidratos</v>
          </cell>
        </row>
        <row r="137">
          <cell r="A137" t="str">
            <v>Grasas</v>
          </cell>
        </row>
        <row r="138">
          <cell r="A138" t="str">
            <v>Cenizas</v>
          </cell>
        </row>
        <row r="139">
          <cell r="A139" t="str">
            <v>Mesófilos</v>
          </cell>
        </row>
        <row r="140">
          <cell r="A140" t="str">
            <v>Coliformes Totales</v>
          </cell>
        </row>
        <row r="141">
          <cell r="A141" t="str">
            <v>E. Coli</v>
          </cell>
        </row>
        <row r="142">
          <cell r="A142" t="str">
            <v xml:space="preserve">Salmonella </v>
          </cell>
        </row>
        <row r="143">
          <cell r="A143" t="str">
            <v>Mohos y levaduras</v>
          </cell>
        </row>
        <row r="144">
          <cell r="A144" t="str">
            <v>Esporas Clostridium sulfito reductoras</v>
          </cell>
        </row>
        <row r="145">
          <cell r="A145" t="str">
            <v>Staphylococcus aureus coagulasa positivos</v>
          </cell>
        </row>
        <row r="146">
          <cell r="A146" t="str">
            <v>Bacillus Cereus</v>
          </cell>
        </row>
        <row r="147">
          <cell r="A147" t="str">
            <v>Listeria monocytogenes</v>
          </cell>
        </row>
        <row r="148">
          <cell r="A148" t="str">
            <v>Esterilidad Comercial</v>
          </cell>
        </row>
        <row r="149">
          <cell r="A149" t="str">
            <v>Humedad</v>
          </cell>
        </row>
        <row r="150">
          <cell r="A150" t="str">
            <v>%granos partidos</v>
          </cell>
        </row>
        <row r="151">
          <cell r="A151" t="str">
            <v>%granos yesados</v>
          </cell>
        </row>
        <row r="152">
          <cell r="A152" t="str">
            <v>%granos rojos</v>
          </cell>
        </row>
        <row r="153">
          <cell r="A153" t="str">
            <v>%impurezas</v>
          </cell>
        </row>
        <row r="154">
          <cell r="A154" t="str">
            <v>Índice de refracción</v>
          </cell>
        </row>
        <row r="155">
          <cell r="A155" t="str">
            <v>Índice de peróxidos</v>
          </cell>
        </row>
        <row r="156">
          <cell r="A156" t="str">
            <v>Perfil lipídico</v>
          </cell>
        </row>
        <row r="157">
          <cell r="A157" t="str">
            <v xml:space="preserve"> Aflatoxinas B1</v>
          </cell>
        </row>
        <row r="158">
          <cell r="A158" t="str">
            <v xml:space="preserve"> Aflatoxinas B2</v>
          </cell>
        </row>
        <row r="159">
          <cell r="A159" t="str">
            <v>Aflatoxinas M1</v>
          </cell>
        </row>
        <row r="160">
          <cell r="A160" t="str">
            <v>Aflatoxinas M2</v>
          </cell>
        </row>
        <row r="161">
          <cell r="A161" t="str">
            <v>Aflatoxinas G1</v>
          </cell>
        </row>
        <row r="162">
          <cell r="A162" t="str">
            <v xml:space="preserve"> Aflatoxinas  G2</v>
          </cell>
        </row>
        <row r="163">
          <cell r="A163" t="str">
            <v>Residuos de plaguicidas</v>
          </cell>
        </row>
        <row r="164">
          <cell r="A164" t="str">
            <v>Propionato</v>
          </cell>
        </row>
        <row r="165">
          <cell r="A165" t="str">
            <v xml:space="preserve"> Acido Sorbico y sus sales</v>
          </cell>
        </row>
        <row r="166">
          <cell r="A166" t="str">
            <v>Acido benzoico y sus sales</v>
          </cell>
        </row>
        <row r="167">
          <cell r="A167" t="str">
            <v>Calcio</v>
          </cell>
        </row>
        <row r="168">
          <cell r="A168" t="str">
            <v>Vitamina C</v>
          </cell>
        </row>
        <row r="169">
          <cell r="A169" t="str">
            <v>Tiamina (vitamina B1)</v>
          </cell>
        </row>
        <row r="170">
          <cell r="A170" t="str">
            <v>Niacina</v>
          </cell>
        </row>
        <row r="171">
          <cell r="A171" t="str">
            <v xml:space="preserve">Rivoflavina (vitamina B2) </v>
          </cell>
        </row>
        <row r="172">
          <cell r="A172" t="str">
            <v>Vitamina B12</v>
          </cell>
        </row>
        <row r="173">
          <cell r="A173" t="str">
            <v>Granulometria</v>
          </cell>
        </row>
        <row r="174">
          <cell r="A174" t="str">
            <v>Vitamina B6</v>
          </cell>
        </row>
        <row r="175">
          <cell r="A175" t="str">
            <v>Pollo, carne, pescado o huevo y verdura cocida</v>
          </cell>
        </row>
        <row r="176">
          <cell r="A176" t="str">
            <v>Ensalada Cruda (Cuando no haya verdura cocida)</v>
          </cell>
        </row>
        <row r="177">
          <cell r="A177" t="str">
            <v>Jugos de fruta</v>
          </cell>
        </row>
        <row r="178">
          <cell r="A178" t="str">
            <v>Leche servida (Cuando no haya jugo)</v>
          </cell>
        </row>
        <row r="179">
          <cell r="A179" t="str">
            <v>Agua Potable</v>
          </cell>
        </row>
        <row r="180">
          <cell r="A180" t="str">
            <v>Frotis de manos limpias</v>
          </cell>
        </row>
        <row r="181">
          <cell r="A181" t="str">
            <v>Frotis de superficie</v>
          </cell>
        </row>
        <row r="182">
          <cell r="A182" t="str">
            <v>Ambientes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refreshError="1"/>
      <sheetData sheetId="1" refreshError="1"/>
      <sheetData sheetId="2">
        <row r="12">
          <cell r="P12">
            <v>4245565.5348864151</v>
          </cell>
        </row>
        <row r="34">
          <cell r="P34">
            <v>105452.59802046463</v>
          </cell>
        </row>
        <row r="46">
          <cell r="P46">
            <v>0</v>
          </cell>
        </row>
        <row r="58">
          <cell r="P58">
            <v>0</v>
          </cell>
        </row>
        <row r="69">
          <cell r="P69">
            <v>473876.25</v>
          </cell>
        </row>
        <row r="88">
          <cell r="P88">
            <v>1000000</v>
          </cell>
        </row>
        <row r="93">
          <cell r="P93">
            <v>470000</v>
          </cell>
        </row>
        <row r="100">
          <cell r="P100">
            <v>0</v>
          </cell>
        </row>
        <row r="122">
          <cell r="P122">
            <v>0</v>
          </cell>
        </row>
      </sheetData>
      <sheetData sheetId="3">
        <row r="10">
          <cell r="F10">
            <v>47260486.611418962</v>
          </cell>
        </row>
        <row r="16">
          <cell r="E16">
            <v>6000000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sheetName val="Datos Inciales"/>
      <sheetName val="Seguimiento_AC"/>
      <sheetName val="Xa_INDICADORES_AC"/>
      <sheetName val="Coment_Observaciones"/>
    </sheetNames>
    <sheetDataSet>
      <sheetData sheetId="0"/>
      <sheetData sheetId="1">
        <row r="5">
          <cell r="B5" t="str">
            <v>Dirección</v>
          </cell>
        </row>
        <row r="6">
          <cell r="B6" t="str">
            <v>Jurídica</v>
          </cell>
        </row>
        <row r="7">
          <cell r="B7" t="str">
            <v>Administrativa</v>
          </cell>
        </row>
        <row r="8">
          <cell r="B8" t="str">
            <v>Financiera</v>
          </cell>
        </row>
        <row r="9">
          <cell r="B9" t="str">
            <v>Adtiva-Financiera</v>
          </cell>
        </row>
        <row r="10">
          <cell r="B10" t="str">
            <v>Asistencia Técnica</v>
          </cell>
        </row>
        <row r="11">
          <cell r="B11" t="str">
            <v>Gestión de Recursos</v>
          </cell>
        </row>
        <row r="12">
          <cell r="B12" t="str">
            <v>Planeación Sistemas</v>
          </cell>
        </row>
        <row r="13">
          <cell r="B13" t="str">
            <v>Recaudo</v>
          </cell>
        </row>
        <row r="14">
          <cell r="B14" t="str">
            <v>CZ 1</v>
          </cell>
        </row>
        <row r="15">
          <cell r="B15" t="str">
            <v>CZ 2</v>
          </cell>
        </row>
        <row r="16">
          <cell r="B16" t="str">
            <v>CZ 3</v>
          </cell>
        </row>
        <row r="17">
          <cell r="B17" t="str">
            <v>CZ 4</v>
          </cell>
        </row>
        <row r="18">
          <cell r="B18" t="str">
            <v>CZ 5</v>
          </cell>
        </row>
        <row r="19">
          <cell r="B19" t="str">
            <v>CZ 6</v>
          </cell>
        </row>
        <row r="20">
          <cell r="B20" t="str">
            <v>CZ 7</v>
          </cell>
        </row>
        <row r="21">
          <cell r="B21" t="str">
            <v>CZ 8</v>
          </cell>
        </row>
        <row r="22">
          <cell r="B22" t="str">
            <v>CZ 9</v>
          </cell>
        </row>
        <row r="23">
          <cell r="B23" t="str">
            <v>CZ 10</v>
          </cell>
        </row>
        <row r="24">
          <cell r="B24" t="str">
            <v>CZ 11</v>
          </cell>
        </row>
        <row r="25">
          <cell r="B25" t="str">
            <v>CZ 12</v>
          </cell>
        </row>
        <row r="26">
          <cell r="B26" t="str">
            <v>CZ 13</v>
          </cell>
        </row>
        <row r="27">
          <cell r="B27" t="str">
            <v>CZ 14</v>
          </cell>
        </row>
        <row r="28">
          <cell r="B28" t="str">
            <v>CZ 15</v>
          </cell>
        </row>
        <row r="29">
          <cell r="B29" t="str">
            <v>CZ 16</v>
          </cell>
        </row>
        <row r="30">
          <cell r="B30" t="str">
            <v>CZ 17</v>
          </cell>
        </row>
        <row r="40">
          <cell r="B40" t="str">
            <v>Auditorias de Calidad</v>
          </cell>
        </row>
        <row r="41">
          <cell r="B41" t="str">
            <v>Control de Servicio No Conforme</v>
          </cell>
        </row>
        <row r="42">
          <cell r="B42" t="str">
            <v>Control de Procesos</v>
          </cell>
        </row>
        <row r="43">
          <cell r="B43" t="str">
            <v>Incidencia de NC</v>
          </cell>
        </row>
        <row r="44">
          <cell r="B44" t="str">
            <v>Quejas, Peticiones, Sugerencias</v>
          </cell>
        </row>
        <row r="45">
          <cell r="B45" t="str">
            <v>Supervisión de Servicios</v>
          </cell>
        </row>
        <row r="46">
          <cell r="B46" t="str">
            <v>Encuestas de Satisfacción</v>
          </cell>
        </row>
        <row r="47">
          <cell r="B47" t="str">
            <v>Revisión por la Dirección</v>
          </cell>
        </row>
        <row r="48">
          <cell r="B48" t="str">
            <v>Mapas de Riesgos</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ajustada"/>
      <sheetName val="Hoja3"/>
      <sheetName val="DIFERENCIAS SENA"/>
      <sheetName val="Tablas"/>
      <sheetName val="TD 1"/>
      <sheetName val="TD 2"/>
      <sheetName val="TD3"/>
      <sheetName val="Hoja2"/>
      <sheetName val="Pto Proyect Trabajo MPS"/>
      <sheetName val="Pto Proyect Salud MPS"/>
      <sheetName val="Cuadro Plan de Inversiones"/>
      <sheetName val="RESUMEN P.I. ENERO 17"/>
      <sheetName val="Hoja1"/>
      <sheetName val="Hoja4"/>
      <sheetName val="Pto Proyect Subdireccion Empleo"/>
      <sheetName val="Pto Proyect Subd Salud"/>
      <sheetName val="Aprob-Solicit"/>
    </sheetNames>
    <sheetDataSet>
      <sheetData sheetId="0"/>
      <sheetData sheetId="1"/>
      <sheetData sheetId="2"/>
      <sheetData sheetId="3">
        <row r="2">
          <cell r="B2" t="str">
            <v>Central</v>
          </cell>
          <cell r="D2" t="str">
            <v>Nación</v>
          </cell>
          <cell r="E2" t="str">
            <v>1.1 Innovación para la prosperidad</v>
          </cell>
          <cell r="F2" t="str">
            <v>1.1.1 Conocimiento e innovacion</v>
          </cell>
          <cell r="G2" t="str">
            <v>1. Crecimiento sostenible y competitividad</v>
          </cell>
        </row>
        <row r="3">
          <cell r="D3" t="str">
            <v>Propios</v>
          </cell>
          <cell r="E3" t="str">
            <v>1.2 Competitividad y crecimiento de la productividad</v>
          </cell>
          <cell r="F3" t="str">
            <v>1.1.2 Emprendimiento empresarial</v>
          </cell>
          <cell r="G3" t="str">
            <v>2. Igualdad de oportunidades para la prosperidad social</v>
          </cell>
        </row>
        <row r="4">
          <cell r="D4" t="str">
            <v>SGP</v>
          </cell>
          <cell r="E4" t="str">
            <v>1.3 Locomotoras para el crecimiento y la generación de empleo</v>
          </cell>
          <cell r="F4" t="str">
            <v>1.1.3 Propiedad intelectual, instrumento de innovación</v>
          </cell>
          <cell r="G4" t="str">
            <v>3. Consolidación de la Paz</v>
          </cell>
        </row>
        <row r="5">
          <cell r="D5" t="str">
            <v>Funcionamiento</v>
          </cell>
          <cell r="E5" t="str">
            <v>2.1 Política Integral de desarrollo y protección social</v>
          </cell>
          <cell r="F5" t="str">
            <v>1.1.4 Promoción y protección de la competencia en los mercados</v>
          </cell>
          <cell r="G5" t="str">
            <v>4. Sostenibilidad ambiental y prevención del riesgo</v>
          </cell>
        </row>
        <row r="6">
          <cell r="D6" t="str">
            <v>Cooperación internacional</v>
          </cell>
          <cell r="E6" t="str">
            <v>2.2 Promoción social</v>
          </cell>
          <cell r="F6" t="str">
            <v>1.2.1 Desarrollo de competencias y formalización para la prosperidad</v>
          </cell>
          <cell r="G6" t="str">
            <v>5. Soportes transversales de la prosperidad democrática</v>
          </cell>
        </row>
        <row r="7">
          <cell r="D7" t="str">
            <v>EICE</v>
          </cell>
          <cell r="E7" t="str">
            <v>2.3 Políticas diferenciadas para la inclusión social</v>
          </cell>
          <cell r="F7" t="str">
            <v>1.2.2 Infraestructura para la competitividad</v>
          </cell>
        </row>
        <row r="8">
          <cell r="D8" t="str">
            <v>E. Territoriales</v>
          </cell>
          <cell r="E8" t="str">
            <v>3.1 Seguridad – orden público y seguridad ciudadana</v>
          </cell>
          <cell r="F8" t="str">
            <v>1.2.3 Apoyos transversales a la competitividad</v>
          </cell>
        </row>
        <row r="9">
          <cell r="D9" t="str">
            <v>Privado</v>
          </cell>
          <cell r="E9" t="str">
            <v>3.2 Justicia</v>
          </cell>
          <cell r="F9" t="str">
            <v>1.3.1 Nuevos sectores basados en la innovación</v>
          </cell>
        </row>
        <row r="10">
          <cell r="D10" t="str">
            <v>Privado con capital público</v>
          </cell>
          <cell r="E10" t="str">
            <v>3.3 Derechos humanos, derecho internacional humanitario y justicia transicional</v>
          </cell>
          <cell r="F10" t="str">
            <v>1.3.2 Agropecuaria y desarrollo rural</v>
          </cell>
        </row>
        <row r="11">
          <cell r="E11" t="str">
            <v>4.1 Gestión ambiental para el desarrollo sostenible</v>
          </cell>
          <cell r="F11" t="str">
            <v>1.3.3 Infraestructura de transporte</v>
          </cell>
        </row>
        <row r="12">
          <cell r="E12" t="str">
            <v>4.2 Gestión del riesgo de desastres: Buen gobierno para comunidades seguras</v>
          </cell>
          <cell r="F12" t="str">
            <v>1.3.4 Desarrollo minero y expansión energética</v>
          </cell>
        </row>
        <row r="13">
          <cell r="E13" t="str">
            <v>4.3 Respuesta a la ola invernal</v>
          </cell>
          <cell r="F13" t="str">
            <v>1.3.5 Vivienda y ciudades amables</v>
          </cell>
        </row>
        <row r="14">
          <cell r="E14" t="str">
            <v>4.4 Canasta y eficiencia energética</v>
          </cell>
          <cell r="F14" t="str">
            <v>2.1.1 Primera infancia</v>
          </cell>
        </row>
        <row r="15">
          <cell r="E15" t="str">
            <v>5.1 Buen gobierno, lucha contra la corrupción y participación ciudadana</v>
          </cell>
          <cell r="F15" t="str">
            <v>2.1.2 Niñez, adolescencia y juventud</v>
          </cell>
        </row>
        <row r="16">
          <cell r="E16" t="str">
            <v xml:space="preserve">5.2 Relevancia internacional </v>
          </cell>
          <cell r="F16" t="str">
            <v>2.1.3 Formación de capital humano</v>
          </cell>
        </row>
        <row r="17">
          <cell r="E17" t="str">
            <v>5.3 Apoyos transversales al desarrollo regional</v>
          </cell>
          <cell r="F17" t="str">
            <v>2.1.4 Acceso y calidad en salud: universal y sostenible</v>
          </cell>
        </row>
        <row r="18">
          <cell r="F18" t="str">
            <v>2.1.5 Empleabilidad, emprendimiento y generación de ingresos</v>
          </cell>
        </row>
        <row r="19">
          <cell r="F19" t="str">
            <v>2.1.6 Promoción de la cultura</v>
          </cell>
        </row>
        <row r="20">
          <cell r="F20" t="str">
            <v>2.1.7 Deporte y recreación</v>
          </cell>
        </row>
        <row r="21">
          <cell r="F21" t="str">
            <v>2.2.1 Red para la superación de la pobreza extrema</v>
          </cell>
        </row>
        <row r="22">
          <cell r="F22" t="str">
            <v>2.2.2 Política para la población victima del desplazamiento forzado por la violencia</v>
          </cell>
        </row>
        <row r="23">
          <cell r="F23" t="str">
            <v>2.3.1 Grupos étnicos</v>
          </cell>
        </row>
        <row r="24">
          <cell r="F24" t="str">
            <v>2.3.2 Género</v>
          </cell>
        </row>
        <row r="25">
          <cell r="F25" t="str">
            <v>5.1.1 Buen gobierno</v>
          </cell>
        </row>
        <row r="26">
          <cell r="F26" t="str">
            <v>5.1.2 Estrategias contra la corrupción</v>
          </cell>
        </row>
        <row r="27">
          <cell r="F27" t="str">
            <v>5.1.3 Participación ciudadana y capital social</v>
          </cell>
        </row>
        <row r="28">
          <cell r="F28" t="str">
            <v>5.2.1 Inserción productiva a los mercados internacionales</v>
          </cell>
        </row>
        <row r="29">
          <cell r="F29" t="str">
            <v>5.2.2 Política internacional</v>
          </cell>
        </row>
        <row r="30">
          <cell r="F30" t="str">
            <v>5.2.3 Políticas de desarrollo fronterizo</v>
          </cell>
        </row>
        <row r="31">
          <cell r="F31" t="str">
            <v>5.3.1 Fortalecimiento institucional de los entes territoriales y relación Nación-Territorio</v>
          </cell>
        </row>
        <row r="32">
          <cell r="F32" t="str">
            <v>5.3.2 Consolidación del sistema de ciudades</v>
          </cell>
        </row>
        <row r="33">
          <cell r="F33" t="str">
            <v>5.3.3 Planes de consolidación</v>
          </cell>
        </row>
        <row r="34">
          <cell r="F34" t="str">
            <v>5.3.4 Turismo como motor del desarrollo regional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7"/>
  <sheetViews>
    <sheetView showGridLines="0" zoomScaleNormal="100" workbookViewId="0">
      <selection activeCell="W43" sqref="W43:AD43"/>
    </sheetView>
  </sheetViews>
  <sheetFormatPr baseColWidth="10" defaultColWidth="0" defaultRowHeight="0" customHeight="1" zeroHeight="1"/>
  <cols>
    <col min="1" max="1" width="2.42578125" style="3" customWidth="1"/>
    <col min="2" max="3" width="3.140625" style="3" customWidth="1"/>
    <col min="4" max="6" width="3.7109375" style="3" customWidth="1"/>
    <col min="7" max="7" width="3.140625" style="3" customWidth="1"/>
    <col min="8" max="20" width="2.7109375" style="3" customWidth="1"/>
    <col min="21" max="30" width="3.140625" style="3" customWidth="1"/>
    <col min="31" max="34" width="3.28515625" style="3" customWidth="1"/>
    <col min="35" max="36" width="5.42578125" style="3" customWidth="1"/>
    <col min="37" max="37" width="3" style="3" customWidth="1"/>
    <col min="38" max="55" width="0" style="3" hidden="1" customWidth="1"/>
    <col min="56" max="16384" width="11.42578125" style="3" hidden="1"/>
  </cols>
  <sheetData>
    <row r="1" spans="2:36" ht="6" customHeight="1"/>
    <row r="2" spans="2:36" ht="15.75" customHeight="1">
      <c r="B2" s="119"/>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1"/>
    </row>
    <row r="3" spans="2:36" ht="15.75" customHeight="1">
      <c r="B3" s="122"/>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4"/>
    </row>
    <row r="4" spans="2:36" ht="15.75" customHeight="1">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4"/>
    </row>
    <row r="5" spans="2:36" ht="15.75" customHeight="1">
      <c r="B5" s="12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4"/>
    </row>
    <row r="6" spans="2:36" ht="15.75" customHeight="1">
      <c r="B6" s="12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7"/>
    </row>
    <row r="7" spans="2:36" ht="8.25" customHeight="1"/>
    <row r="8" spans="2:36" ht="18.75" customHeight="1">
      <c r="B8" s="219" t="s">
        <v>12</v>
      </c>
      <c r="C8" s="219"/>
      <c r="D8" s="219"/>
      <c r="E8" s="219"/>
      <c r="F8" s="219"/>
      <c r="G8" s="219"/>
      <c r="H8" s="219"/>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row>
    <row r="9" spans="2:36" ht="6.75" customHeight="1"/>
    <row r="10" spans="2:36" ht="16.5" customHeight="1">
      <c r="B10" s="221" t="s">
        <v>13</v>
      </c>
      <c r="C10" s="222"/>
      <c r="D10" s="222"/>
      <c r="E10" s="222"/>
      <c r="F10" s="222"/>
      <c r="G10" s="222"/>
      <c r="H10" s="223"/>
      <c r="I10" s="227"/>
      <c r="J10" s="228"/>
      <c r="K10" s="228"/>
      <c r="L10" s="228"/>
      <c r="M10" s="228"/>
      <c r="N10" s="228"/>
      <c r="O10" s="228"/>
      <c r="P10" s="228"/>
      <c r="Q10" s="229"/>
      <c r="R10" s="149" t="s">
        <v>14</v>
      </c>
      <c r="S10" s="150"/>
      <c r="T10" s="150"/>
      <c r="U10" s="150"/>
      <c r="V10" s="150"/>
      <c r="W10" s="233"/>
      <c r="X10" s="233"/>
      <c r="Y10" s="233"/>
      <c r="Z10" s="233"/>
      <c r="AA10" s="221" t="s">
        <v>15</v>
      </c>
      <c r="AB10" s="222"/>
      <c r="AC10" s="222"/>
      <c r="AD10" s="222"/>
      <c r="AE10" s="223"/>
      <c r="AF10" s="234"/>
      <c r="AG10" s="235"/>
      <c r="AH10" s="235"/>
      <c r="AI10" s="235"/>
      <c r="AJ10" s="236"/>
    </row>
    <row r="11" spans="2:36" ht="16.5" customHeight="1">
      <c r="B11" s="224"/>
      <c r="C11" s="225"/>
      <c r="D11" s="225"/>
      <c r="E11" s="225"/>
      <c r="F11" s="225"/>
      <c r="G11" s="225"/>
      <c r="H11" s="226"/>
      <c r="I11" s="230"/>
      <c r="J11" s="231"/>
      <c r="K11" s="231"/>
      <c r="L11" s="231"/>
      <c r="M11" s="231"/>
      <c r="N11" s="231"/>
      <c r="O11" s="231"/>
      <c r="P11" s="231"/>
      <c r="Q11" s="232"/>
      <c r="R11" s="152"/>
      <c r="S11" s="153"/>
      <c r="T11" s="153"/>
      <c r="U11" s="153"/>
      <c r="V11" s="153"/>
      <c r="W11" s="233"/>
      <c r="X11" s="233"/>
      <c r="Y11" s="233"/>
      <c r="Z11" s="233"/>
      <c r="AA11" s="213" t="s">
        <v>16</v>
      </c>
      <c r="AB11" s="213"/>
      <c r="AC11" s="213"/>
      <c r="AD11" s="213"/>
      <c r="AE11" s="213"/>
      <c r="AF11" s="234"/>
      <c r="AG11" s="235"/>
      <c r="AH11" s="235"/>
      <c r="AI11" s="235"/>
      <c r="AJ11" s="236"/>
    </row>
    <row r="12" spans="2:36" ht="16.5" customHeight="1">
      <c r="B12" s="134" t="s">
        <v>17</v>
      </c>
      <c r="C12" s="134"/>
      <c r="D12" s="134"/>
      <c r="E12" s="134"/>
      <c r="F12" s="134"/>
      <c r="G12" s="134"/>
      <c r="H12" s="134"/>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row>
    <row r="13" spans="2:36" ht="16.5" customHeight="1">
      <c r="B13" s="134" t="s">
        <v>18</v>
      </c>
      <c r="C13" s="134"/>
      <c r="D13" s="134"/>
      <c r="E13" s="134"/>
      <c r="F13" s="134"/>
      <c r="G13" s="134"/>
      <c r="H13" s="134"/>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row>
    <row r="14" spans="2:36" ht="16.5" customHeight="1">
      <c r="B14" s="149" t="s">
        <v>19</v>
      </c>
      <c r="C14" s="150"/>
      <c r="D14" s="150"/>
      <c r="E14" s="150"/>
      <c r="F14" s="150"/>
      <c r="G14" s="150"/>
      <c r="H14" s="151"/>
      <c r="I14" s="206" t="s">
        <v>20</v>
      </c>
      <c r="J14" s="207"/>
      <c r="K14" s="207"/>
      <c r="L14" s="207"/>
      <c r="M14" s="207"/>
      <c r="N14" s="207"/>
      <c r="O14" s="207"/>
      <c r="P14" s="209"/>
      <c r="Q14" s="209"/>
      <c r="R14" s="209"/>
      <c r="S14" s="209"/>
      <c r="T14" s="209"/>
      <c r="U14" s="209"/>
      <c r="V14" s="209"/>
      <c r="W14" s="207"/>
      <c r="X14" s="207"/>
      <c r="Y14" s="207"/>
      <c r="Z14" s="207"/>
      <c r="AA14" s="207"/>
      <c r="AB14" s="207"/>
      <c r="AC14" s="207"/>
      <c r="AD14" s="207"/>
      <c r="AE14" s="208"/>
      <c r="AF14" s="216" t="s">
        <v>21</v>
      </c>
      <c r="AG14" s="217"/>
      <c r="AH14" s="217"/>
      <c r="AI14" s="217"/>
      <c r="AJ14" s="218"/>
    </row>
    <row r="15" spans="2:36" ht="16.5" customHeight="1">
      <c r="B15" s="152"/>
      <c r="C15" s="153"/>
      <c r="D15" s="153"/>
      <c r="E15" s="153"/>
      <c r="F15" s="153"/>
      <c r="G15" s="153"/>
      <c r="H15" s="154"/>
      <c r="I15" s="203"/>
      <c r="J15" s="204"/>
      <c r="K15" s="204"/>
      <c r="L15" s="204"/>
      <c r="M15" s="204"/>
      <c r="N15" s="204"/>
      <c r="O15" s="204"/>
      <c r="P15" s="204"/>
      <c r="Q15" s="204"/>
      <c r="R15" s="204"/>
      <c r="S15" s="204"/>
      <c r="T15" s="204"/>
      <c r="U15" s="204"/>
      <c r="V15" s="204"/>
      <c r="W15" s="204"/>
      <c r="X15" s="204"/>
      <c r="Y15" s="204"/>
      <c r="Z15" s="204"/>
      <c r="AA15" s="204"/>
      <c r="AB15" s="204"/>
      <c r="AC15" s="204"/>
      <c r="AD15" s="204"/>
      <c r="AE15" s="205"/>
      <c r="AF15" s="203"/>
      <c r="AG15" s="204"/>
      <c r="AH15" s="204"/>
      <c r="AI15" s="204"/>
      <c r="AJ15" s="205"/>
    </row>
    <row r="16" spans="2:36" ht="16.5" customHeight="1">
      <c r="B16" s="149" t="s">
        <v>22</v>
      </c>
      <c r="C16" s="150"/>
      <c r="D16" s="150"/>
      <c r="E16" s="150"/>
      <c r="F16" s="150"/>
      <c r="G16" s="150"/>
      <c r="H16" s="151"/>
      <c r="I16" s="213" t="s">
        <v>23</v>
      </c>
      <c r="J16" s="213"/>
      <c r="K16" s="213"/>
      <c r="L16" s="213"/>
      <c r="M16" s="213"/>
      <c r="N16" s="213"/>
      <c r="O16" s="213"/>
      <c r="P16" s="214"/>
      <c r="Q16" s="214"/>
      <c r="R16" s="214"/>
      <c r="S16" s="214"/>
      <c r="T16" s="214"/>
      <c r="U16" s="214"/>
      <c r="V16" s="214"/>
      <c r="W16" s="207"/>
      <c r="X16" s="207"/>
      <c r="Y16" s="207"/>
      <c r="Z16" s="207"/>
      <c r="AA16" s="207"/>
      <c r="AB16" s="207"/>
      <c r="AC16" s="207"/>
      <c r="AD16" s="207"/>
      <c r="AE16" s="208"/>
      <c r="AF16" s="206" t="s">
        <v>24</v>
      </c>
      <c r="AG16" s="207"/>
      <c r="AH16" s="207"/>
      <c r="AI16" s="207"/>
      <c r="AJ16" s="208"/>
    </row>
    <row r="17" spans="2:36" ht="16.5" customHeight="1">
      <c r="B17" s="152"/>
      <c r="C17" s="153"/>
      <c r="D17" s="153"/>
      <c r="E17" s="153"/>
      <c r="F17" s="153"/>
      <c r="G17" s="153"/>
      <c r="H17" s="154"/>
      <c r="I17" s="215"/>
      <c r="J17" s="215"/>
      <c r="K17" s="215"/>
      <c r="L17" s="215"/>
      <c r="M17" s="215"/>
      <c r="N17" s="215"/>
      <c r="O17" s="215"/>
      <c r="P17" s="215"/>
      <c r="Q17" s="215"/>
      <c r="R17" s="215"/>
      <c r="S17" s="215"/>
      <c r="T17" s="215"/>
      <c r="U17" s="215"/>
      <c r="V17" s="215"/>
      <c r="W17" s="204"/>
      <c r="X17" s="204"/>
      <c r="Y17" s="204"/>
      <c r="Z17" s="204"/>
      <c r="AA17" s="204"/>
      <c r="AB17" s="204"/>
      <c r="AC17" s="204"/>
      <c r="AD17" s="204"/>
      <c r="AE17" s="205"/>
      <c r="AF17" s="203"/>
      <c r="AG17" s="204"/>
      <c r="AH17" s="204"/>
      <c r="AI17" s="204"/>
      <c r="AJ17" s="205"/>
    </row>
    <row r="18" spans="2:36" s="4" customFormat="1" ht="16.5" customHeight="1">
      <c r="B18" s="206" t="s">
        <v>25</v>
      </c>
      <c r="C18" s="207"/>
      <c r="D18" s="207"/>
      <c r="E18" s="207"/>
      <c r="F18" s="207"/>
      <c r="G18" s="207"/>
      <c r="H18" s="207"/>
      <c r="I18" s="209"/>
      <c r="J18" s="209"/>
      <c r="K18" s="209"/>
      <c r="L18" s="209"/>
      <c r="M18" s="209"/>
      <c r="N18" s="209"/>
      <c r="O18" s="209"/>
      <c r="P18" s="209"/>
      <c r="Q18" s="209"/>
      <c r="R18" s="209"/>
      <c r="S18" s="209"/>
      <c r="T18" s="209"/>
      <c r="U18" s="209"/>
      <c r="V18" s="209"/>
      <c r="W18" s="207"/>
      <c r="X18" s="207"/>
      <c r="Y18" s="207"/>
      <c r="Z18" s="207"/>
      <c r="AA18" s="206" t="s">
        <v>26</v>
      </c>
      <c r="AB18" s="207"/>
      <c r="AC18" s="207"/>
      <c r="AD18" s="207"/>
      <c r="AE18" s="208"/>
      <c r="AF18" s="206" t="s">
        <v>13</v>
      </c>
      <c r="AG18" s="207"/>
      <c r="AH18" s="207"/>
      <c r="AI18" s="207"/>
      <c r="AJ18" s="208"/>
    </row>
    <row r="19" spans="2:36" ht="16.5" customHeight="1">
      <c r="B19" s="203"/>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3"/>
      <c r="AB19" s="204"/>
      <c r="AC19" s="204"/>
      <c r="AD19" s="204"/>
      <c r="AE19" s="205"/>
      <c r="AF19" s="203"/>
      <c r="AG19" s="204"/>
      <c r="AH19" s="204"/>
      <c r="AI19" s="204"/>
      <c r="AJ19" s="205"/>
    </row>
    <row r="20" spans="2:36" s="4" customFormat="1" ht="16.5" customHeight="1">
      <c r="B20" s="206" t="s">
        <v>27</v>
      </c>
      <c r="C20" s="207"/>
      <c r="D20" s="207"/>
      <c r="E20" s="207"/>
      <c r="F20" s="207"/>
      <c r="G20" s="207"/>
      <c r="H20" s="207"/>
      <c r="I20" s="209"/>
      <c r="J20" s="209"/>
      <c r="K20" s="209"/>
      <c r="L20" s="209"/>
      <c r="M20" s="209"/>
      <c r="N20" s="209"/>
      <c r="O20" s="209"/>
      <c r="P20" s="209"/>
      <c r="Q20" s="209"/>
      <c r="R20" s="209"/>
      <c r="S20" s="209"/>
      <c r="T20" s="209"/>
      <c r="U20" s="209"/>
      <c r="V20" s="209"/>
      <c r="W20" s="207"/>
      <c r="X20" s="207"/>
      <c r="Y20" s="207"/>
      <c r="Z20" s="207"/>
      <c r="AA20" s="210" t="s">
        <v>28</v>
      </c>
      <c r="AB20" s="211"/>
      <c r="AC20" s="211"/>
      <c r="AD20" s="211"/>
      <c r="AE20" s="211"/>
      <c r="AF20" s="211"/>
      <c r="AG20" s="211"/>
      <c r="AH20" s="211"/>
      <c r="AI20" s="211"/>
      <c r="AJ20" s="212"/>
    </row>
    <row r="21" spans="2:36" ht="16.5" customHeight="1">
      <c r="B21" s="203"/>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3"/>
      <c r="AB21" s="204"/>
      <c r="AC21" s="204"/>
      <c r="AD21" s="204"/>
      <c r="AE21" s="204"/>
      <c r="AF21" s="204"/>
      <c r="AG21" s="204"/>
      <c r="AH21" s="204"/>
      <c r="AI21" s="204"/>
      <c r="AJ21" s="205"/>
    </row>
    <row r="22" spans="2:36" ht="16.5" customHeight="1">
      <c r="B22" s="134" t="s">
        <v>29</v>
      </c>
      <c r="C22" s="134"/>
      <c r="D22" s="134"/>
      <c r="E22" s="134"/>
      <c r="F22" s="134"/>
      <c r="G22" s="134"/>
      <c r="H22" s="134"/>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2:36" ht="16.5" customHeight="1">
      <c r="B23" s="206" t="s">
        <v>30</v>
      </c>
      <c r="C23" s="207"/>
      <c r="D23" s="207"/>
      <c r="E23" s="207"/>
      <c r="F23" s="207"/>
      <c r="G23" s="207"/>
      <c r="H23" s="207"/>
      <c r="I23" s="207"/>
      <c r="J23" s="207"/>
      <c r="K23" s="207"/>
      <c r="L23" s="207"/>
      <c r="M23" s="207"/>
      <c r="N23" s="207"/>
      <c r="O23" s="208"/>
      <c r="P23" s="206" t="s">
        <v>31</v>
      </c>
      <c r="Q23" s="207"/>
      <c r="R23" s="207"/>
      <c r="S23" s="207"/>
      <c r="T23" s="207"/>
      <c r="U23" s="207"/>
      <c r="V23" s="207"/>
      <c r="W23" s="207"/>
      <c r="X23" s="207"/>
      <c r="Y23" s="207"/>
      <c r="Z23" s="207"/>
      <c r="AA23" s="206" t="s">
        <v>32</v>
      </c>
      <c r="AB23" s="207"/>
      <c r="AC23" s="207"/>
      <c r="AD23" s="207"/>
      <c r="AE23" s="208"/>
      <c r="AF23" s="206" t="s">
        <v>33</v>
      </c>
      <c r="AG23" s="207"/>
      <c r="AH23" s="207"/>
      <c r="AI23" s="207"/>
      <c r="AJ23" s="208"/>
    </row>
    <row r="24" spans="2:36" ht="16.5" customHeight="1">
      <c r="B24" s="203"/>
      <c r="C24" s="204"/>
      <c r="D24" s="204"/>
      <c r="E24" s="204"/>
      <c r="F24" s="204"/>
      <c r="G24" s="204"/>
      <c r="H24" s="204"/>
      <c r="I24" s="204"/>
      <c r="J24" s="204"/>
      <c r="K24" s="204"/>
      <c r="L24" s="204"/>
      <c r="M24" s="204"/>
      <c r="N24" s="204"/>
      <c r="O24" s="205"/>
      <c r="P24" s="203"/>
      <c r="Q24" s="204"/>
      <c r="R24" s="204"/>
      <c r="S24" s="204"/>
      <c r="T24" s="204"/>
      <c r="U24" s="204"/>
      <c r="V24" s="204"/>
      <c r="W24" s="204"/>
      <c r="X24" s="204"/>
      <c r="Y24" s="204"/>
      <c r="Z24" s="204"/>
      <c r="AA24" s="203"/>
      <c r="AB24" s="204"/>
      <c r="AC24" s="204"/>
      <c r="AD24" s="204"/>
      <c r="AE24" s="205"/>
      <c r="AF24" s="203"/>
      <c r="AG24" s="204"/>
      <c r="AH24" s="204"/>
      <c r="AI24" s="204"/>
      <c r="AJ24" s="205"/>
    </row>
    <row r="25" spans="2:36" ht="16.5" customHeight="1">
      <c r="B25" s="206" t="s">
        <v>34</v>
      </c>
      <c r="C25" s="207"/>
      <c r="D25" s="207"/>
      <c r="E25" s="207"/>
      <c r="F25" s="207"/>
      <c r="G25" s="207"/>
      <c r="H25" s="207"/>
      <c r="I25" s="207"/>
      <c r="J25" s="207"/>
      <c r="K25" s="207"/>
      <c r="L25" s="207"/>
      <c r="M25" s="207"/>
      <c r="N25" s="207"/>
      <c r="O25" s="208"/>
      <c r="P25" s="206" t="s">
        <v>31</v>
      </c>
      <c r="Q25" s="207"/>
      <c r="R25" s="207"/>
      <c r="S25" s="207"/>
      <c r="T25" s="207"/>
      <c r="U25" s="207"/>
      <c r="V25" s="207"/>
      <c r="W25" s="207"/>
      <c r="X25" s="207"/>
      <c r="Y25" s="207"/>
      <c r="Z25" s="207"/>
      <c r="AA25" s="206" t="s">
        <v>32</v>
      </c>
      <c r="AB25" s="207"/>
      <c r="AC25" s="207"/>
      <c r="AD25" s="207"/>
      <c r="AE25" s="208"/>
      <c r="AF25" s="206" t="s">
        <v>33</v>
      </c>
      <c r="AG25" s="207"/>
      <c r="AH25" s="207"/>
      <c r="AI25" s="207"/>
      <c r="AJ25" s="208"/>
    </row>
    <row r="26" spans="2:36" ht="16.5" customHeight="1">
      <c r="B26" s="203"/>
      <c r="C26" s="204"/>
      <c r="D26" s="204"/>
      <c r="E26" s="204"/>
      <c r="F26" s="204"/>
      <c r="G26" s="204"/>
      <c r="H26" s="204"/>
      <c r="I26" s="204"/>
      <c r="J26" s="204"/>
      <c r="K26" s="204"/>
      <c r="L26" s="204"/>
      <c r="M26" s="204"/>
      <c r="N26" s="204"/>
      <c r="O26" s="205"/>
      <c r="P26" s="203"/>
      <c r="Q26" s="204"/>
      <c r="R26" s="204"/>
      <c r="S26" s="204"/>
      <c r="T26" s="204"/>
      <c r="U26" s="204"/>
      <c r="V26" s="204"/>
      <c r="W26" s="204"/>
      <c r="X26" s="204"/>
      <c r="Y26" s="204"/>
      <c r="Z26" s="204"/>
      <c r="AA26" s="203"/>
      <c r="AB26" s="204"/>
      <c r="AC26" s="204"/>
      <c r="AD26" s="204"/>
      <c r="AE26" s="205"/>
      <c r="AF26" s="203"/>
      <c r="AG26" s="204"/>
      <c r="AH26" s="204"/>
      <c r="AI26" s="204"/>
      <c r="AJ26" s="205"/>
    </row>
    <row r="27" spans="2:36" ht="16.5" customHeight="1">
      <c r="B27" s="206" t="s">
        <v>35</v>
      </c>
      <c r="C27" s="207"/>
      <c r="D27" s="207"/>
      <c r="E27" s="207"/>
      <c r="F27" s="207"/>
      <c r="G27" s="207"/>
      <c r="H27" s="207"/>
      <c r="I27" s="207"/>
      <c r="J27" s="207"/>
      <c r="K27" s="207"/>
      <c r="L27" s="207"/>
      <c r="M27" s="207"/>
      <c r="N27" s="207"/>
      <c r="O27" s="208"/>
      <c r="P27" s="206" t="s">
        <v>31</v>
      </c>
      <c r="Q27" s="207"/>
      <c r="R27" s="207"/>
      <c r="S27" s="207"/>
      <c r="T27" s="207"/>
      <c r="U27" s="207"/>
      <c r="V27" s="207"/>
      <c r="W27" s="207"/>
      <c r="X27" s="207"/>
      <c r="Y27" s="207"/>
      <c r="Z27" s="207"/>
      <c r="AA27" s="206" t="s">
        <v>32</v>
      </c>
      <c r="AB27" s="207"/>
      <c r="AC27" s="207"/>
      <c r="AD27" s="207"/>
      <c r="AE27" s="208"/>
      <c r="AF27" s="206" t="s">
        <v>33</v>
      </c>
      <c r="AG27" s="207"/>
      <c r="AH27" s="207"/>
      <c r="AI27" s="207"/>
      <c r="AJ27" s="208"/>
    </row>
    <row r="28" spans="2:36" ht="16.5" customHeight="1">
      <c r="B28" s="203"/>
      <c r="C28" s="204"/>
      <c r="D28" s="204"/>
      <c r="E28" s="204"/>
      <c r="F28" s="204"/>
      <c r="G28" s="204"/>
      <c r="H28" s="204"/>
      <c r="I28" s="204"/>
      <c r="J28" s="204"/>
      <c r="K28" s="204"/>
      <c r="L28" s="204"/>
      <c r="M28" s="204"/>
      <c r="N28" s="204"/>
      <c r="O28" s="205"/>
      <c r="P28" s="203"/>
      <c r="Q28" s="204"/>
      <c r="R28" s="204"/>
      <c r="S28" s="204"/>
      <c r="T28" s="204"/>
      <c r="U28" s="204"/>
      <c r="V28" s="204"/>
      <c r="W28" s="204"/>
      <c r="X28" s="204"/>
      <c r="Y28" s="204"/>
      <c r="Z28" s="204"/>
      <c r="AA28" s="203"/>
      <c r="AB28" s="204"/>
      <c r="AC28" s="204"/>
      <c r="AD28" s="204"/>
      <c r="AE28" s="205"/>
      <c r="AF28" s="203"/>
      <c r="AG28" s="204"/>
      <c r="AH28" s="204"/>
      <c r="AI28" s="204"/>
      <c r="AJ28" s="205"/>
    </row>
    <row r="29" spans="2:36" ht="16.5" customHeight="1">
      <c r="B29" s="134" t="s">
        <v>36</v>
      </c>
      <c r="C29" s="134"/>
      <c r="D29" s="134"/>
      <c r="E29" s="134"/>
      <c r="F29" s="134"/>
      <c r="G29" s="134"/>
      <c r="H29" s="134"/>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row>
    <row r="30" spans="2:36" ht="24.75" customHeight="1">
      <c r="B30" s="144" t="s">
        <v>37</v>
      </c>
      <c r="C30" s="145"/>
      <c r="D30" s="145"/>
      <c r="E30" s="145"/>
      <c r="F30" s="145"/>
      <c r="G30" s="145"/>
      <c r="H30" s="145"/>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7"/>
      <c r="AF30" s="200" t="s">
        <v>38</v>
      </c>
      <c r="AG30" s="201"/>
      <c r="AH30" s="201"/>
      <c r="AI30" s="201"/>
      <c r="AJ30" s="202"/>
    </row>
    <row r="31" spans="2:36" s="5" customFormat="1" ht="16.5" customHeight="1">
      <c r="B31" s="169"/>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97"/>
      <c r="AF31" s="171"/>
      <c r="AG31" s="172"/>
      <c r="AH31" s="172"/>
      <c r="AI31" s="172"/>
      <c r="AJ31" s="173"/>
    </row>
    <row r="32" spans="2:36" s="5" customFormat="1" ht="16.5" customHeight="1">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97"/>
      <c r="AF32" s="171"/>
      <c r="AG32" s="172"/>
      <c r="AH32" s="172"/>
      <c r="AI32" s="172"/>
      <c r="AJ32" s="173"/>
    </row>
    <row r="33" spans="2:36" s="5" customFormat="1" ht="16.5" customHeight="1">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97"/>
      <c r="AF33" s="171"/>
      <c r="AG33" s="172"/>
      <c r="AH33" s="172"/>
      <c r="AI33" s="172"/>
      <c r="AJ33" s="173"/>
    </row>
    <row r="34" spans="2:36" s="5" customFormat="1" ht="16.5" customHeight="1">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97"/>
      <c r="AF34" s="171"/>
      <c r="AG34" s="172"/>
      <c r="AH34" s="172"/>
      <c r="AI34" s="172"/>
      <c r="AJ34" s="173"/>
    </row>
    <row r="35" spans="2:36" s="5" customFormat="1" ht="16.5" customHeight="1">
      <c r="B35" s="198"/>
      <c r="C35" s="199"/>
      <c r="D35" s="199"/>
      <c r="E35" s="199"/>
      <c r="F35" s="199"/>
      <c r="G35" s="199"/>
      <c r="H35" s="199"/>
      <c r="I35" s="170"/>
      <c r="J35" s="170"/>
      <c r="K35" s="170"/>
      <c r="L35" s="170"/>
      <c r="M35" s="170"/>
      <c r="N35" s="170"/>
      <c r="O35" s="170"/>
      <c r="P35" s="170"/>
      <c r="Q35" s="170"/>
      <c r="R35" s="170"/>
      <c r="S35" s="170"/>
      <c r="T35" s="170"/>
      <c r="U35" s="170"/>
      <c r="V35" s="170"/>
      <c r="W35" s="170"/>
      <c r="X35" s="170"/>
      <c r="Y35" s="170"/>
      <c r="Z35" s="170"/>
      <c r="AA35" s="170"/>
      <c r="AB35" s="170"/>
      <c r="AC35" s="170"/>
      <c r="AD35" s="170"/>
      <c r="AE35" s="197"/>
      <c r="AF35" s="171"/>
      <c r="AG35" s="172"/>
      <c r="AH35" s="172"/>
      <c r="AI35" s="172"/>
      <c r="AJ35" s="173"/>
    </row>
    <row r="36" spans="2:36" ht="16.5" customHeight="1">
      <c r="B36" s="174" t="s">
        <v>39</v>
      </c>
      <c r="C36" s="175"/>
      <c r="D36" s="175"/>
      <c r="E36" s="175"/>
      <c r="F36" s="175"/>
      <c r="G36" s="175"/>
      <c r="H36" s="175"/>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7"/>
      <c r="AF36" s="178" t="s">
        <v>40</v>
      </c>
      <c r="AG36" s="179"/>
      <c r="AH36" s="179"/>
      <c r="AI36" s="179"/>
      <c r="AJ36" s="180"/>
    </row>
    <row r="37" spans="2:36" ht="21.75" customHeight="1">
      <c r="B37" s="184" t="s">
        <v>41</v>
      </c>
      <c r="C37" s="185"/>
      <c r="D37" s="185"/>
      <c r="E37" s="185"/>
      <c r="F37" s="185"/>
      <c r="G37" s="185"/>
      <c r="H37" s="186"/>
      <c r="I37" s="184" t="s">
        <v>42</v>
      </c>
      <c r="J37" s="185"/>
      <c r="K37" s="185"/>
      <c r="L37" s="185"/>
      <c r="M37" s="185"/>
      <c r="N37" s="185"/>
      <c r="O37" s="185"/>
      <c r="P37" s="187"/>
      <c r="Q37" s="187"/>
      <c r="R37" s="187"/>
      <c r="S37" s="187"/>
      <c r="T37" s="187"/>
      <c r="U37" s="187"/>
      <c r="V37" s="187"/>
      <c r="W37" s="187"/>
      <c r="X37" s="187"/>
      <c r="Y37" s="187"/>
      <c r="Z37" s="187"/>
      <c r="AA37" s="184" t="s">
        <v>43</v>
      </c>
      <c r="AB37" s="185"/>
      <c r="AC37" s="185"/>
      <c r="AD37" s="185"/>
      <c r="AE37" s="186"/>
      <c r="AF37" s="181"/>
      <c r="AG37" s="182"/>
      <c r="AH37" s="182"/>
      <c r="AI37" s="182"/>
      <c r="AJ37" s="183"/>
    </row>
    <row r="38" spans="2:36" s="5" customFormat="1" ht="16.5" customHeight="1">
      <c r="B38" s="171"/>
      <c r="C38" s="172"/>
      <c r="D38" s="172"/>
      <c r="E38" s="172"/>
      <c r="F38" s="172"/>
      <c r="G38" s="172"/>
      <c r="H38" s="173"/>
      <c r="I38" s="169"/>
      <c r="J38" s="170"/>
      <c r="K38" s="170"/>
      <c r="L38" s="170"/>
      <c r="M38" s="170"/>
      <c r="N38" s="170"/>
      <c r="O38" s="170"/>
      <c r="P38" s="170"/>
      <c r="Q38" s="170"/>
      <c r="R38" s="170"/>
      <c r="S38" s="170"/>
      <c r="T38" s="170"/>
      <c r="U38" s="170"/>
      <c r="V38" s="170"/>
      <c r="W38" s="170"/>
      <c r="X38" s="170"/>
      <c r="Y38" s="170"/>
      <c r="Z38" s="170"/>
      <c r="AA38" s="171"/>
      <c r="AB38" s="172"/>
      <c r="AC38" s="172"/>
      <c r="AD38" s="172"/>
      <c r="AE38" s="173"/>
      <c r="AF38" s="188"/>
      <c r="AG38" s="189"/>
      <c r="AH38" s="189"/>
      <c r="AI38" s="189"/>
      <c r="AJ38" s="190"/>
    </row>
    <row r="39" spans="2:36" s="5" customFormat="1" ht="16.5" customHeight="1">
      <c r="B39" s="171"/>
      <c r="C39" s="172"/>
      <c r="D39" s="172"/>
      <c r="E39" s="172"/>
      <c r="F39" s="172"/>
      <c r="G39" s="172"/>
      <c r="H39" s="173"/>
      <c r="I39" s="169"/>
      <c r="J39" s="170"/>
      <c r="K39" s="170"/>
      <c r="L39" s="170"/>
      <c r="M39" s="170"/>
      <c r="N39" s="170"/>
      <c r="O39" s="170"/>
      <c r="P39" s="170"/>
      <c r="Q39" s="170"/>
      <c r="R39" s="170"/>
      <c r="S39" s="170"/>
      <c r="T39" s="170"/>
      <c r="U39" s="170"/>
      <c r="V39" s="170"/>
      <c r="W39" s="170"/>
      <c r="X39" s="170"/>
      <c r="Y39" s="170"/>
      <c r="Z39" s="170"/>
      <c r="AA39" s="171"/>
      <c r="AB39" s="172"/>
      <c r="AC39" s="172"/>
      <c r="AD39" s="172"/>
      <c r="AE39" s="173"/>
      <c r="AF39" s="191"/>
      <c r="AG39" s="192"/>
      <c r="AH39" s="192"/>
      <c r="AI39" s="192"/>
      <c r="AJ39" s="193"/>
    </row>
    <row r="40" spans="2:36" s="5" customFormat="1" ht="16.5" customHeight="1">
      <c r="B40" s="171"/>
      <c r="C40" s="172"/>
      <c r="D40" s="172"/>
      <c r="E40" s="172"/>
      <c r="F40" s="172"/>
      <c r="G40" s="172"/>
      <c r="H40" s="173"/>
      <c r="I40" s="169"/>
      <c r="J40" s="170"/>
      <c r="K40" s="170"/>
      <c r="L40" s="170"/>
      <c r="M40" s="170"/>
      <c r="N40" s="170"/>
      <c r="O40" s="170"/>
      <c r="P40" s="170"/>
      <c r="Q40" s="170"/>
      <c r="R40" s="170"/>
      <c r="S40" s="170"/>
      <c r="T40" s="170"/>
      <c r="U40" s="170"/>
      <c r="V40" s="170"/>
      <c r="W40" s="170"/>
      <c r="X40" s="170"/>
      <c r="Y40" s="170"/>
      <c r="Z40" s="170"/>
      <c r="AA40" s="171"/>
      <c r="AB40" s="172"/>
      <c r="AC40" s="172"/>
      <c r="AD40" s="172"/>
      <c r="AE40" s="173"/>
      <c r="AF40" s="194"/>
      <c r="AG40" s="195"/>
      <c r="AH40" s="195"/>
      <c r="AI40" s="195"/>
      <c r="AJ40" s="196"/>
    </row>
    <row r="41" spans="2:36" ht="16.5" customHeight="1">
      <c r="B41" s="134" t="s">
        <v>44</v>
      </c>
      <c r="C41" s="134"/>
      <c r="D41" s="134"/>
      <c r="E41" s="134"/>
      <c r="F41" s="134"/>
      <c r="G41" s="134"/>
      <c r="H41" s="134"/>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row>
    <row r="42" spans="2:36" ht="30" customHeight="1">
      <c r="B42" s="160" t="s">
        <v>45</v>
      </c>
      <c r="C42" s="160"/>
      <c r="D42" s="160"/>
      <c r="E42" s="160"/>
      <c r="F42" s="160"/>
      <c r="G42" s="160"/>
      <c r="H42" s="160"/>
      <c r="I42" s="160"/>
      <c r="J42" s="160"/>
      <c r="K42" s="160"/>
      <c r="L42" s="160"/>
      <c r="M42" s="160"/>
      <c r="N42" s="160"/>
      <c r="O42" s="161" t="s">
        <v>46</v>
      </c>
      <c r="P42" s="161"/>
      <c r="Q42" s="161"/>
      <c r="R42" s="161"/>
      <c r="S42" s="161"/>
      <c r="T42" s="161"/>
      <c r="U42" s="161"/>
      <c r="V42" s="161"/>
      <c r="W42" s="161" t="s">
        <v>158</v>
      </c>
      <c r="X42" s="161"/>
      <c r="Y42" s="161"/>
      <c r="Z42" s="161"/>
      <c r="AA42" s="161"/>
      <c r="AB42" s="161"/>
      <c r="AC42" s="161"/>
      <c r="AD42" s="161"/>
      <c r="AE42" s="160" t="s">
        <v>470</v>
      </c>
      <c r="AF42" s="160"/>
      <c r="AG42" s="160"/>
      <c r="AH42" s="160"/>
      <c r="AI42" s="162" t="s">
        <v>47</v>
      </c>
      <c r="AJ42" s="163"/>
    </row>
    <row r="43" spans="2:36" ht="16.5" customHeight="1">
      <c r="B43" s="164" t="s">
        <v>48</v>
      </c>
      <c r="C43" s="164"/>
      <c r="D43" s="164"/>
      <c r="E43" s="149" t="s">
        <v>49</v>
      </c>
      <c r="F43" s="150"/>
      <c r="G43" s="150"/>
      <c r="H43" s="150"/>
      <c r="I43" s="150"/>
      <c r="J43" s="150"/>
      <c r="K43" s="150"/>
      <c r="L43" s="150"/>
      <c r="M43" s="150"/>
      <c r="N43" s="151"/>
      <c r="O43" s="143" t="s">
        <v>50</v>
      </c>
      <c r="P43" s="143"/>
      <c r="Q43" s="143"/>
      <c r="R43" s="143"/>
      <c r="S43" s="143"/>
      <c r="T43" s="143"/>
      <c r="U43" s="143"/>
      <c r="V43" s="143"/>
      <c r="W43" s="165"/>
      <c r="X43" s="166"/>
      <c r="Y43" s="166"/>
      <c r="Z43" s="166"/>
      <c r="AA43" s="166"/>
      <c r="AB43" s="166"/>
      <c r="AC43" s="166"/>
      <c r="AD43" s="167"/>
      <c r="AE43" s="159">
        <f>+IFERROR(W43/W44,0)</f>
        <v>0</v>
      </c>
      <c r="AF43" s="159"/>
      <c r="AG43" s="159"/>
      <c r="AH43" s="159"/>
      <c r="AI43" s="149" t="s">
        <v>51</v>
      </c>
      <c r="AJ43" s="151"/>
    </row>
    <row r="44" spans="2:36" ht="16.5" customHeight="1">
      <c r="B44" s="148"/>
      <c r="C44" s="148"/>
      <c r="D44" s="148"/>
      <c r="E44" s="152"/>
      <c r="F44" s="153"/>
      <c r="G44" s="153"/>
      <c r="H44" s="153"/>
      <c r="I44" s="153"/>
      <c r="J44" s="153"/>
      <c r="K44" s="153"/>
      <c r="L44" s="153"/>
      <c r="M44" s="153"/>
      <c r="N44" s="154"/>
      <c r="O44" s="143" t="s">
        <v>52</v>
      </c>
      <c r="P44" s="143"/>
      <c r="Q44" s="143"/>
      <c r="R44" s="143"/>
      <c r="S44" s="143"/>
      <c r="T44" s="143"/>
      <c r="U44" s="143"/>
      <c r="V44" s="143"/>
      <c r="W44" s="165"/>
      <c r="X44" s="166"/>
      <c r="Y44" s="166"/>
      <c r="Z44" s="166"/>
      <c r="AA44" s="166"/>
      <c r="AB44" s="166"/>
      <c r="AC44" s="166"/>
      <c r="AD44" s="167"/>
      <c r="AE44" s="159"/>
      <c r="AF44" s="159"/>
      <c r="AG44" s="159"/>
      <c r="AH44" s="159"/>
      <c r="AI44" s="152"/>
      <c r="AJ44" s="154"/>
    </row>
    <row r="45" spans="2:36" ht="16.5" customHeight="1">
      <c r="B45" s="148"/>
      <c r="C45" s="148"/>
      <c r="D45" s="148"/>
      <c r="E45" s="149" t="s">
        <v>53</v>
      </c>
      <c r="F45" s="150"/>
      <c r="G45" s="150"/>
      <c r="H45" s="150"/>
      <c r="I45" s="150"/>
      <c r="J45" s="150"/>
      <c r="K45" s="150"/>
      <c r="L45" s="150"/>
      <c r="M45" s="150"/>
      <c r="N45" s="151"/>
      <c r="O45" s="143" t="s">
        <v>54</v>
      </c>
      <c r="P45" s="143"/>
      <c r="Q45" s="143"/>
      <c r="R45" s="143"/>
      <c r="S45" s="143"/>
      <c r="T45" s="143"/>
      <c r="U45" s="143"/>
      <c r="V45" s="143"/>
      <c r="W45" s="137"/>
      <c r="X45" s="137"/>
      <c r="Y45" s="137"/>
      <c r="Z45" s="137"/>
      <c r="AA45" s="137"/>
      <c r="AB45" s="137"/>
      <c r="AC45" s="137"/>
      <c r="AD45" s="137"/>
      <c r="AE45" s="138">
        <f>+IFERROR(W45/W46,0)</f>
        <v>0</v>
      </c>
      <c r="AF45" s="138"/>
      <c r="AG45" s="138"/>
      <c r="AH45" s="138"/>
      <c r="AI45" s="139" t="s">
        <v>55</v>
      </c>
      <c r="AJ45" s="140"/>
    </row>
    <row r="46" spans="2:36" ht="16.5" customHeight="1">
      <c r="B46" s="148"/>
      <c r="C46" s="148"/>
      <c r="D46" s="148"/>
      <c r="E46" s="152"/>
      <c r="F46" s="153"/>
      <c r="G46" s="153"/>
      <c r="H46" s="153"/>
      <c r="I46" s="153"/>
      <c r="J46" s="153"/>
      <c r="K46" s="153"/>
      <c r="L46" s="153"/>
      <c r="M46" s="153"/>
      <c r="N46" s="154"/>
      <c r="O46" s="143" t="s">
        <v>56</v>
      </c>
      <c r="P46" s="143"/>
      <c r="Q46" s="143"/>
      <c r="R46" s="143"/>
      <c r="S46" s="143"/>
      <c r="T46" s="143"/>
      <c r="U46" s="143"/>
      <c r="V46" s="143"/>
      <c r="W46" s="137"/>
      <c r="X46" s="137"/>
      <c r="Y46" s="137"/>
      <c r="Z46" s="137"/>
      <c r="AA46" s="137"/>
      <c r="AB46" s="137"/>
      <c r="AC46" s="137"/>
      <c r="AD46" s="137"/>
      <c r="AE46" s="138"/>
      <c r="AF46" s="138"/>
      <c r="AG46" s="138"/>
      <c r="AH46" s="138"/>
      <c r="AI46" s="141"/>
      <c r="AJ46" s="142"/>
    </row>
    <row r="47" spans="2:36" ht="16.5" customHeight="1">
      <c r="B47" s="148"/>
      <c r="C47" s="148"/>
      <c r="D47" s="148"/>
      <c r="E47" s="149" t="s">
        <v>57</v>
      </c>
      <c r="F47" s="150"/>
      <c r="G47" s="150"/>
      <c r="H47" s="150"/>
      <c r="I47" s="150"/>
      <c r="J47" s="150"/>
      <c r="K47" s="150"/>
      <c r="L47" s="150"/>
      <c r="M47" s="150"/>
      <c r="N47" s="151"/>
      <c r="O47" s="143" t="s">
        <v>58</v>
      </c>
      <c r="P47" s="143"/>
      <c r="Q47" s="143"/>
      <c r="R47" s="143"/>
      <c r="S47" s="143"/>
      <c r="T47" s="143"/>
      <c r="U47" s="143"/>
      <c r="V47" s="143"/>
      <c r="W47" s="137"/>
      <c r="X47" s="137"/>
      <c r="Y47" s="137"/>
      <c r="Z47" s="137"/>
      <c r="AA47" s="137"/>
      <c r="AB47" s="137"/>
      <c r="AC47" s="137"/>
      <c r="AD47" s="137"/>
      <c r="AE47" s="159">
        <f>+IFERROR(W47/W48,0)</f>
        <v>0</v>
      </c>
      <c r="AF47" s="159"/>
      <c r="AG47" s="159"/>
      <c r="AH47" s="159"/>
      <c r="AI47" s="155" t="s">
        <v>51</v>
      </c>
      <c r="AJ47" s="156"/>
    </row>
    <row r="48" spans="2:36" ht="16.5" customHeight="1">
      <c r="B48" s="148"/>
      <c r="C48" s="148"/>
      <c r="D48" s="148"/>
      <c r="E48" s="152"/>
      <c r="F48" s="153"/>
      <c r="G48" s="153"/>
      <c r="H48" s="153"/>
      <c r="I48" s="153"/>
      <c r="J48" s="153"/>
      <c r="K48" s="153"/>
      <c r="L48" s="153"/>
      <c r="M48" s="153"/>
      <c r="N48" s="154"/>
      <c r="O48" s="143" t="s">
        <v>59</v>
      </c>
      <c r="P48" s="143"/>
      <c r="Q48" s="143"/>
      <c r="R48" s="143"/>
      <c r="S48" s="143"/>
      <c r="T48" s="143"/>
      <c r="U48" s="143"/>
      <c r="V48" s="143"/>
      <c r="W48" s="137"/>
      <c r="X48" s="137"/>
      <c r="Y48" s="137"/>
      <c r="Z48" s="137"/>
      <c r="AA48" s="137"/>
      <c r="AB48" s="137"/>
      <c r="AC48" s="137"/>
      <c r="AD48" s="137"/>
      <c r="AE48" s="159"/>
      <c r="AF48" s="159"/>
      <c r="AG48" s="159"/>
      <c r="AH48" s="159"/>
      <c r="AI48" s="157"/>
      <c r="AJ48" s="158"/>
    </row>
    <row r="49" spans="2:36" ht="16.5" customHeight="1">
      <c r="B49" s="148"/>
      <c r="C49" s="148"/>
      <c r="D49" s="148"/>
      <c r="E49" s="149" t="s">
        <v>60</v>
      </c>
      <c r="F49" s="150"/>
      <c r="G49" s="150"/>
      <c r="H49" s="150"/>
      <c r="I49" s="150"/>
      <c r="J49" s="150"/>
      <c r="K49" s="150"/>
      <c r="L49" s="150"/>
      <c r="M49" s="150"/>
      <c r="N49" s="151"/>
      <c r="O49" s="143" t="s">
        <v>61</v>
      </c>
      <c r="P49" s="143"/>
      <c r="Q49" s="143"/>
      <c r="R49" s="143"/>
      <c r="S49" s="143"/>
      <c r="T49" s="143"/>
      <c r="U49" s="143"/>
      <c r="V49" s="143"/>
      <c r="W49" s="137"/>
      <c r="X49" s="137"/>
      <c r="Y49" s="137"/>
      <c r="Z49" s="137"/>
      <c r="AA49" s="137"/>
      <c r="AB49" s="137"/>
      <c r="AC49" s="137"/>
      <c r="AD49" s="137"/>
      <c r="AE49" s="168">
        <f>+W49-W50</f>
        <v>0</v>
      </c>
      <c r="AF49" s="168"/>
      <c r="AG49" s="168"/>
      <c r="AH49" s="168"/>
      <c r="AI49" s="155" t="s">
        <v>62</v>
      </c>
      <c r="AJ49" s="156"/>
    </row>
    <row r="50" spans="2:36" ht="16.5" customHeight="1">
      <c r="B50" s="148"/>
      <c r="C50" s="148"/>
      <c r="D50" s="148"/>
      <c r="E50" s="152"/>
      <c r="F50" s="153"/>
      <c r="G50" s="153"/>
      <c r="H50" s="153"/>
      <c r="I50" s="153"/>
      <c r="J50" s="153"/>
      <c r="K50" s="153"/>
      <c r="L50" s="153"/>
      <c r="M50" s="153"/>
      <c r="N50" s="154"/>
      <c r="O50" s="143" t="s">
        <v>63</v>
      </c>
      <c r="P50" s="143"/>
      <c r="Q50" s="143"/>
      <c r="R50" s="143"/>
      <c r="S50" s="143"/>
      <c r="T50" s="143"/>
      <c r="U50" s="143"/>
      <c r="V50" s="143"/>
      <c r="W50" s="137"/>
      <c r="X50" s="137"/>
      <c r="Y50" s="137"/>
      <c r="Z50" s="137"/>
      <c r="AA50" s="137"/>
      <c r="AB50" s="137"/>
      <c r="AC50" s="137"/>
      <c r="AD50" s="137"/>
      <c r="AE50" s="168"/>
      <c r="AF50" s="168"/>
      <c r="AG50" s="168"/>
      <c r="AH50" s="168"/>
      <c r="AI50" s="157"/>
      <c r="AJ50" s="158"/>
    </row>
    <row r="51" spans="2:36" ht="16.5" customHeight="1">
      <c r="B51" s="148" t="s">
        <v>64</v>
      </c>
      <c r="C51" s="148"/>
      <c r="D51" s="148"/>
      <c r="E51" s="149" t="s">
        <v>65</v>
      </c>
      <c r="F51" s="150"/>
      <c r="G51" s="150"/>
      <c r="H51" s="150"/>
      <c r="I51" s="150"/>
      <c r="J51" s="150"/>
      <c r="K51" s="150"/>
      <c r="L51" s="150"/>
      <c r="M51" s="150"/>
      <c r="N51" s="151"/>
      <c r="O51" s="143" t="s">
        <v>58</v>
      </c>
      <c r="P51" s="143"/>
      <c r="Q51" s="143"/>
      <c r="R51" s="143"/>
      <c r="S51" s="143"/>
      <c r="T51" s="143"/>
      <c r="U51" s="143"/>
      <c r="V51" s="143"/>
      <c r="W51" s="137"/>
      <c r="X51" s="137"/>
      <c r="Y51" s="137"/>
      <c r="Z51" s="137"/>
      <c r="AA51" s="137"/>
      <c r="AB51" s="137"/>
      <c r="AC51" s="137"/>
      <c r="AD51" s="137"/>
      <c r="AE51" s="138">
        <f>+IFERROR(W51/W52,0)</f>
        <v>0</v>
      </c>
      <c r="AF51" s="138"/>
      <c r="AG51" s="138"/>
      <c r="AH51" s="138"/>
      <c r="AI51" s="139" t="s">
        <v>55</v>
      </c>
      <c r="AJ51" s="140"/>
    </row>
    <row r="52" spans="2:36" ht="16.5" customHeight="1">
      <c r="B52" s="148"/>
      <c r="C52" s="148"/>
      <c r="D52" s="148"/>
      <c r="E52" s="152"/>
      <c r="F52" s="153"/>
      <c r="G52" s="153"/>
      <c r="H52" s="153"/>
      <c r="I52" s="153"/>
      <c r="J52" s="153"/>
      <c r="K52" s="153"/>
      <c r="L52" s="153"/>
      <c r="M52" s="153"/>
      <c r="N52" s="154"/>
      <c r="O52" s="143" t="s">
        <v>66</v>
      </c>
      <c r="P52" s="143"/>
      <c r="Q52" s="143"/>
      <c r="R52" s="143"/>
      <c r="S52" s="143"/>
      <c r="T52" s="143"/>
      <c r="U52" s="143"/>
      <c r="V52" s="143"/>
      <c r="W52" s="137"/>
      <c r="X52" s="137"/>
      <c r="Y52" s="137"/>
      <c r="Z52" s="137"/>
      <c r="AA52" s="137"/>
      <c r="AB52" s="137"/>
      <c r="AC52" s="137"/>
      <c r="AD52" s="137"/>
      <c r="AE52" s="138"/>
      <c r="AF52" s="138"/>
      <c r="AG52" s="138"/>
      <c r="AH52" s="138"/>
      <c r="AI52" s="141"/>
      <c r="AJ52" s="142"/>
    </row>
    <row r="53" spans="2:36" ht="16.5" customHeight="1">
      <c r="B53" s="148"/>
      <c r="C53" s="148"/>
      <c r="D53" s="148"/>
      <c r="E53" s="149" t="s">
        <v>67</v>
      </c>
      <c r="F53" s="150"/>
      <c r="G53" s="150"/>
      <c r="H53" s="150"/>
      <c r="I53" s="150"/>
      <c r="J53" s="150"/>
      <c r="K53" s="150"/>
      <c r="L53" s="150"/>
      <c r="M53" s="150"/>
      <c r="N53" s="151"/>
      <c r="O53" s="143" t="s">
        <v>58</v>
      </c>
      <c r="P53" s="143"/>
      <c r="Q53" s="143"/>
      <c r="R53" s="143"/>
      <c r="S53" s="143"/>
      <c r="T53" s="143"/>
      <c r="U53" s="143"/>
      <c r="V53" s="143"/>
      <c r="W53" s="137"/>
      <c r="X53" s="137"/>
      <c r="Y53" s="137"/>
      <c r="Z53" s="137"/>
      <c r="AA53" s="137"/>
      <c r="AB53" s="137"/>
      <c r="AC53" s="137"/>
      <c r="AD53" s="137"/>
      <c r="AE53" s="138">
        <f>+IFERROR(W53/W54,0)</f>
        <v>0</v>
      </c>
      <c r="AF53" s="138"/>
      <c r="AG53" s="138"/>
      <c r="AH53" s="138"/>
      <c r="AI53" s="139" t="s">
        <v>55</v>
      </c>
      <c r="AJ53" s="140"/>
    </row>
    <row r="54" spans="2:36" ht="16.5" customHeight="1">
      <c r="B54" s="148"/>
      <c r="C54" s="148"/>
      <c r="D54" s="148"/>
      <c r="E54" s="152"/>
      <c r="F54" s="153"/>
      <c r="G54" s="153"/>
      <c r="H54" s="153"/>
      <c r="I54" s="153"/>
      <c r="J54" s="153"/>
      <c r="K54" s="153"/>
      <c r="L54" s="153"/>
      <c r="M54" s="153"/>
      <c r="N54" s="154"/>
      <c r="O54" s="143" t="s">
        <v>56</v>
      </c>
      <c r="P54" s="143"/>
      <c r="Q54" s="143"/>
      <c r="R54" s="143"/>
      <c r="S54" s="143"/>
      <c r="T54" s="143"/>
      <c r="U54" s="143"/>
      <c r="V54" s="143"/>
      <c r="W54" s="137"/>
      <c r="X54" s="137"/>
      <c r="Y54" s="137"/>
      <c r="Z54" s="137"/>
      <c r="AA54" s="137"/>
      <c r="AB54" s="137"/>
      <c r="AC54" s="137"/>
      <c r="AD54" s="137"/>
      <c r="AE54" s="138"/>
      <c r="AF54" s="138"/>
      <c r="AG54" s="138"/>
      <c r="AH54" s="138"/>
      <c r="AI54" s="141"/>
      <c r="AJ54" s="142"/>
    </row>
    <row r="55" spans="2:36" ht="44.25" customHeight="1">
      <c r="B55" s="144" t="s">
        <v>68</v>
      </c>
      <c r="C55" s="145"/>
      <c r="D55" s="145"/>
      <c r="E55" s="145"/>
      <c r="F55" s="145"/>
      <c r="G55" s="145"/>
      <c r="H55" s="145"/>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7"/>
    </row>
    <row r="56" spans="2:36" ht="20.25" customHeight="1">
      <c r="B56" s="134" t="s">
        <v>69</v>
      </c>
      <c r="C56" s="134"/>
      <c r="D56" s="134"/>
      <c r="E56" s="134"/>
      <c r="F56" s="134"/>
      <c r="G56" s="134"/>
      <c r="H56" s="134"/>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row>
    <row r="57" spans="2:36" ht="11.2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2:36" ht="11.2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2:36" ht="11.2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2:36" ht="11.2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2:36" ht="11.2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2:36" ht="11.2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2:36" ht="11.2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2:36" ht="11.2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2:36" ht="11.2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2:36" ht="11.2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2:36" ht="11.2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2:36" ht="11.2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2:36" ht="11.2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2:36" ht="11.2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2:36" ht="11.2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2:36" ht="11.2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2:36" ht="11.2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2:36" ht="11.2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2:36" ht="11.25"/>
    <row r="76" spans="2:36" ht="11.25" hidden="1"/>
    <row r="77" spans="2:36" ht="11.25" hidden="1"/>
    <row r="78" spans="2:36" ht="11.25" hidden="1"/>
    <row r="79" spans="2:36" ht="11.25" hidden="1"/>
    <row r="80" spans="2:36" ht="11.25" hidden="1"/>
    <row r="81" ht="11.25" hidden="1"/>
    <row r="82" ht="11.25" hidden="1"/>
    <row r="83" ht="14.25" hidden="1" customHeight="1"/>
    <row r="84" ht="14.25" hidden="1" customHeight="1"/>
    <row r="85" ht="14.25" hidden="1" customHeight="1"/>
    <row r="86" ht="14.25" hidden="1" customHeight="1"/>
    <row r="87" ht="14.25" hidden="1" customHeight="1"/>
  </sheetData>
  <sheetProtection algorithmName="SHA-512" hashValue="a05fAkep0Si3dJxi2KqSa3ngwWgdel24bzOJ8S/TuHylP8Zgx3S9xYpynJMNiHt/vnOY65dqWCpw075RmXmwWQ==" saltValue="2d1ju/4FT8wDL1Vuyht6JA==" spinCount="100000" sheet="1" insertRows="0" selectLockedCells="1"/>
  <mergeCells count="151">
    <mergeCell ref="B8:AJ8"/>
    <mergeCell ref="B10:H11"/>
    <mergeCell ref="I10:Q11"/>
    <mergeCell ref="R10:V11"/>
    <mergeCell ref="W10:Z11"/>
    <mergeCell ref="AA10:AE10"/>
    <mergeCell ref="AF10:AJ10"/>
    <mergeCell ref="AA11:AE11"/>
    <mergeCell ref="AF11:AJ11"/>
    <mergeCell ref="B12:AJ12"/>
    <mergeCell ref="B13:AJ13"/>
    <mergeCell ref="B14:H15"/>
    <mergeCell ref="I14:V14"/>
    <mergeCell ref="W14:AE14"/>
    <mergeCell ref="AF14:AJ14"/>
    <mergeCell ref="I15:V15"/>
    <mergeCell ref="W15:AE15"/>
    <mergeCell ref="AF15:AJ15"/>
    <mergeCell ref="B18:V18"/>
    <mergeCell ref="W18:Z18"/>
    <mergeCell ref="AA18:AE18"/>
    <mergeCell ref="AF18:AJ18"/>
    <mergeCell ref="B19:V19"/>
    <mergeCell ref="W19:Z19"/>
    <mergeCell ref="AA19:AE19"/>
    <mergeCell ref="AF19:AJ19"/>
    <mergeCell ref="B16:H17"/>
    <mergeCell ref="I16:V16"/>
    <mergeCell ref="W16:AE16"/>
    <mergeCell ref="AF16:AJ16"/>
    <mergeCell ref="I17:V17"/>
    <mergeCell ref="W17:AE17"/>
    <mergeCell ref="AF17:AJ17"/>
    <mergeCell ref="B22:AJ22"/>
    <mergeCell ref="B23:O23"/>
    <mergeCell ref="P23:V23"/>
    <mergeCell ref="W23:Z23"/>
    <mergeCell ref="AA23:AE23"/>
    <mergeCell ref="AF23:AJ23"/>
    <mergeCell ref="B20:V20"/>
    <mergeCell ref="W20:Z20"/>
    <mergeCell ref="AA20:AJ20"/>
    <mergeCell ref="B21:V21"/>
    <mergeCell ref="W21:Z21"/>
    <mergeCell ref="AA21:AJ21"/>
    <mergeCell ref="B24:O24"/>
    <mergeCell ref="P24:V24"/>
    <mergeCell ref="W24:Z24"/>
    <mergeCell ref="AA24:AE24"/>
    <mergeCell ref="AF24:AJ24"/>
    <mergeCell ref="B25:O25"/>
    <mergeCell ref="P25:V25"/>
    <mergeCell ref="W25:Z25"/>
    <mergeCell ref="AA25:AE25"/>
    <mergeCell ref="AF25:AJ25"/>
    <mergeCell ref="B28:O28"/>
    <mergeCell ref="P28:V28"/>
    <mergeCell ref="W28:Z28"/>
    <mergeCell ref="AA28:AE28"/>
    <mergeCell ref="AF28:AJ28"/>
    <mergeCell ref="B29:AJ29"/>
    <mergeCell ref="B26:O26"/>
    <mergeCell ref="P26:V26"/>
    <mergeCell ref="W26:Z26"/>
    <mergeCell ref="AA26:AE26"/>
    <mergeCell ref="AF26:AJ26"/>
    <mergeCell ref="B27:O27"/>
    <mergeCell ref="P27:V27"/>
    <mergeCell ref="W27:Z27"/>
    <mergeCell ref="AA27:AE27"/>
    <mergeCell ref="AF27:AJ27"/>
    <mergeCell ref="B33:AE33"/>
    <mergeCell ref="AF33:AJ33"/>
    <mergeCell ref="B34:AE34"/>
    <mergeCell ref="AF34:AJ34"/>
    <mergeCell ref="B35:AE35"/>
    <mergeCell ref="AF35:AJ35"/>
    <mergeCell ref="B30:AE30"/>
    <mergeCell ref="AF30:AJ30"/>
    <mergeCell ref="B31:AE31"/>
    <mergeCell ref="AF31:AJ31"/>
    <mergeCell ref="B32:AE32"/>
    <mergeCell ref="AF32:AJ32"/>
    <mergeCell ref="I39:Z39"/>
    <mergeCell ref="AA39:AE39"/>
    <mergeCell ref="B40:H40"/>
    <mergeCell ref="I40:Z40"/>
    <mergeCell ref="AA40:AE40"/>
    <mergeCell ref="B41:AJ41"/>
    <mergeCell ref="B36:AE36"/>
    <mergeCell ref="AF36:AJ37"/>
    <mergeCell ref="B37:H37"/>
    <mergeCell ref="I37:Z37"/>
    <mergeCell ref="AA37:AE37"/>
    <mergeCell ref="B38:H38"/>
    <mergeCell ref="I38:Z38"/>
    <mergeCell ref="AA38:AE38"/>
    <mergeCell ref="AF38:AJ40"/>
    <mergeCell ref="B39:H39"/>
    <mergeCell ref="B42:N42"/>
    <mergeCell ref="O42:V42"/>
    <mergeCell ref="W42:AD42"/>
    <mergeCell ref="AE42:AH42"/>
    <mergeCell ref="AI42:AJ42"/>
    <mergeCell ref="B43:D50"/>
    <mergeCell ref="E43:N44"/>
    <mergeCell ref="O43:V43"/>
    <mergeCell ref="W43:AD43"/>
    <mergeCell ref="AE43:AH44"/>
    <mergeCell ref="AI43:AJ44"/>
    <mergeCell ref="O44:V44"/>
    <mergeCell ref="W44:AD44"/>
    <mergeCell ref="E45:N46"/>
    <mergeCell ref="O45:V45"/>
    <mergeCell ref="W45:AD45"/>
    <mergeCell ref="AE45:AH46"/>
    <mergeCell ref="AI45:AJ46"/>
    <mergeCell ref="O46:V46"/>
    <mergeCell ref="W46:AD46"/>
    <mergeCell ref="E49:N50"/>
    <mergeCell ref="O49:V49"/>
    <mergeCell ref="W49:AD49"/>
    <mergeCell ref="AE49:AH50"/>
    <mergeCell ref="AI49:AJ50"/>
    <mergeCell ref="O50:V50"/>
    <mergeCell ref="W50:AD50"/>
    <mergeCell ref="E47:N48"/>
    <mergeCell ref="O47:V47"/>
    <mergeCell ref="W47:AD47"/>
    <mergeCell ref="AE47:AH48"/>
    <mergeCell ref="AI47:AJ48"/>
    <mergeCell ref="O48:V48"/>
    <mergeCell ref="W48:AD48"/>
    <mergeCell ref="B56:AJ56"/>
    <mergeCell ref="B57:AJ74"/>
    <mergeCell ref="W53:AD53"/>
    <mergeCell ref="AE53:AH54"/>
    <mergeCell ref="AI53:AJ54"/>
    <mergeCell ref="O54:V54"/>
    <mergeCell ref="W54:AD54"/>
    <mergeCell ref="B55:AJ55"/>
    <mergeCell ref="B51:D54"/>
    <mergeCell ref="E51:N52"/>
    <mergeCell ref="O51:V51"/>
    <mergeCell ref="W51:AD51"/>
    <mergeCell ref="AE51:AH52"/>
    <mergeCell ref="AI51:AJ52"/>
    <mergeCell ref="O52:V52"/>
    <mergeCell ref="W52:AD52"/>
    <mergeCell ref="E53:N54"/>
    <mergeCell ref="O53:V53"/>
  </mergeCells>
  <printOptions horizontalCentered="1"/>
  <pageMargins left="0.23622047244094491" right="0.43307086614173229" top="0.39370078740157483" bottom="0.39370078740157483" header="0.31496062992125984" footer="0.31496062992125984"/>
  <pageSetup scale="79" orientation="portrait" r:id="rId1"/>
  <headerFooter>
    <oddFooter>&amp;C&amp;"Arial,Normal"&amp;8&amp;P/&amp;N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B1:P38"/>
  <sheetViews>
    <sheetView showGridLines="0" tabSelected="1" zoomScaleNormal="100" workbookViewId="0">
      <selection activeCell="L12" sqref="L12"/>
    </sheetView>
  </sheetViews>
  <sheetFormatPr baseColWidth="10" defaultColWidth="11.42578125" defaultRowHeight="21" customHeight="1"/>
  <cols>
    <col min="1" max="1" width="1.42578125" style="1" customWidth="1"/>
    <col min="2" max="2" width="10.85546875" style="1" customWidth="1"/>
    <col min="3" max="3" width="34.42578125" style="1" customWidth="1"/>
    <col min="4" max="4" width="12" style="88" customWidth="1"/>
    <col min="5" max="5" width="13.42578125" style="1" customWidth="1"/>
    <col min="6" max="6" width="15.7109375" style="1" customWidth="1"/>
    <col min="7" max="7" width="13.42578125" style="1" customWidth="1"/>
    <col min="8" max="8" width="15.28515625" style="1" customWidth="1"/>
    <col min="9" max="9" width="14.28515625" style="1" customWidth="1"/>
    <col min="10" max="11" width="14.42578125" style="1" customWidth="1"/>
    <col min="12" max="12" width="47" style="1" customWidth="1"/>
    <col min="13" max="13" width="47.5703125" style="1" customWidth="1"/>
    <col min="14" max="14" width="11.42578125" style="1" customWidth="1"/>
    <col min="15" max="15" width="11.7109375" style="1" bestFit="1" customWidth="1"/>
    <col min="16" max="16384" width="11.42578125" style="1"/>
  </cols>
  <sheetData>
    <row r="1" spans="2:13" ht="7.5" customHeight="1"/>
    <row r="2" spans="2:13" s="2" customFormat="1" ht="56.25" customHeight="1">
      <c r="B2" s="247" t="s">
        <v>0</v>
      </c>
      <c r="C2" s="247"/>
      <c r="D2" s="247"/>
      <c r="E2" s="247"/>
      <c r="F2" s="247"/>
      <c r="G2" s="247"/>
      <c r="H2" s="247"/>
      <c r="I2" s="247"/>
      <c r="J2" s="247"/>
      <c r="K2" s="247"/>
    </row>
    <row r="3" spans="2:13" ht="7.5" customHeight="1"/>
    <row r="4" spans="2:13" ht="17.25" customHeight="1">
      <c r="B4" s="240" t="s">
        <v>113</v>
      </c>
      <c r="C4" s="240"/>
      <c r="D4" s="240"/>
      <c r="E4" s="240"/>
      <c r="F4" s="240"/>
      <c r="G4" s="240"/>
      <c r="H4" s="240"/>
      <c r="I4" s="240"/>
      <c r="J4" s="240"/>
      <c r="K4" s="240"/>
    </row>
    <row r="5" spans="2:13" ht="5.25" customHeight="1"/>
    <row r="6" spans="2:13" ht="16.5" customHeight="1">
      <c r="B6" s="94" t="s">
        <v>1</v>
      </c>
      <c r="C6" s="250"/>
      <c r="D6" s="251"/>
      <c r="E6" s="95" t="s">
        <v>2</v>
      </c>
      <c r="F6" s="249"/>
      <c r="G6" s="249"/>
      <c r="H6" s="249"/>
      <c r="I6" s="96" t="s">
        <v>3</v>
      </c>
      <c r="J6" s="248"/>
      <c r="K6" s="248"/>
    </row>
    <row r="7" spans="2:13" ht="16.5" customHeight="1">
      <c r="B7" s="94" t="s">
        <v>4</v>
      </c>
      <c r="C7" s="250"/>
      <c r="D7" s="251"/>
      <c r="E7" s="95" t="s">
        <v>5</v>
      </c>
      <c r="F7" s="249"/>
      <c r="G7" s="249"/>
      <c r="H7" s="249"/>
      <c r="I7" s="96" t="s">
        <v>6</v>
      </c>
      <c r="J7" s="248"/>
      <c r="K7" s="248"/>
    </row>
    <row r="8" spans="2:13" ht="18.75" customHeight="1">
      <c r="B8" s="94" t="s">
        <v>7</v>
      </c>
      <c r="C8" s="250"/>
      <c r="D8" s="251"/>
      <c r="E8" s="95" t="s">
        <v>8</v>
      </c>
      <c r="F8" s="249"/>
      <c r="G8" s="249"/>
      <c r="H8" s="249"/>
      <c r="I8" s="96" t="s">
        <v>9</v>
      </c>
      <c r="J8" s="248"/>
      <c r="K8" s="248"/>
    </row>
    <row r="9" spans="2:13" ht="7.5" customHeight="1"/>
    <row r="10" spans="2:13" ht="15" customHeight="1">
      <c r="B10" s="240" t="s">
        <v>10</v>
      </c>
      <c r="C10" s="240"/>
      <c r="D10" s="240"/>
      <c r="E10" s="240"/>
      <c r="F10" s="240"/>
      <c r="G10" s="240"/>
      <c r="H10" s="240"/>
      <c r="I10" s="240"/>
      <c r="J10" s="240"/>
      <c r="K10" s="240"/>
    </row>
    <row r="11" spans="2:13" ht="96" customHeight="1">
      <c r="B11" s="241" t="s">
        <v>156</v>
      </c>
      <c r="C11" s="241"/>
      <c r="D11" s="241"/>
      <c r="E11" s="241"/>
      <c r="F11" s="241"/>
      <c r="G11" s="241"/>
      <c r="H11" s="241"/>
      <c r="I11" s="241"/>
      <c r="J11" s="241"/>
      <c r="K11" s="241"/>
    </row>
    <row r="12" spans="2:13" ht="122.25" customHeight="1">
      <c r="B12" s="242" t="s">
        <v>515</v>
      </c>
      <c r="C12" s="242"/>
      <c r="D12" s="242"/>
      <c r="E12" s="242"/>
      <c r="F12" s="242"/>
      <c r="G12" s="242"/>
      <c r="H12" s="242"/>
      <c r="I12" s="242"/>
      <c r="J12" s="242"/>
      <c r="K12" s="242"/>
    </row>
    <row r="13" spans="2:13" ht="5.25" customHeight="1"/>
    <row r="14" spans="2:13" ht="17.25" customHeight="1">
      <c r="B14" s="246" t="s">
        <v>157</v>
      </c>
      <c r="C14" s="246"/>
      <c r="D14" s="246"/>
      <c r="E14" s="97">
        <v>4</v>
      </c>
      <c r="F14" s="50"/>
      <c r="G14" s="49"/>
      <c r="H14" s="98" t="s">
        <v>155</v>
      </c>
      <c r="I14" s="99"/>
      <c r="J14" s="52"/>
      <c r="K14" s="52"/>
    </row>
    <row r="15" spans="2:13" ht="3.75" customHeight="1">
      <c r="B15" s="52"/>
      <c r="C15" s="52"/>
      <c r="D15" s="89"/>
      <c r="E15" s="52"/>
      <c r="F15" s="52"/>
      <c r="G15" s="52"/>
      <c r="H15" s="52"/>
      <c r="I15" s="52"/>
      <c r="J15" s="52"/>
      <c r="K15" s="52"/>
    </row>
    <row r="16" spans="2:13" s="46" customFormat="1" ht="55.5" customHeight="1">
      <c r="B16" s="100" t="s">
        <v>149</v>
      </c>
      <c r="C16" s="100" t="s">
        <v>150</v>
      </c>
      <c r="D16" s="98" t="s">
        <v>152</v>
      </c>
      <c r="E16" s="98" t="s">
        <v>148</v>
      </c>
      <c r="F16" s="101" t="s">
        <v>166</v>
      </c>
      <c r="G16" s="98" t="s">
        <v>153</v>
      </c>
      <c r="H16" s="98" t="s">
        <v>154</v>
      </c>
      <c r="I16" s="98" t="s">
        <v>110</v>
      </c>
      <c r="J16" s="98" t="s">
        <v>111</v>
      </c>
      <c r="K16" s="98" t="s">
        <v>112</v>
      </c>
      <c r="L16" s="84" t="s">
        <v>463</v>
      </c>
      <c r="M16" s="84" t="s">
        <v>514</v>
      </c>
    </row>
    <row r="17" spans="2:16" s="46" customFormat="1" ht="24.75" customHeight="1">
      <c r="B17" s="243">
        <v>1</v>
      </c>
      <c r="C17" s="244" t="s">
        <v>159</v>
      </c>
      <c r="D17" s="245" t="s">
        <v>114</v>
      </c>
      <c r="E17" s="102" t="s">
        <v>107</v>
      </c>
      <c r="F17" s="103" t="s">
        <v>451</v>
      </c>
      <c r="G17" s="107">
        <v>790</v>
      </c>
      <c r="H17" s="104"/>
      <c r="I17" s="105">
        <f>ROUND(+H17*(1+$I$14),0)</f>
        <v>0</v>
      </c>
      <c r="J17" s="106">
        <f>ROUND(+H17*G17,0)</f>
        <v>0</v>
      </c>
      <c r="K17" s="106">
        <f>ROUND(+I17*G17,0)</f>
        <v>0</v>
      </c>
      <c r="L17" s="80"/>
      <c r="M17" s="46" t="str">
        <f>IF(H17="","",IF($H$32&gt;H17,"Se espera que el precio de la tabulación sea menor que todas las encuestas",""))</f>
        <v/>
      </c>
      <c r="P17" s="51"/>
    </row>
    <row r="18" spans="2:16" s="46" customFormat="1" ht="24.75" customHeight="1">
      <c r="B18" s="243"/>
      <c r="C18" s="244"/>
      <c r="D18" s="245"/>
      <c r="E18" s="102" t="s">
        <v>109</v>
      </c>
      <c r="F18" s="103" t="s">
        <v>451</v>
      </c>
      <c r="G18" s="107">
        <v>525</v>
      </c>
      <c r="H18" s="104"/>
      <c r="I18" s="105">
        <f>ROUND(+H18*(1+$I$14),0)</f>
        <v>0</v>
      </c>
      <c r="J18" s="106">
        <f>ROUND(+H18*G18,0)</f>
        <v>0</v>
      </c>
      <c r="K18" s="106">
        <f t="shared" ref="K18:K32" si="0">ROUND(+I18*G18,0)</f>
        <v>0</v>
      </c>
      <c r="L18" s="83" t="str">
        <f>IF(H18="","",IF(H17&gt;H18,"Se espera que a mayor dificultad de acceso aumente el precio",""))</f>
        <v/>
      </c>
      <c r="M18" s="83" t="str">
        <f>IF(H18="","",IF($H$32&gt;H18,"Se espera que el precio de las encuestas sea mayor al precio de la tabulación",""))</f>
        <v/>
      </c>
      <c r="N18" s="51"/>
    </row>
    <row r="19" spans="2:16" s="46" customFormat="1" ht="24.75" customHeight="1">
      <c r="B19" s="243">
        <v>2</v>
      </c>
      <c r="C19" s="244" t="s">
        <v>160</v>
      </c>
      <c r="D19" s="244" t="s">
        <v>114</v>
      </c>
      <c r="E19" s="102" t="s">
        <v>107</v>
      </c>
      <c r="F19" s="111" t="s">
        <v>451</v>
      </c>
      <c r="G19" s="107">
        <v>104</v>
      </c>
      <c r="H19" s="104"/>
      <c r="I19" s="105">
        <f t="shared" ref="I19:I32" si="1">ROUND(+H19*(1+$I$14),0)</f>
        <v>0</v>
      </c>
      <c r="J19" s="106">
        <f>ROUND(+H19*G19,0)</f>
        <v>0</v>
      </c>
      <c r="K19" s="106">
        <f t="shared" si="0"/>
        <v>0</v>
      </c>
      <c r="L19" s="80"/>
      <c r="M19" s="83" t="str">
        <f t="shared" ref="M19:M31" si="2">IF(H19="","",IF($H$32&gt;H19,"Se espera que el precio de la tabulación sea menor que todas las encuestas",""))</f>
        <v/>
      </c>
      <c r="P19" s="47"/>
    </row>
    <row r="20" spans="2:16" s="46" customFormat="1" ht="24.75" customHeight="1">
      <c r="B20" s="243"/>
      <c r="C20" s="244"/>
      <c r="D20" s="244"/>
      <c r="E20" s="102" t="s">
        <v>109</v>
      </c>
      <c r="F20" s="103" t="s">
        <v>451</v>
      </c>
      <c r="G20" s="107">
        <v>613</v>
      </c>
      <c r="H20" s="104"/>
      <c r="I20" s="105">
        <f t="shared" si="1"/>
        <v>0</v>
      </c>
      <c r="J20" s="106">
        <f t="shared" ref="J20:J32" si="3">ROUND(+H20*G20,0)</f>
        <v>0</v>
      </c>
      <c r="K20" s="106">
        <f t="shared" si="0"/>
        <v>0</v>
      </c>
      <c r="L20" s="83" t="str">
        <f>IF(H20="","",IF(H19&gt;H20,"Se espera que a mayor dificultad de acceso aumente el precio",""))</f>
        <v/>
      </c>
      <c r="M20" s="83" t="str">
        <f t="shared" si="2"/>
        <v/>
      </c>
    </row>
    <row r="21" spans="2:16" s="46" customFormat="1" ht="24.75" customHeight="1">
      <c r="B21" s="243"/>
      <c r="C21" s="244"/>
      <c r="D21" s="244"/>
      <c r="E21" s="102" t="s">
        <v>108</v>
      </c>
      <c r="F21" s="111" t="s">
        <v>451</v>
      </c>
      <c r="G21" s="107">
        <v>233</v>
      </c>
      <c r="H21" s="104"/>
      <c r="I21" s="105">
        <f t="shared" si="1"/>
        <v>0</v>
      </c>
      <c r="J21" s="106">
        <f t="shared" si="3"/>
        <v>0</v>
      </c>
      <c r="K21" s="106">
        <f t="shared" si="0"/>
        <v>0</v>
      </c>
      <c r="L21" s="83" t="str">
        <f>IF(H21="","",IF(H20&gt;H21,"Se espera que a mayor dificultad de acceso aumente el precio",""))</f>
        <v/>
      </c>
      <c r="M21" s="83" t="str">
        <f t="shared" si="2"/>
        <v/>
      </c>
      <c r="O21" s="47"/>
      <c r="P21" s="47"/>
    </row>
    <row r="22" spans="2:16" s="46" customFormat="1" ht="24.75" customHeight="1">
      <c r="B22" s="243">
        <v>3</v>
      </c>
      <c r="C22" s="244" t="s">
        <v>161</v>
      </c>
      <c r="D22" s="244" t="s">
        <v>114</v>
      </c>
      <c r="E22" s="102" t="s">
        <v>107</v>
      </c>
      <c r="F22" s="243" t="s">
        <v>451</v>
      </c>
      <c r="G22" s="107">
        <v>397</v>
      </c>
      <c r="H22" s="104"/>
      <c r="I22" s="105">
        <f t="shared" si="1"/>
        <v>0</v>
      </c>
      <c r="J22" s="106">
        <f t="shared" si="3"/>
        <v>0</v>
      </c>
      <c r="K22" s="106">
        <f t="shared" si="0"/>
        <v>0</v>
      </c>
      <c r="L22" s="81"/>
      <c r="M22" s="83" t="str">
        <f t="shared" si="2"/>
        <v/>
      </c>
      <c r="O22" s="47"/>
      <c r="P22" s="47"/>
    </row>
    <row r="23" spans="2:16" s="47" customFormat="1" ht="24.75" customHeight="1">
      <c r="B23" s="243"/>
      <c r="C23" s="244"/>
      <c r="D23" s="244"/>
      <c r="E23" s="102" t="s">
        <v>109</v>
      </c>
      <c r="F23" s="243"/>
      <c r="G23" s="107">
        <v>965</v>
      </c>
      <c r="H23" s="104"/>
      <c r="I23" s="105">
        <f t="shared" si="1"/>
        <v>0</v>
      </c>
      <c r="J23" s="106">
        <f t="shared" si="3"/>
        <v>0</v>
      </c>
      <c r="K23" s="106">
        <f t="shared" si="0"/>
        <v>0</v>
      </c>
      <c r="L23" s="83" t="str">
        <f>IF(H23="","",IF(H22&gt;H23,"Se espera que a mayor dificultad de acceso aumente el precio",""))</f>
        <v/>
      </c>
      <c r="M23" s="83" t="str">
        <f t="shared" si="2"/>
        <v/>
      </c>
    </row>
    <row r="24" spans="2:16" s="47" customFormat="1" ht="24.75" customHeight="1">
      <c r="B24" s="243">
        <v>4</v>
      </c>
      <c r="C24" s="244" t="s">
        <v>162</v>
      </c>
      <c r="D24" s="244" t="s">
        <v>114</v>
      </c>
      <c r="E24" s="102" t="s">
        <v>107</v>
      </c>
      <c r="F24" s="103" t="s">
        <v>451</v>
      </c>
      <c r="G24" s="107">
        <v>664</v>
      </c>
      <c r="H24" s="104"/>
      <c r="I24" s="105">
        <f t="shared" si="1"/>
        <v>0</v>
      </c>
      <c r="J24" s="106">
        <f t="shared" si="3"/>
        <v>0</v>
      </c>
      <c r="K24" s="106">
        <f t="shared" si="0"/>
        <v>0</v>
      </c>
      <c r="L24" s="81"/>
      <c r="M24" s="83" t="str">
        <f t="shared" si="2"/>
        <v/>
      </c>
    </row>
    <row r="25" spans="2:16" s="47" customFormat="1" ht="24.75" customHeight="1">
      <c r="B25" s="243"/>
      <c r="C25" s="244"/>
      <c r="D25" s="244"/>
      <c r="E25" s="102" t="s">
        <v>109</v>
      </c>
      <c r="F25" s="103" t="s">
        <v>451</v>
      </c>
      <c r="G25" s="107">
        <v>327</v>
      </c>
      <c r="H25" s="104"/>
      <c r="I25" s="105">
        <f t="shared" si="1"/>
        <v>0</v>
      </c>
      <c r="J25" s="106">
        <f t="shared" si="3"/>
        <v>0</v>
      </c>
      <c r="K25" s="106">
        <f t="shared" si="0"/>
        <v>0</v>
      </c>
      <c r="L25" s="83" t="str">
        <f>IF(H25="","",IF(H24&gt;H25,"Se espera que a mayor dificultad de acceso aumente el precio",""))</f>
        <v/>
      </c>
      <c r="M25" s="83" t="str">
        <f t="shared" si="2"/>
        <v/>
      </c>
    </row>
    <row r="26" spans="2:16" s="47" customFormat="1" ht="24.75" customHeight="1">
      <c r="B26" s="243">
        <v>5</v>
      </c>
      <c r="C26" s="244" t="s">
        <v>163</v>
      </c>
      <c r="D26" s="244" t="s">
        <v>114</v>
      </c>
      <c r="E26" s="102" t="s">
        <v>107</v>
      </c>
      <c r="F26" s="103" t="s">
        <v>451</v>
      </c>
      <c r="G26" s="107">
        <v>585</v>
      </c>
      <c r="H26" s="104"/>
      <c r="I26" s="105">
        <f t="shared" si="1"/>
        <v>0</v>
      </c>
      <c r="J26" s="106">
        <f t="shared" si="3"/>
        <v>0</v>
      </c>
      <c r="K26" s="106">
        <f t="shared" si="0"/>
        <v>0</v>
      </c>
      <c r="L26" s="81"/>
      <c r="M26" s="83" t="str">
        <f t="shared" si="2"/>
        <v/>
      </c>
    </row>
    <row r="27" spans="2:16" s="47" customFormat="1" ht="24.75" customHeight="1">
      <c r="B27" s="243"/>
      <c r="C27" s="244"/>
      <c r="D27" s="244"/>
      <c r="E27" s="102" t="s">
        <v>109</v>
      </c>
      <c r="F27" s="103" t="s">
        <v>451</v>
      </c>
      <c r="G27" s="107">
        <v>627</v>
      </c>
      <c r="H27" s="104"/>
      <c r="I27" s="105">
        <f t="shared" si="1"/>
        <v>0</v>
      </c>
      <c r="J27" s="106">
        <f t="shared" si="3"/>
        <v>0</v>
      </c>
      <c r="K27" s="106">
        <f t="shared" si="0"/>
        <v>0</v>
      </c>
      <c r="L27" s="83" t="str">
        <f>IF(H27="","",IF(H26&gt;H27,"Se espera que a mayor dificultad de acceso aumente el precio",""))</f>
        <v/>
      </c>
      <c r="M27" s="83" t="str">
        <f t="shared" si="2"/>
        <v/>
      </c>
      <c r="O27" s="46"/>
    </row>
    <row r="28" spans="2:16" s="47" customFormat="1" ht="24.75" customHeight="1">
      <c r="B28" s="243"/>
      <c r="C28" s="244"/>
      <c r="D28" s="244"/>
      <c r="E28" s="102" t="s">
        <v>108</v>
      </c>
      <c r="F28" s="103" t="s">
        <v>451</v>
      </c>
      <c r="G28" s="107">
        <v>78</v>
      </c>
      <c r="H28" s="104"/>
      <c r="I28" s="105">
        <f t="shared" si="1"/>
        <v>0</v>
      </c>
      <c r="J28" s="106">
        <f t="shared" si="3"/>
        <v>0</v>
      </c>
      <c r="K28" s="106">
        <f t="shared" si="0"/>
        <v>0</v>
      </c>
      <c r="L28" s="83" t="str">
        <f>IF(H28="","",IF(H27&gt;H28,"Se espera que a mayor dificultad de acceso aumente el precio",""))</f>
        <v/>
      </c>
      <c r="M28" s="83" t="str">
        <f t="shared" si="2"/>
        <v/>
      </c>
      <c r="O28" s="46"/>
      <c r="P28" s="46" t="str">
        <f>IF(AND(H26&lt;&gt;"",H28&lt;&gt;""),H28&gt;H26,"")</f>
        <v/>
      </c>
    </row>
    <row r="29" spans="2:16" s="47" customFormat="1" ht="24.75" customHeight="1">
      <c r="B29" s="243">
        <v>6</v>
      </c>
      <c r="C29" s="244" t="s">
        <v>164</v>
      </c>
      <c r="D29" s="244" t="s">
        <v>114</v>
      </c>
      <c r="E29" s="102" t="s">
        <v>107</v>
      </c>
      <c r="F29" s="103" t="s">
        <v>451</v>
      </c>
      <c r="G29" s="107">
        <v>139</v>
      </c>
      <c r="H29" s="104"/>
      <c r="I29" s="105">
        <f t="shared" si="1"/>
        <v>0</v>
      </c>
      <c r="J29" s="106">
        <f t="shared" si="3"/>
        <v>0</v>
      </c>
      <c r="K29" s="106">
        <f t="shared" si="0"/>
        <v>0</v>
      </c>
      <c r="L29" s="82"/>
      <c r="M29" s="83" t="str">
        <f t="shared" si="2"/>
        <v/>
      </c>
      <c r="O29" s="1"/>
      <c r="P29" s="1"/>
    </row>
    <row r="30" spans="2:16" s="47" customFormat="1" ht="24.75" customHeight="1">
      <c r="B30" s="243"/>
      <c r="C30" s="244"/>
      <c r="D30" s="244"/>
      <c r="E30" s="102" t="s">
        <v>109</v>
      </c>
      <c r="F30" s="103" t="s">
        <v>451</v>
      </c>
      <c r="G30" s="107">
        <v>805</v>
      </c>
      <c r="H30" s="104"/>
      <c r="I30" s="105">
        <f t="shared" si="1"/>
        <v>0</v>
      </c>
      <c r="J30" s="106">
        <f t="shared" si="3"/>
        <v>0</v>
      </c>
      <c r="K30" s="106">
        <f t="shared" si="0"/>
        <v>0</v>
      </c>
      <c r="L30" s="83" t="str">
        <f>IF(H30="","",IF(H29&gt;H30,"Se espera que a mayor dificultad de acceso aumente el precio",""))</f>
        <v/>
      </c>
      <c r="M30" s="83" t="str">
        <f t="shared" si="2"/>
        <v/>
      </c>
      <c r="O30" s="1"/>
      <c r="P30" s="1"/>
    </row>
    <row r="31" spans="2:16" s="47" customFormat="1" ht="24.75" customHeight="1">
      <c r="B31" s="243"/>
      <c r="C31" s="244"/>
      <c r="D31" s="244"/>
      <c r="E31" s="102" t="s">
        <v>108</v>
      </c>
      <c r="F31" s="103" t="s">
        <v>451</v>
      </c>
      <c r="G31" s="107">
        <v>249</v>
      </c>
      <c r="H31" s="104"/>
      <c r="I31" s="105">
        <f t="shared" si="1"/>
        <v>0</v>
      </c>
      <c r="J31" s="106">
        <f>ROUND(+H31*G31,0)</f>
        <v>0</v>
      </c>
      <c r="K31" s="106">
        <f>ROUND(+I31*G31,0)</f>
        <v>0</v>
      </c>
      <c r="L31" s="83" t="str">
        <f>IF(H31="","",IF(H30&gt;H31,"Se espera que a mayor dificultad de acceso aumente el precio",""))</f>
        <v/>
      </c>
      <c r="M31" s="83" t="str">
        <f t="shared" si="2"/>
        <v/>
      </c>
    </row>
    <row r="32" spans="2:16" ht="69" customHeight="1">
      <c r="B32" s="103">
        <v>7</v>
      </c>
      <c r="C32" s="108" t="s">
        <v>165</v>
      </c>
      <c r="D32" s="108" t="s">
        <v>115</v>
      </c>
      <c r="E32" s="109" t="s">
        <v>115</v>
      </c>
      <c r="F32" s="118" t="s">
        <v>464</v>
      </c>
      <c r="G32" s="107">
        <v>428</v>
      </c>
      <c r="H32" s="104"/>
      <c r="I32" s="105">
        <f t="shared" si="1"/>
        <v>0</v>
      </c>
      <c r="J32" s="106">
        <f t="shared" si="3"/>
        <v>0</v>
      </c>
      <c r="K32" s="106">
        <f t="shared" si="0"/>
        <v>0</v>
      </c>
      <c r="M32" s="83" t="str">
        <f>IF(H32="","", IF(OR(H17&lt;H32,H18&lt;H32,H19&lt;H32,H20&lt;H32,H21&lt;H32,H22&lt;H32,H23&lt;H32,H24&lt;H32,H25&lt;H32,H26&lt;H32,H27&lt;H32,H28&lt;H32,H29&lt;H32,H30&lt;H32,H31&lt;H32),"Se espera que el precio de la tabulación sea menor que el precio de todas las encuestas"," "))</f>
        <v/>
      </c>
    </row>
    <row r="33" spans="2:11" ht="28.5" customHeight="1">
      <c r="B33" s="254" t="s">
        <v>151</v>
      </c>
      <c r="C33" s="254"/>
      <c r="D33" s="254"/>
      <c r="E33" s="254"/>
      <c r="F33" s="254"/>
      <c r="G33" s="133">
        <f>SUM(G17:G32)</f>
        <v>7529</v>
      </c>
      <c r="H33" s="252"/>
      <c r="I33" s="253"/>
      <c r="J33" s="110">
        <f>SUM(J17:J32)</f>
        <v>0</v>
      </c>
      <c r="K33" s="110">
        <f>SUM(K17:K32)</f>
        <v>0</v>
      </c>
    </row>
    <row r="34" spans="2:11" ht="5.25" customHeight="1"/>
    <row r="35" spans="2:11" ht="21" customHeight="1">
      <c r="B35" s="239" t="s">
        <v>11</v>
      </c>
      <c r="C35" s="239"/>
      <c r="D35" s="239"/>
      <c r="E35" s="239"/>
      <c r="F35" s="239"/>
      <c r="G35" s="239"/>
      <c r="H35" s="239"/>
      <c r="I35" s="239"/>
      <c r="J35" s="239"/>
      <c r="K35" s="239"/>
    </row>
    <row r="36" spans="2:11" ht="54" customHeight="1">
      <c r="B36" s="237" t="s">
        <v>460</v>
      </c>
      <c r="C36" s="237"/>
      <c r="D36" s="237"/>
      <c r="E36" s="237"/>
      <c r="F36" s="237"/>
      <c r="G36" s="237"/>
      <c r="H36" s="237"/>
      <c r="I36" s="237"/>
      <c r="J36" s="237"/>
      <c r="K36" s="237"/>
    </row>
    <row r="37" spans="2:11" ht="55.5" customHeight="1">
      <c r="B37" s="237" t="s">
        <v>461</v>
      </c>
      <c r="C37" s="237"/>
      <c r="D37" s="237"/>
      <c r="E37" s="237"/>
      <c r="F37" s="237"/>
      <c r="G37" s="237"/>
      <c r="H37" s="237"/>
      <c r="I37" s="237"/>
      <c r="J37" s="237"/>
      <c r="K37" s="237"/>
    </row>
    <row r="38" spans="2:11" ht="21" customHeight="1">
      <c r="B38" s="238" t="s">
        <v>462</v>
      </c>
      <c r="C38" s="238"/>
      <c r="D38" s="238"/>
      <c r="E38" s="238"/>
      <c r="F38" s="238"/>
      <c r="G38" s="238"/>
      <c r="H38" s="238"/>
      <c r="I38" s="238"/>
      <c r="J38" s="238"/>
      <c r="K38" s="238"/>
    </row>
  </sheetData>
  <sheetProtection algorithmName="SHA-512" hashValue="1Bap4xAfOVtFh012IG2LpulKNYYSzOcs4b1ZpzwPtLskKuUzSuae26FxGg91HKuc+4eAzEOVhABQ9h7IHxpfuw==" saltValue="QKzpV8Ga1B2pi9za6vbs+w==" spinCount="100000" sheet="1" objects="1" scenarios="1"/>
  <autoFilter ref="A16:N31">
    <filterColumn colId="1" showButton="0"/>
  </autoFilter>
  <mergeCells count="40">
    <mergeCell ref="H33:I33"/>
    <mergeCell ref="B33:F33"/>
    <mergeCell ref="D22:D23"/>
    <mergeCell ref="F22:F23"/>
    <mergeCell ref="C29:C31"/>
    <mergeCell ref="D29:D31"/>
    <mergeCell ref="B29:B31"/>
    <mergeCell ref="C24:C25"/>
    <mergeCell ref="B24:B25"/>
    <mergeCell ref="D24:D25"/>
    <mergeCell ref="D26:D28"/>
    <mergeCell ref="C26:C28"/>
    <mergeCell ref="B26:B28"/>
    <mergeCell ref="B2:K2"/>
    <mergeCell ref="B4:K4"/>
    <mergeCell ref="J6:K6"/>
    <mergeCell ref="J7:K7"/>
    <mergeCell ref="J8:K8"/>
    <mergeCell ref="F6:H6"/>
    <mergeCell ref="F7:H7"/>
    <mergeCell ref="F8:H8"/>
    <mergeCell ref="C6:D6"/>
    <mergeCell ref="C7:D7"/>
    <mergeCell ref="C8:D8"/>
    <mergeCell ref="B37:K37"/>
    <mergeCell ref="B38:K38"/>
    <mergeCell ref="B35:K35"/>
    <mergeCell ref="B10:K10"/>
    <mergeCell ref="B11:K11"/>
    <mergeCell ref="B12:K12"/>
    <mergeCell ref="B19:B21"/>
    <mergeCell ref="D19:D21"/>
    <mergeCell ref="D17:D18"/>
    <mergeCell ref="C17:C18"/>
    <mergeCell ref="B17:B18"/>
    <mergeCell ref="B36:K36"/>
    <mergeCell ref="B14:D14"/>
    <mergeCell ref="B22:B23"/>
    <mergeCell ref="C19:C21"/>
    <mergeCell ref="C22:C23"/>
  </mergeCells>
  <pageMargins left="0.51181102362204722" right="0.39370078740157483" top="0.94488188976377963" bottom="0.94488188976377963" header="0.31496062992125984" footer="0.31496062992125984"/>
  <pageSetup scale="57" orientation="portrait" horizontalDpi="4294967295" verticalDpi="4294967295" r:id="rId1"/>
  <headerFooter>
    <oddFooter>&amp;C&amp;"Arial,Normal"&amp;10&amp;P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98"/>
  <sheetViews>
    <sheetView showGridLines="0" workbookViewId="0">
      <pane xSplit="3" ySplit="4" topLeftCell="D5" activePane="bottomRight" state="frozen"/>
      <selection pane="topRight" activeCell="D1" sqref="D1"/>
      <selection pane="bottomLeft" activeCell="A3" sqref="A3"/>
      <selection pane="bottomRight" activeCell="F15" sqref="F15"/>
    </sheetView>
  </sheetViews>
  <sheetFormatPr baseColWidth="10" defaultColWidth="11.42578125" defaultRowHeight="12"/>
  <cols>
    <col min="1" max="1" width="15.140625" style="117" customWidth="1"/>
    <col min="2" max="2" width="25.7109375" style="91" customWidth="1"/>
    <col min="3" max="3" width="13.42578125" style="91" customWidth="1"/>
    <col min="4" max="4" width="36.7109375" style="91" customWidth="1"/>
    <col min="5" max="5" width="40.42578125" style="116" customWidth="1"/>
    <col min="6" max="6" width="44.5703125" style="91" customWidth="1"/>
    <col min="7" max="7" width="51.42578125" style="91" customWidth="1"/>
    <col min="8" max="8" width="41.7109375" style="91" customWidth="1"/>
    <col min="9" max="9" width="39" style="116" customWidth="1"/>
    <col min="10" max="10" width="14.42578125" style="91" customWidth="1"/>
    <col min="11" max="16384" width="11.42578125" style="91"/>
  </cols>
  <sheetData>
    <row r="1" spans="1:10" ht="81" customHeight="1">
      <c r="A1" s="247" t="s">
        <v>0</v>
      </c>
      <c r="B1" s="247"/>
      <c r="C1" s="247"/>
      <c r="D1" s="247"/>
      <c r="E1" s="247"/>
      <c r="F1" s="247"/>
      <c r="G1" s="247"/>
      <c r="H1" s="247"/>
      <c r="I1" s="247"/>
      <c r="J1" s="247"/>
    </row>
    <row r="2" spans="1:10" ht="21" customHeight="1">
      <c r="A2" s="255" t="s">
        <v>513</v>
      </c>
      <c r="B2" s="255"/>
      <c r="C2" s="255"/>
      <c r="D2" s="255"/>
      <c r="E2" s="255"/>
      <c r="F2" s="255"/>
      <c r="G2" s="255"/>
      <c r="H2" s="255"/>
      <c r="I2" s="255"/>
      <c r="J2" s="255"/>
    </row>
    <row r="3" spans="1:10" ht="108.75" customHeight="1">
      <c r="A3" s="269" t="s">
        <v>117</v>
      </c>
      <c r="B3" s="269" t="s">
        <v>118</v>
      </c>
      <c r="C3" s="269" t="s">
        <v>119</v>
      </c>
      <c r="D3" s="90" t="s">
        <v>512</v>
      </c>
      <c r="E3" s="115" t="s">
        <v>250</v>
      </c>
      <c r="F3" s="90" t="s">
        <v>257</v>
      </c>
      <c r="G3" s="90" t="s">
        <v>278</v>
      </c>
      <c r="H3" s="90" t="s">
        <v>281</v>
      </c>
      <c r="I3" s="132" t="s">
        <v>297</v>
      </c>
      <c r="J3" s="132" t="s">
        <v>511</v>
      </c>
    </row>
    <row r="4" spans="1:10" ht="25.5" customHeight="1">
      <c r="A4" s="269"/>
      <c r="B4" s="269"/>
      <c r="C4" s="269"/>
      <c r="D4" s="269" t="s">
        <v>466</v>
      </c>
      <c r="E4" s="269"/>
      <c r="F4" s="269"/>
      <c r="G4" s="269"/>
      <c r="H4" s="269"/>
      <c r="I4" s="269"/>
      <c r="J4" s="269"/>
    </row>
    <row r="5" spans="1:10" ht="10.5" customHeight="1">
      <c r="A5" s="92" t="s">
        <v>294</v>
      </c>
      <c r="B5" s="59" t="s">
        <v>282</v>
      </c>
      <c r="C5" s="48" t="s">
        <v>249</v>
      </c>
      <c r="D5" s="54" t="s">
        <v>467</v>
      </c>
      <c r="E5" s="54" t="s">
        <v>467</v>
      </c>
      <c r="F5" s="54" t="s">
        <v>467</v>
      </c>
      <c r="G5" s="87" t="s">
        <v>467</v>
      </c>
      <c r="H5" s="87">
        <v>76</v>
      </c>
      <c r="I5" s="87" t="s">
        <v>467</v>
      </c>
      <c r="J5" s="87">
        <f>SUM(D5:I5)</f>
        <v>76</v>
      </c>
    </row>
    <row r="6" spans="1:10">
      <c r="A6" s="261" t="s">
        <v>130</v>
      </c>
      <c r="B6" s="56" t="s">
        <v>167</v>
      </c>
      <c r="C6" s="48" t="s">
        <v>248</v>
      </c>
      <c r="D6" s="87">
        <v>18</v>
      </c>
      <c r="E6" s="54" t="s">
        <v>467</v>
      </c>
      <c r="F6" s="54" t="s">
        <v>467</v>
      </c>
      <c r="G6" s="87" t="s">
        <v>467</v>
      </c>
      <c r="H6" s="54">
        <v>37</v>
      </c>
      <c r="I6" s="87" t="s">
        <v>467</v>
      </c>
      <c r="J6" s="87">
        <f t="shared" ref="J6:J61" si="0">SUM(D6:I6)</f>
        <v>55</v>
      </c>
    </row>
    <row r="7" spans="1:10">
      <c r="A7" s="261"/>
      <c r="B7" s="56" t="s">
        <v>168</v>
      </c>
      <c r="C7" s="48" t="s">
        <v>248</v>
      </c>
      <c r="D7" s="87">
        <v>15</v>
      </c>
      <c r="E7" s="54" t="s">
        <v>467</v>
      </c>
      <c r="F7" s="54" t="s">
        <v>467</v>
      </c>
      <c r="G7" s="87" t="s">
        <v>467</v>
      </c>
      <c r="H7" s="87" t="s">
        <v>467</v>
      </c>
      <c r="I7" s="87" t="s">
        <v>467</v>
      </c>
      <c r="J7" s="87">
        <f t="shared" si="0"/>
        <v>15</v>
      </c>
    </row>
    <row r="8" spans="1:10">
      <c r="A8" s="261"/>
      <c r="B8" s="56" t="s">
        <v>169</v>
      </c>
      <c r="C8" s="48" t="s">
        <v>249</v>
      </c>
      <c r="D8" s="87">
        <v>3</v>
      </c>
      <c r="E8" s="54" t="s">
        <v>467</v>
      </c>
      <c r="F8" s="54" t="s">
        <v>467</v>
      </c>
      <c r="G8" s="87" t="s">
        <v>467</v>
      </c>
      <c r="H8" s="87" t="s">
        <v>467</v>
      </c>
      <c r="I8" s="87" t="s">
        <v>467</v>
      </c>
      <c r="J8" s="87">
        <f t="shared" si="0"/>
        <v>3</v>
      </c>
    </row>
    <row r="9" spans="1:10">
      <c r="A9" s="261"/>
      <c r="B9" s="56" t="s">
        <v>170</v>
      </c>
      <c r="C9" s="48" t="s">
        <v>248</v>
      </c>
      <c r="D9" s="87">
        <f>15+38</f>
        <v>53</v>
      </c>
      <c r="E9" s="54" t="s">
        <v>467</v>
      </c>
      <c r="F9" s="54" t="s">
        <v>467</v>
      </c>
      <c r="G9" s="87" t="s">
        <v>467</v>
      </c>
      <c r="H9" s="87" t="s">
        <v>467</v>
      </c>
      <c r="I9" s="87" t="s">
        <v>467</v>
      </c>
      <c r="J9" s="87">
        <f t="shared" si="0"/>
        <v>53</v>
      </c>
    </row>
    <row r="10" spans="1:10">
      <c r="A10" s="261"/>
      <c r="B10" s="57" t="s">
        <v>171</v>
      </c>
      <c r="C10" s="48" t="s">
        <v>249</v>
      </c>
      <c r="D10" s="87">
        <v>4</v>
      </c>
      <c r="E10" s="54" t="s">
        <v>467</v>
      </c>
      <c r="F10" s="54" t="s">
        <v>467</v>
      </c>
      <c r="G10" s="87" t="s">
        <v>467</v>
      </c>
      <c r="H10" s="87" t="s">
        <v>467</v>
      </c>
      <c r="I10" s="87" t="s">
        <v>467</v>
      </c>
      <c r="J10" s="87">
        <f t="shared" si="0"/>
        <v>4</v>
      </c>
    </row>
    <row r="11" spans="1:10">
      <c r="A11" s="261"/>
      <c r="B11" s="56" t="s">
        <v>172</v>
      </c>
      <c r="C11" s="48" t="s">
        <v>249</v>
      </c>
      <c r="D11" s="87">
        <v>4</v>
      </c>
      <c r="E11" s="54" t="s">
        <v>467</v>
      </c>
      <c r="F11" s="54" t="s">
        <v>467</v>
      </c>
      <c r="G11" s="87" t="s">
        <v>467</v>
      </c>
      <c r="H11" s="87" t="s">
        <v>467</v>
      </c>
      <c r="I11" s="87" t="s">
        <v>467</v>
      </c>
      <c r="J11" s="87">
        <f t="shared" si="0"/>
        <v>4</v>
      </c>
    </row>
    <row r="12" spans="1:10">
      <c r="A12" s="261"/>
      <c r="B12" s="56" t="s">
        <v>173</v>
      </c>
      <c r="C12" s="48" t="s">
        <v>249</v>
      </c>
      <c r="D12" s="87">
        <v>3</v>
      </c>
      <c r="E12" s="54" t="s">
        <v>467</v>
      </c>
      <c r="F12" s="54" t="s">
        <v>467</v>
      </c>
      <c r="G12" s="87" t="s">
        <v>467</v>
      </c>
      <c r="H12" s="87" t="s">
        <v>467</v>
      </c>
      <c r="I12" s="87" t="s">
        <v>467</v>
      </c>
      <c r="J12" s="87">
        <f t="shared" si="0"/>
        <v>3</v>
      </c>
    </row>
    <row r="13" spans="1:10">
      <c r="A13" s="261"/>
      <c r="B13" s="59" t="s">
        <v>283</v>
      </c>
      <c r="C13" s="48" t="s">
        <v>249</v>
      </c>
      <c r="D13" s="54" t="s">
        <v>467</v>
      </c>
      <c r="E13" s="54" t="s">
        <v>467</v>
      </c>
      <c r="F13" s="54" t="s">
        <v>467</v>
      </c>
      <c r="G13" s="87" t="s">
        <v>467</v>
      </c>
      <c r="H13" s="54">
        <v>37</v>
      </c>
      <c r="I13" s="87" t="s">
        <v>467</v>
      </c>
      <c r="J13" s="87">
        <f t="shared" si="0"/>
        <v>37</v>
      </c>
    </row>
    <row r="14" spans="1:10">
      <c r="A14" s="261"/>
      <c r="B14" s="56" t="s">
        <v>174</v>
      </c>
      <c r="C14" s="48" t="s">
        <v>249</v>
      </c>
      <c r="D14" s="87">
        <v>5</v>
      </c>
      <c r="E14" s="54" t="s">
        <v>467</v>
      </c>
      <c r="F14" s="54" t="s">
        <v>467</v>
      </c>
      <c r="G14" s="87" t="s">
        <v>467</v>
      </c>
      <c r="H14" s="87" t="s">
        <v>467</v>
      </c>
      <c r="I14" s="87" t="s">
        <v>467</v>
      </c>
      <c r="J14" s="87">
        <f t="shared" si="0"/>
        <v>5</v>
      </c>
    </row>
    <row r="15" spans="1:10">
      <c r="A15" s="261"/>
      <c r="B15" s="56" t="s">
        <v>175</v>
      </c>
      <c r="C15" s="48" t="s">
        <v>249</v>
      </c>
      <c r="D15" s="87">
        <v>4</v>
      </c>
      <c r="E15" s="54" t="s">
        <v>467</v>
      </c>
      <c r="F15" s="54" t="s">
        <v>467</v>
      </c>
      <c r="G15" s="87" t="s">
        <v>467</v>
      </c>
      <c r="H15" s="87" t="s">
        <v>467</v>
      </c>
      <c r="I15" s="87" t="s">
        <v>467</v>
      </c>
      <c r="J15" s="87">
        <f t="shared" si="0"/>
        <v>4</v>
      </c>
    </row>
    <row r="16" spans="1:10">
      <c r="A16" s="262" t="s">
        <v>180</v>
      </c>
      <c r="B16" s="56" t="s">
        <v>176</v>
      </c>
      <c r="C16" s="55" t="s">
        <v>249</v>
      </c>
      <c r="D16" s="87">
        <v>14</v>
      </c>
      <c r="E16" s="54" t="s">
        <v>467</v>
      </c>
      <c r="F16" s="54" t="s">
        <v>467</v>
      </c>
      <c r="G16" s="87" t="s">
        <v>467</v>
      </c>
      <c r="H16" s="54">
        <v>27</v>
      </c>
      <c r="I16" s="87" t="s">
        <v>467</v>
      </c>
      <c r="J16" s="87">
        <f t="shared" si="0"/>
        <v>41</v>
      </c>
    </row>
    <row r="17" spans="1:10">
      <c r="A17" s="262"/>
      <c r="B17" s="56" t="s">
        <v>177</v>
      </c>
      <c r="C17" s="55" t="s">
        <v>248</v>
      </c>
      <c r="D17" s="87">
        <f>10+12+19</f>
        <v>41</v>
      </c>
      <c r="E17" s="54" t="s">
        <v>467</v>
      </c>
      <c r="F17" s="54" t="s">
        <v>467</v>
      </c>
      <c r="G17" s="87" t="s">
        <v>467</v>
      </c>
      <c r="H17" s="54">
        <v>61</v>
      </c>
      <c r="I17" s="87" t="s">
        <v>467</v>
      </c>
      <c r="J17" s="87">
        <f t="shared" si="0"/>
        <v>102</v>
      </c>
    </row>
    <row r="18" spans="1:10">
      <c r="A18" s="262"/>
      <c r="B18" s="56" t="s">
        <v>178</v>
      </c>
      <c r="C18" s="55" t="s">
        <v>249</v>
      </c>
      <c r="D18" s="87">
        <v>12</v>
      </c>
      <c r="E18" s="54" t="s">
        <v>467</v>
      </c>
      <c r="F18" s="54" t="s">
        <v>467</v>
      </c>
      <c r="G18" s="87" t="s">
        <v>467</v>
      </c>
      <c r="H18" s="87" t="s">
        <v>467</v>
      </c>
      <c r="I18" s="87" t="s">
        <v>467</v>
      </c>
      <c r="J18" s="87">
        <f t="shared" si="0"/>
        <v>12</v>
      </c>
    </row>
    <row r="19" spans="1:10">
      <c r="A19" s="262"/>
      <c r="B19" s="56" t="s">
        <v>179</v>
      </c>
      <c r="C19" s="55" t="s">
        <v>249</v>
      </c>
      <c r="D19" s="87">
        <v>9</v>
      </c>
      <c r="E19" s="54" t="s">
        <v>467</v>
      </c>
      <c r="F19" s="54" t="s">
        <v>467</v>
      </c>
      <c r="G19" s="87" t="s">
        <v>467</v>
      </c>
      <c r="H19" s="87" t="s">
        <v>467</v>
      </c>
      <c r="I19" s="87" t="s">
        <v>467</v>
      </c>
      <c r="J19" s="87">
        <f t="shared" si="0"/>
        <v>9</v>
      </c>
    </row>
    <row r="20" spans="1:10">
      <c r="A20" s="261" t="s">
        <v>131</v>
      </c>
      <c r="B20" s="261"/>
      <c r="C20" s="55" t="s">
        <v>248</v>
      </c>
      <c r="D20" s="54">
        <v>54</v>
      </c>
      <c r="E20" s="54" t="s">
        <v>467</v>
      </c>
      <c r="F20" s="54" t="s">
        <v>467</v>
      </c>
      <c r="G20" s="87" t="s">
        <v>467</v>
      </c>
      <c r="H20" s="54">
        <v>81</v>
      </c>
      <c r="I20" s="87" t="s">
        <v>467</v>
      </c>
      <c r="J20" s="87">
        <f t="shared" si="0"/>
        <v>135</v>
      </c>
    </row>
    <row r="21" spans="1:10">
      <c r="A21" s="263" t="s">
        <v>243</v>
      </c>
      <c r="B21" s="48" t="s">
        <v>142</v>
      </c>
      <c r="C21" s="48" t="s">
        <v>249</v>
      </c>
      <c r="D21" s="54" t="s">
        <v>467</v>
      </c>
      <c r="E21" s="54">
        <v>10</v>
      </c>
      <c r="F21" s="54" t="s">
        <v>467</v>
      </c>
      <c r="G21" s="87" t="s">
        <v>467</v>
      </c>
      <c r="H21" s="87" t="s">
        <v>467</v>
      </c>
      <c r="I21" s="87" t="s">
        <v>467</v>
      </c>
      <c r="J21" s="87">
        <f t="shared" si="0"/>
        <v>10</v>
      </c>
    </row>
    <row r="22" spans="1:10">
      <c r="A22" s="263"/>
      <c r="B22" s="61" t="s">
        <v>298</v>
      </c>
      <c r="C22" s="85" t="s">
        <v>249</v>
      </c>
      <c r="D22" s="54" t="s">
        <v>467</v>
      </c>
      <c r="E22" s="54" t="s">
        <v>467</v>
      </c>
      <c r="F22" s="54" t="s">
        <v>467</v>
      </c>
      <c r="G22" s="87" t="s">
        <v>467</v>
      </c>
      <c r="H22" s="87" t="s">
        <v>467</v>
      </c>
      <c r="I22" s="130">
        <v>7</v>
      </c>
      <c r="J22" s="87">
        <f t="shared" si="0"/>
        <v>7</v>
      </c>
    </row>
    <row r="23" spans="1:10">
      <c r="A23" s="263"/>
      <c r="B23" s="58" t="s">
        <v>299</v>
      </c>
      <c r="C23" s="85" t="s">
        <v>249</v>
      </c>
      <c r="D23" s="54" t="s">
        <v>467</v>
      </c>
      <c r="E23" s="54" t="s">
        <v>467</v>
      </c>
      <c r="F23" s="54" t="s">
        <v>467</v>
      </c>
      <c r="G23" s="87" t="s">
        <v>467</v>
      </c>
      <c r="H23" s="87" t="s">
        <v>467</v>
      </c>
      <c r="I23" s="130">
        <v>7</v>
      </c>
      <c r="J23" s="87">
        <f t="shared" si="0"/>
        <v>7</v>
      </c>
    </row>
    <row r="24" spans="1:10">
      <c r="A24" s="263"/>
      <c r="B24" s="58" t="s">
        <v>300</v>
      </c>
      <c r="C24" s="85" t="s">
        <v>249</v>
      </c>
      <c r="D24" s="54" t="s">
        <v>467</v>
      </c>
      <c r="E24" s="54" t="s">
        <v>467</v>
      </c>
      <c r="F24" s="54" t="s">
        <v>467</v>
      </c>
      <c r="G24" s="87" t="s">
        <v>467</v>
      </c>
      <c r="H24" s="87" t="s">
        <v>467</v>
      </c>
      <c r="I24" s="130">
        <v>7</v>
      </c>
      <c r="J24" s="87">
        <f t="shared" si="0"/>
        <v>7</v>
      </c>
    </row>
    <row r="25" spans="1:10">
      <c r="A25" s="263"/>
      <c r="B25" s="58" t="s">
        <v>301</v>
      </c>
      <c r="C25" s="85" t="s">
        <v>249</v>
      </c>
      <c r="D25" s="54" t="s">
        <v>467</v>
      </c>
      <c r="E25" s="54" t="s">
        <v>467</v>
      </c>
      <c r="F25" s="54" t="s">
        <v>467</v>
      </c>
      <c r="G25" s="87" t="s">
        <v>467</v>
      </c>
      <c r="H25" s="87" t="s">
        <v>467</v>
      </c>
      <c r="I25" s="54">
        <v>7</v>
      </c>
      <c r="J25" s="87">
        <f t="shared" si="0"/>
        <v>7</v>
      </c>
    </row>
    <row r="26" spans="1:10">
      <c r="A26" s="263"/>
      <c r="B26" s="58" t="s">
        <v>302</v>
      </c>
      <c r="C26" s="85" t="s">
        <v>249</v>
      </c>
      <c r="D26" s="54" t="s">
        <v>467</v>
      </c>
      <c r="E26" s="54" t="s">
        <v>467</v>
      </c>
      <c r="F26" s="54" t="s">
        <v>467</v>
      </c>
      <c r="G26" s="87" t="s">
        <v>467</v>
      </c>
      <c r="H26" s="87" t="s">
        <v>467</v>
      </c>
      <c r="I26" s="54">
        <v>7</v>
      </c>
      <c r="J26" s="87">
        <f t="shared" si="0"/>
        <v>7</v>
      </c>
    </row>
    <row r="27" spans="1:10">
      <c r="A27" s="263"/>
      <c r="B27" s="58" t="s">
        <v>303</v>
      </c>
      <c r="C27" s="85" t="s">
        <v>249</v>
      </c>
      <c r="D27" s="54" t="s">
        <v>467</v>
      </c>
      <c r="E27" s="54" t="s">
        <v>467</v>
      </c>
      <c r="F27" s="54" t="s">
        <v>467</v>
      </c>
      <c r="G27" s="87" t="s">
        <v>467</v>
      </c>
      <c r="H27" s="87" t="s">
        <v>467</v>
      </c>
      <c r="I27" s="54">
        <v>7</v>
      </c>
      <c r="J27" s="87">
        <f t="shared" si="0"/>
        <v>7</v>
      </c>
    </row>
    <row r="28" spans="1:10">
      <c r="A28" s="263"/>
      <c r="B28" s="58" t="s">
        <v>304</v>
      </c>
      <c r="C28" s="85" t="s">
        <v>248</v>
      </c>
      <c r="D28" s="54" t="s">
        <v>467</v>
      </c>
      <c r="E28" s="54" t="s">
        <v>467</v>
      </c>
      <c r="F28" s="54" t="s">
        <v>467</v>
      </c>
      <c r="G28" s="87" t="s">
        <v>467</v>
      </c>
      <c r="H28" s="87" t="s">
        <v>467</v>
      </c>
      <c r="I28" s="54">
        <v>20</v>
      </c>
      <c r="J28" s="87">
        <f t="shared" si="0"/>
        <v>20</v>
      </c>
    </row>
    <row r="29" spans="1:10">
      <c r="A29" s="263"/>
      <c r="B29" s="58" t="s">
        <v>305</v>
      </c>
      <c r="C29" s="85" t="s">
        <v>249</v>
      </c>
      <c r="D29" s="54" t="s">
        <v>467</v>
      </c>
      <c r="E29" s="54" t="s">
        <v>467</v>
      </c>
      <c r="F29" s="54" t="s">
        <v>467</v>
      </c>
      <c r="G29" s="87" t="s">
        <v>467</v>
      </c>
      <c r="H29" s="87" t="s">
        <v>467</v>
      </c>
      <c r="I29" s="54">
        <v>39</v>
      </c>
      <c r="J29" s="87">
        <f t="shared" si="0"/>
        <v>39</v>
      </c>
    </row>
    <row r="30" spans="1:10">
      <c r="A30" s="263"/>
      <c r="B30" s="58" t="s">
        <v>306</v>
      </c>
      <c r="C30" s="85" t="s">
        <v>249</v>
      </c>
      <c r="D30" s="54" t="s">
        <v>467</v>
      </c>
      <c r="E30" s="54" t="s">
        <v>467</v>
      </c>
      <c r="F30" s="54" t="s">
        <v>467</v>
      </c>
      <c r="G30" s="87" t="s">
        <v>467</v>
      </c>
      <c r="H30" s="87" t="s">
        <v>467</v>
      </c>
      <c r="I30" s="54">
        <v>4</v>
      </c>
      <c r="J30" s="87">
        <f t="shared" si="0"/>
        <v>4</v>
      </c>
    </row>
    <row r="31" spans="1:10">
      <c r="A31" s="263"/>
      <c r="B31" s="58" t="s">
        <v>307</v>
      </c>
      <c r="C31" s="85" t="s">
        <v>249</v>
      </c>
      <c r="D31" s="54" t="s">
        <v>467</v>
      </c>
      <c r="E31" s="54" t="s">
        <v>467</v>
      </c>
      <c r="F31" s="54" t="s">
        <v>467</v>
      </c>
      <c r="G31" s="87" t="s">
        <v>467</v>
      </c>
      <c r="H31" s="87" t="s">
        <v>467</v>
      </c>
      <c r="I31" s="54">
        <v>4</v>
      </c>
      <c r="J31" s="87">
        <f t="shared" si="0"/>
        <v>4</v>
      </c>
    </row>
    <row r="32" spans="1:10">
      <c r="A32" s="263"/>
      <c r="B32" s="58" t="s">
        <v>308</v>
      </c>
      <c r="C32" s="85" t="s">
        <v>249</v>
      </c>
      <c r="D32" s="54" t="s">
        <v>467</v>
      </c>
      <c r="E32" s="54" t="s">
        <v>467</v>
      </c>
      <c r="F32" s="54" t="s">
        <v>467</v>
      </c>
      <c r="G32" s="87" t="s">
        <v>467</v>
      </c>
      <c r="H32" s="87" t="s">
        <v>467</v>
      </c>
      <c r="I32" s="54">
        <v>5</v>
      </c>
      <c r="J32" s="87">
        <f t="shared" si="0"/>
        <v>5</v>
      </c>
    </row>
    <row r="33" spans="1:10">
      <c r="A33" s="263"/>
      <c r="B33" s="58" t="s">
        <v>309</v>
      </c>
      <c r="C33" s="85" t="s">
        <v>249</v>
      </c>
      <c r="D33" s="54" t="s">
        <v>467</v>
      </c>
      <c r="E33" s="54" t="s">
        <v>467</v>
      </c>
      <c r="F33" s="54" t="s">
        <v>467</v>
      </c>
      <c r="G33" s="87" t="s">
        <v>467</v>
      </c>
      <c r="H33" s="87" t="s">
        <v>467</v>
      </c>
      <c r="I33" s="54">
        <v>9</v>
      </c>
      <c r="J33" s="87">
        <f t="shared" si="0"/>
        <v>9</v>
      </c>
    </row>
    <row r="34" spans="1:10">
      <c r="A34" s="263"/>
      <c r="B34" s="48" t="s">
        <v>143</v>
      </c>
      <c r="C34" s="48" t="s">
        <v>249</v>
      </c>
      <c r="D34" s="54" t="s">
        <v>467</v>
      </c>
      <c r="E34" s="54">
        <v>24</v>
      </c>
      <c r="F34" s="54" t="s">
        <v>467</v>
      </c>
      <c r="G34" s="87" t="s">
        <v>467</v>
      </c>
      <c r="H34" s="87" t="s">
        <v>467</v>
      </c>
      <c r="I34" s="87" t="s">
        <v>467</v>
      </c>
      <c r="J34" s="87">
        <f t="shared" si="0"/>
        <v>24</v>
      </c>
    </row>
    <row r="35" spans="1:10">
      <c r="A35" s="270" t="s">
        <v>295</v>
      </c>
      <c r="B35" s="59" t="s">
        <v>284</v>
      </c>
      <c r="C35" s="60" t="s">
        <v>249</v>
      </c>
      <c r="D35" s="54" t="s">
        <v>467</v>
      </c>
      <c r="E35" s="54" t="s">
        <v>467</v>
      </c>
      <c r="F35" s="54" t="s">
        <v>467</v>
      </c>
      <c r="G35" s="87" t="s">
        <v>467</v>
      </c>
      <c r="H35" s="54">
        <v>68</v>
      </c>
      <c r="I35" s="87" t="s">
        <v>467</v>
      </c>
      <c r="J35" s="87">
        <f t="shared" si="0"/>
        <v>68</v>
      </c>
    </row>
    <row r="36" spans="1:10">
      <c r="A36" s="270"/>
      <c r="B36" s="59" t="s">
        <v>285</v>
      </c>
      <c r="C36" s="60" t="s">
        <v>249</v>
      </c>
      <c r="D36" s="54" t="s">
        <v>467</v>
      </c>
      <c r="E36" s="54" t="s">
        <v>467</v>
      </c>
      <c r="F36" s="54" t="s">
        <v>467</v>
      </c>
      <c r="G36" s="87" t="s">
        <v>467</v>
      </c>
      <c r="H36" s="54">
        <v>68</v>
      </c>
      <c r="I36" s="87" t="s">
        <v>467</v>
      </c>
      <c r="J36" s="87">
        <f t="shared" si="0"/>
        <v>68</v>
      </c>
    </row>
    <row r="37" spans="1:10">
      <c r="A37" s="262" t="s">
        <v>184</v>
      </c>
      <c r="B37" s="58" t="s">
        <v>310</v>
      </c>
      <c r="C37" s="85" t="s">
        <v>249</v>
      </c>
      <c r="D37" s="54" t="s">
        <v>467</v>
      </c>
      <c r="E37" s="54" t="s">
        <v>467</v>
      </c>
      <c r="F37" s="54" t="s">
        <v>467</v>
      </c>
      <c r="G37" s="87" t="s">
        <v>467</v>
      </c>
      <c r="H37" s="87" t="s">
        <v>467</v>
      </c>
      <c r="I37" s="54">
        <v>6</v>
      </c>
      <c r="J37" s="87">
        <f t="shared" si="0"/>
        <v>6</v>
      </c>
    </row>
    <row r="38" spans="1:10">
      <c r="A38" s="262"/>
      <c r="B38" s="58" t="s">
        <v>312</v>
      </c>
      <c r="C38" s="85" t="s">
        <v>249</v>
      </c>
      <c r="D38" s="54" t="s">
        <v>467</v>
      </c>
      <c r="E38" s="54" t="s">
        <v>467</v>
      </c>
      <c r="F38" s="54" t="s">
        <v>467</v>
      </c>
      <c r="G38" s="87" t="s">
        <v>467</v>
      </c>
      <c r="H38" s="87" t="s">
        <v>467</v>
      </c>
      <c r="I38" s="54">
        <v>6</v>
      </c>
      <c r="J38" s="87">
        <f t="shared" si="0"/>
        <v>6</v>
      </c>
    </row>
    <row r="39" spans="1:10">
      <c r="A39" s="262"/>
      <c r="B39" s="58" t="s">
        <v>311</v>
      </c>
      <c r="C39" s="85" t="s">
        <v>249</v>
      </c>
      <c r="D39" s="54" t="s">
        <v>467</v>
      </c>
      <c r="E39" s="54" t="s">
        <v>467</v>
      </c>
      <c r="F39" s="54" t="s">
        <v>467</v>
      </c>
      <c r="G39" s="54" t="s">
        <v>467</v>
      </c>
      <c r="H39" s="54" t="s">
        <v>467</v>
      </c>
      <c r="I39" s="54">
        <v>5</v>
      </c>
      <c r="J39" s="87">
        <f t="shared" si="0"/>
        <v>5</v>
      </c>
    </row>
    <row r="40" spans="1:10">
      <c r="A40" s="262"/>
      <c r="B40" s="86" t="s">
        <v>258</v>
      </c>
      <c r="C40" s="48" t="s">
        <v>249</v>
      </c>
      <c r="D40" s="54" t="s">
        <v>467</v>
      </c>
      <c r="E40" s="54" t="s">
        <v>467</v>
      </c>
      <c r="F40" s="54">
        <v>47</v>
      </c>
      <c r="G40" s="87" t="s">
        <v>467</v>
      </c>
      <c r="H40" s="87" t="s">
        <v>467</v>
      </c>
      <c r="I40" s="54">
        <v>4</v>
      </c>
      <c r="J40" s="87">
        <f t="shared" si="0"/>
        <v>51</v>
      </c>
    </row>
    <row r="41" spans="1:10">
      <c r="A41" s="262"/>
      <c r="B41" s="86" t="s">
        <v>259</v>
      </c>
      <c r="C41" s="48" t="s">
        <v>249</v>
      </c>
      <c r="D41" s="54" t="s">
        <v>467</v>
      </c>
      <c r="E41" s="54" t="s">
        <v>467</v>
      </c>
      <c r="F41" s="54">
        <v>53</v>
      </c>
      <c r="G41" s="87" t="s">
        <v>467</v>
      </c>
      <c r="H41" s="87" t="s">
        <v>467</v>
      </c>
      <c r="I41" s="87" t="s">
        <v>467</v>
      </c>
      <c r="J41" s="87">
        <f t="shared" si="0"/>
        <v>53</v>
      </c>
    </row>
    <row r="42" spans="1:10">
      <c r="A42" s="262"/>
      <c r="B42" s="56" t="s">
        <v>181</v>
      </c>
      <c r="C42" s="55" t="s">
        <v>248</v>
      </c>
      <c r="D42" s="87">
        <v>47</v>
      </c>
      <c r="E42" s="54" t="s">
        <v>467</v>
      </c>
      <c r="F42" s="54">
        <v>50</v>
      </c>
      <c r="G42" s="87" t="s">
        <v>467</v>
      </c>
      <c r="H42" s="54">
        <v>51</v>
      </c>
      <c r="I42" s="54">
        <v>18</v>
      </c>
      <c r="J42" s="87">
        <f t="shared" si="0"/>
        <v>166</v>
      </c>
    </row>
    <row r="43" spans="1:10">
      <c r="A43" s="262"/>
      <c r="B43" s="56" t="s">
        <v>182</v>
      </c>
      <c r="C43" s="55" t="s">
        <v>249</v>
      </c>
      <c r="D43" s="87">
        <v>10</v>
      </c>
      <c r="E43" s="54" t="s">
        <v>467</v>
      </c>
      <c r="F43" s="54" t="s">
        <v>467</v>
      </c>
      <c r="G43" s="87" t="s">
        <v>467</v>
      </c>
      <c r="H43" s="87" t="s">
        <v>467</v>
      </c>
      <c r="I43" s="87" t="s">
        <v>467</v>
      </c>
      <c r="J43" s="87">
        <f t="shared" si="0"/>
        <v>10</v>
      </c>
    </row>
    <row r="44" spans="1:10">
      <c r="A44" s="262"/>
      <c r="B44" s="112" t="s">
        <v>313</v>
      </c>
      <c r="C44" s="55" t="s">
        <v>249</v>
      </c>
      <c r="D44" s="87">
        <v>16</v>
      </c>
      <c r="E44" s="54" t="s">
        <v>467</v>
      </c>
      <c r="F44" s="54" t="s">
        <v>467</v>
      </c>
      <c r="G44" s="87" t="s">
        <v>467</v>
      </c>
      <c r="H44" s="87" t="s">
        <v>467</v>
      </c>
      <c r="I44" s="54">
        <v>11</v>
      </c>
      <c r="J44" s="87">
        <f t="shared" si="0"/>
        <v>27</v>
      </c>
    </row>
    <row r="45" spans="1:10">
      <c r="A45" s="262"/>
      <c r="B45" s="112" t="s">
        <v>468</v>
      </c>
      <c r="C45" s="55" t="s">
        <v>249</v>
      </c>
      <c r="D45" s="87">
        <v>15</v>
      </c>
      <c r="E45" s="54" t="s">
        <v>467</v>
      </c>
      <c r="F45" s="54" t="s">
        <v>467</v>
      </c>
      <c r="G45" s="87" t="s">
        <v>467</v>
      </c>
      <c r="H45" s="87" t="s">
        <v>467</v>
      </c>
      <c r="I45" s="87" t="s">
        <v>467</v>
      </c>
      <c r="J45" s="87">
        <f t="shared" si="0"/>
        <v>15</v>
      </c>
    </row>
    <row r="46" spans="1:10">
      <c r="A46" s="262"/>
      <c r="B46" s="56" t="s">
        <v>183</v>
      </c>
      <c r="C46" s="55" t="s">
        <v>249</v>
      </c>
      <c r="D46" s="87">
        <v>9</v>
      </c>
      <c r="E46" s="54" t="s">
        <v>467</v>
      </c>
      <c r="F46" s="54" t="s">
        <v>467</v>
      </c>
      <c r="G46" s="87" t="s">
        <v>467</v>
      </c>
      <c r="H46" s="87" t="s">
        <v>467</v>
      </c>
      <c r="I46" s="87" t="s">
        <v>467</v>
      </c>
      <c r="J46" s="87">
        <f t="shared" si="0"/>
        <v>9</v>
      </c>
    </row>
    <row r="47" spans="1:10">
      <c r="A47" s="262"/>
      <c r="B47" s="86" t="s">
        <v>260</v>
      </c>
      <c r="C47" s="55" t="s">
        <v>249</v>
      </c>
      <c r="D47" s="54" t="s">
        <v>467</v>
      </c>
      <c r="E47" s="54" t="s">
        <v>467</v>
      </c>
      <c r="F47" s="54">
        <v>47</v>
      </c>
      <c r="G47" s="87" t="s">
        <v>467</v>
      </c>
      <c r="H47" s="87" t="s">
        <v>467</v>
      </c>
      <c r="I47" s="87" t="s">
        <v>467</v>
      </c>
      <c r="J47" s="87">
        <f t="shared" si="0"/>
        <v>47</v>
      </c>
    </row>
    <row r="48" spans="1:10">
      <c r="A48" s="262"/>
      <c r="B48" s="86" t="s">
        <v>261</v>
      </c>
      <c r="C48" s="55" t="s">
        <v>249</v>
      </c>
      <c r="D48" s="54" t="s">
        <v>467</v>
      </c>
      <c r="E48" s="54" t="s">
        <v>467</v>
      </c>
      <c r="F48" s="54">
        <v>50</v>
      </c>
      <c r="G48" s="87" t="s">
        <v>467</v>
      </c>
      <c r="H48" s="87" t="s">
        <v>467</v>
      </c>
      <c r="I48" s="87" t="s">
        <v>467</v>
      </c>
      <c r="J48" s="87">
        <f t="shared" si="0"/>
        <v>50</v>
      </c>
    </row>
    <row r="49" spans="1:10">
      <c r="A49" s="262"/>
      <c r="B49" s="59" t="s">
        <v>286</v>
      </c>
      <c r="C49" s="55" t="s">
        <v>249</v>
      </c>
      <c r="D49" s="54" t="s">
        <v>467</v>
      </c>
      <c r="E49" s="54" t="s">
        <v>467</v>
      </c>
      <c r="F49" s="54" t="s">
        <v>467</v>
      </c>
      <c r="G49" s="87" t="s">
        <v>467</v>
      </c>
      <c r="H49" s="54">
        <v>26</v>
      </c>
      <c r="I49" s="87" t="s">
        <v>467</v>
      </c>
      <c r="J49" s="87">
        <f t="shared" si="0"/>
        <v>26</v>
      </c>
    </row>
    <row r="50" spans="1:10">
      <c r="A50" s="262" t="s">
        <v>247</v>
      </c>
      <c r="B50" s="59" t="s">
        <v>287</v>
      </c>
      <c r="C50" s="55" t="s">
        <v>249</v>
      </c>
      <c r="D50" s="54" t="s">
        <v>467</v>
      </c>
      <c r="E50" s="54" t="s">
        <v>467</v>
      </c>
      <c r="F50" s="54" t="s">
        <v>467</v>
      </c>
      <c r="G50" s="87" t="s">
        <v>467</v>
      </c>
      <c r="H50" s="54">
        <v>99</v>
      </c>
      <c r="I50" s="87" t="s">
        <v>467</v>
      </c>
      <c r="J50" s="87">
        <f t="shared" si="0"/>
        <v>99</v>
      </c>
    </row>
    <row r="51" spans="1:10">
      <c r="A51" s="262"/>
      <c r="B51" s="48" t="s">
        <v>251</v>
      </c>
      <c r="C51" s="55" t="s">
        <v>249</v>
      </c>
      <c r="D51" s="54" t="s">
        <v>467</v>
      </c>
      <c r="E51" s="54">
        <v>70</v>
      </c>
      <c r="F51" s="54" t="s">
        <v>467</v>
      </c>
      <c r="G51" s="87" t="s">
        <v>467</v>
      </c>
      <c r="H51" s="87" t="s">
        <v>467</v>
      </c>
      <c r="I51" s="87" t="s">
        <v>467</v>
      </c>
      <c r="J51" s="87">
        <f t="shared" si="0"/>
        <v>70</v>
      </c>
    </row>
    <row r="52" spans="1:10">
      <c r="A52" s="262"/>
      <c r="B52" s="86" t="s">
        <v>262</v>
      </c>
      <c r="C52" s="55" t="s">
        <v>249</v>
      </c>
      <c r="D52" s="54" t="s">
        <v>467</v>
      </c>
      <c r="E52" s="54" t="s">
        <v>467</v>
      </c>
      <c r="F52" s="54">
        <v>73</v>
      </c>
      <c r="G52" s="87" t="s">
        <v>467</v>
      </c>
      <c r="H52" s="87" t="s">
        <v>467</v>
      </c>
      <c r="I52" s="87" t="s">
        <v>467</v>
      </c>
      <c r="J52" s="87">
        <f t="shared" si="0"/>
        <v>73</v>
      </c>
    </row>
    <row r="53" spans="1:10">
      <c r="A53" s="262"/>
      <c r="B53" s="56" t="s">
        <v>244</v>
      </c>
      <c r="C53" s="55" t="s">
        <v>249</v>
      </c>
      <c r="D53" s="87">
        <v>22</v>
      </c>
      <c r="E53" s="54">
        <v>110</v>
      </c>
      <c r="F53" s="54" t="s">
        <v>467</v>
      </c>
      <c r="G53" s="87" t="s">
        <v>467</v>
      </c>
      <c r="H53" s="87" t="s">
        <v>467</v>
      </c>
      <c r="I53" s="54">
        <v>21</v>
      </c>
      <c r="J53" s="87">
        <f t="shared" si="0"/>
        <v>153</v>
      </c>
    </row>
    <row r="54" spans="1:10">
      <c r="A54" s="262"/>
      <c r="B54" s="56" t="s">
        <v>245</v>
      </c>
      <c r="C54" s="55" t="s">
        <v>249</v>
      </c>
      <c r="D54" s="87">
        <v>20</v>
      </c>
      <c r="E54" s="54" t="s">
        <v>467</v>
      </c>
      <c r="F54" s="54">
        <v>74</v>
      </c>
      <c r="G54" s="87" t="s">
        <v>467</v>
      </c>
      <c r="H54" s="87" t="s">
        <v>467</v>
      </c>
      <c r="I54" s="54">
        <v>12</v>
      </c>
      <c r="J54" s="87">
        <f t="shared" si="0"/>
        <v>106</v>
      </c>
    </row>
    <row r="55" spans="1:10">
      <c r="A55" s="262"/>
      <c r="B55" s="56" t="s">
        <v>246</v>
      </c>
      <c r="C55" s="55" t="s">
        <v>248</v>
      </c>
      <c r="D55" s="87">
        <v>18</v>
      </c>
      <c r="E55" s="54" t="s">
        <v>467</v>
      </c>
      <c r="F55" s="54" t="s">
        <v>467</v>
      </c>
      <c r="G55" s="87" t="s">
        <v>467</v>
      </c>
      <c r="H55" s="54">
        <v>197</v>
      </c>
      <c r="I55" s="54">
        <v>15</v>
      </c>
      <c r="J55" s="87">
        <f t="shared" si="0"/>
        <v>230</v>
      </c>
    </row>
    <row r="56" spans="1:10">
      <c r="A56" s="262" t="s">
        <v>120</v>
      </c>
      <c r="B56" s="58" t="s">
        <v>314</v>
      </c>
      <c r="C56" s="85" t="s">
        <v>249</v>
      </c>
      <c r="D56" s="54" t="s">
        <v>467</v>
      </c>
      <c r="E56" s="54" t="s">
        <v>467</v>
      </c>
      <c r="F56" s="54" t="s">
        <v>467</v>
      </c>
      <c r="G56" s="87" t="s">
        <v>467</v>
      </c>
      <c r="H56" s="87" t="s">
        <v>467</v>
      </c>
      <c r="I56" s="54">
        <v>20</v>
      </c>
      <c r="J56" s="87">
        <f t="shared" si="0"/>
        <v>20</v>
      </c>
    </row>
    <row r="57" spans="1:10">
      <c r="A57" s="262"/>
      <c r="B57" s="58" t="s">
        <v>315</v>
      </c>
      <c r="C57" s="85" t="s">
        <v>249</v>
      </c>
      <c r="D57" s="54" t="s">
        <v>467</v>
      </c>
      <c r="E57" s="54" t="s">
        <v>467</v>
      </c>
      <c r="F57" s="54" t="s">
        <v>467</v>
      </c>
      <c r="G57" s="87" t="s">
        <v>467</v>
      </c>
      <c r="H57" s="87" t="s">
        <v>467</v>
      </c>
      <c r="I57" s="54">
        <v>20</v>
      </c>
      <c r="J57" s="87">
        <f t="shared" si="0"/>
        <v>20</v>
      </c>
    </row>
    <row r="58" spans="1:10">
      <c r="A58" s="262"/>
      <c r="B58" s="58" t="s">
        <v>308</v>
      </c>
      <c r="C58" s="85" t="s">
        <v>249</v>
      </c>
      <c r="D58" s="54" t="s">
        <v>467</v>
      </c>
      <c r="E58" s="54" t="s">
        <v>467</v>
      </c>
      <c r="F58" s="54" t="s">
        <v>467</v>
      </c>
      <c r="G58" s="87" t="s">
        <v>467</v>
      </c>
      <c r="H58" s="87" t="s">
        <v>467</v>
      </c>
      <c r="I58" s="54">
        <v>4</v>
      </c>
      <c r="J58" s="87">
        <f t="shared" si="0"/>
        <v>4</v>
      </c>
    </row>
    <row r="59" spans="1:10">
      <c r="A59" s="262"/>
      <c r="B59" s="58" t="s">
        <v>316</v>
      </c>
      <c r="C59" s="85" t="s">
        <v>249</v>
      </c>
      <c r="D59" s="54" t="s">
        <v>467</v>
      </c>
      <c r="E59" s="54" t="s">
        <v>467</v>
      </c>
      <c r="F59" s="54" t="s">
        <v>467</v>
      </c>
      <c r="G59" s="87" t="s">
        <v>467</v>
      </c>
      <c r="H59" s="87" t="s">
        <v>467</v>
      </c>
      <c r="I59" s="54">
        <v>4</v>
      </c>
      <c r="J59" s="87">
        <f t="shared" si="0"/>
        <v>4</v>
      </c>
    </row>
    <row r="60" spans="1:10">
      <c r="A60" s="262"/>
      <c r="B60" s="56" t="s">
        <v>185</v>
      </c>
      <c r="C60" s="55" t="s">
        <v>248</v>
      </c>
      <c r="D60" s="87">
        <v>55</v>
      </c>
      <c r="E60" s="54" t="s">
        <v>467</v>
      </c>
      <c r="F60" s="54" t="s">
        <v>467</v>
      </c>
      <c r="G60" s="87" t="s">
        <v>467</v>
      </c>
      <c r="H60" s="87" t="s">
        <v>467</v>
      </c>
      <c r="I60" s="54">
        <v>13</v>
      </c>
      <c r="J60" s="87">
        <f t="shared" si="0"/>
        <v>68</v>
      </c>
    </row>
    <row r="61" spans="1:10">
      <c r="A61" s="262" t="s">
        <v>333</v>
      </c>
      <c r="B61" s="58" t="s">
        <v>317</v>
      </c>
      <c r="C61" s="85" t="s">
        <v>256</v>
      </c>
      <c r="D61" s="54" t="s">
        <v>467</v>
      </c>
      <c r="E61" s="54" t="s">
        <v>467</v>
      </c>
      <c r="F61" s="54" t="s">
        <v>467</v>
      </c>
      <c r="G61" s="87" t="s">
        <v>467</v>
      </c>
      <c r="H61" s="87" t="s">
        <v>467</v>
      </c>
      <c r="I61" s="54">
        <v>10</v>
      </c>
      <c r="J61" s="87">
        <f t="shared" si="0"/>
        <v>10</v>
      </c>
    </row>
    <row r="62" spans="1:10">
      <c r="A62" s="262"/>
      <c r="B62" s="58" t="s">
        <v>318</v>
      </c>
      <c r="C62" s="85" t="s">
        <v>256</v>
      </c>
      <c r="D62" s="54" t="s">
        <v>467</v>
      </c>
      <c r="E62" s="54" t="s">
        <v>467</v>
      </c>
      <c r="F62" s="54" t="s">
        <v>467</v>
      </c>
      <c r="G62" s="87" t="s">
        <v>467</v>
      </c>
      <c r="H62" s="87" t="s">
        <v>467</v>
      </c>
      <c r="I62" s="54">
        <v>10</v>
      </c>
      <c r="J62" s="87">
        <f t="shared" ref="J62:J117" si="1">SUM(D62:I62)</f>
        <v>10</v>
      </c>
    </row>
    <row r="63" spans="1:10">
      <c r="A63" s="262"/>
      <c r="B63" s="58" t="s">
        <v>319</v>
      </c>
      <c r="C63" s="85" t="s">
        <v>256</v>
      </c>
      <c r="D63" s="54" t="s">
        <v>467</v>
      </c>
      <c r="E63" s="54" t="s">
        <v>467</v>
      </c>
      <c r="F63" s="54" t="s">
        <v>467</v>
      </c>
      <c r="G63" s="87" t="s">
        <v>467</v>
      </c>
      <c r="H63" s="87" t="s">
        <v>467</v>
      </c>
      <c r="I63" s="54">
        <v>20</v>
      </c>
      <c r="J63" s="87">
        <f t="shared" si="1"/>
        <v>20</v>
      </c>
    </row>
    <row r="64" spans="1:10">
      <c r="A64" s="262"/>
      <c r="B64" s="58" t="s">
        <v>320</v>
      </c>
      <c r="C64" s="85" t="s">
        <v>256</v>
      </c>
      <c r="D64" s="54" t="s">
        <v>467</v>
      </c>
      <c r="E64" s="54" t="s">
        <v>467</v>
      </c>
      <c r="F64" s="54" t="s">
        <v>467</v>
      </c>
      <c r="G64" s="87" t="s">
        <v>467</v>
      </c>
      <c r="H64" s="87" t="s">
        <v>467</v>
      </c>
      <c r="I64" s="54">
        <v>20</v>
      </c>
      <c r="J64" s="87">
        <f t="shared" si="1"/>
        <v>20</v>
      </c>
    </row>
    <row r="65" spans="1:10">
      <c r="A65" s="262"/>
      <c r="B65" s="58" t="s">
        <v>321</v>
      </c>
      <c r="C65" s="85" t="s">
        <v>256</v>
      </c>
      <c r="D65" s="54" t="s">
        <v>467</v>
      </c>
      <c r="E65" s="54" t="s">
        <v>467</v>
      </c>
      <c r="F65" s="54" t="s">
        <v>467</v>
      </c>
      <c r="G65" s="87" t="s">
        <v>467</v>
      </c>
      <c r="H65" s="87" t="s">
        <v>467</v>
      </c>
      <c r="I65" s="54">
        <v>20</v>
      </c>
      <c r="J65" s="87">
        <f t="shared" si="1"/>
        <v>20</v>
      </c>
    </row>
    <row r="66" spans="1:10">
      <c r="A66" s="262"/>
      <c r="B66" s="58" t="s">
        <v>322</v>
      </c>
      <c r="C66" s="85" t="s">
        <v>256</v>
      </c>
      <c r="D66" s="54" t="s">
        <v>467</v>
      </c>
      <c r="E66" s="54" t="s">
        <v>467</v>
      </c>
      <c r="F66" s="54" t="s">
        <v>467</v>
      </c>
      <c r="G66" s="87" t="s">
        <v>467</v>
      </c>
      <c r="H66" s="87" t="s">
        <v>467</v>
      </c>
      <c r="I66" s="54">
        <v>10</v>
      </c>
      <c r="J66" s="87">
        <f t="shared" si="1"/>
        <v>10</v>
      </c>
    </row>
    <row r="67" spans="1:10">
      <c r="A67" s="262"/>
      <c r="B67" s="58" t="s">
        <v>323</v>
      </c>
      <c r="C67" s="85" t="s">
        <v>256</v>
      </c>
      <c r="D67" s="54" t="s">
        <v>467</v>
      </c>
      <c r="E67" s="54" t="s">
        <v>467</v>
      </c>
      <c r="F67" s="54" t="s">
        <v>467</v>
      </c>
      <c r="G67" s="87" t="s">
        <v>467</v>
      </c>
      <c r="H67" s="87" t="s">
        <v>467</v>
      </c>
      <c r="I67" s="54">
        <v>10</v>
      </c>
      <c r="J67" s="87">
        <f t="shared" si="1"/>
        <v>10</v>
      </c>
    </row>
    <row r="68" spans="1:10">
      <c r="A68" s="262"/>
      <c r="B68" s="58" t="s">
        <v>324</v>
      </c>
      <c r="C68" s="85" t="s">
        <v>256</v>
      </c>
      <c r="D68" s="54" t="s">
        <v>467</v>
      </c>
      <c r="E68" s="54" t="s">
        <v>467</v>
      </c>
      <c r="F68" s="54" t="s">
        <v>467</v>
      </c>
      <c r="G68" s="87" t="s">
        <v>467</v>
      </c>
      <c r="H68" s="87" t="s">
        <v>467</v>
      </c>
      <c r="I68" s="54">
        <v>8</v>
      </c>
      <c r="J68" s="87">
        <f t="shared" si="1"/>
        <v>8</v>
      </c>
    </row>
    <row r="69" spans="1:10">
      <c r="A69" s="262"/>
      <c r="B69" s="58" t="s">
        <v>325</v>
      </c>
      <c r="C69" s="85" t="s">
        <v>256</v>
      </c>
      <c r="D69" s="54" t="s">
        <v>467</v>
      </c>
      <c r="E69" s="54" t="s">
        <v>467</v>
      </c>
      <c r="F69" s="54" t="s">
        <v>467</v>
      </c>
      <c r="G69" s="87" t="s">
        <v>467</v>
      </c>
      <c r="H69" s="87" t="s">
        <v>467</v>
      </c>
      <c r="I69" s="54">
        <v>13</v>
      </c>
      <c r="J69" s="87">
        <f t="shared" si="1"/>
        <v>13</v>
      </c>
    </row>
    <row r="70" spans="1:10">
      <c r="A70" s="262"/>
      <c r="B70" s="58" t="s">
        <v>326</v>
      </c>
      <c r="C70" s="85" t="s">
        <v>256</v>
      </c>
      <c r="D70" s="54" t="s">
        <v>467</v>
      </c>
      <c r="E70" s="54" t="s">
        <v>467</v>
      </c>
      <c r="F70" s="54" t="s">
        <v>467</v>
      </c>
      <c r="G70" s="87" t="s">
        <v>467</v>
      </c>
      <c r="H70" s="87" t="s">
        <v>467</v>
      </c>
      <c r="I70" s="54">
        <v>20</v>
      </c>
      <c r="J70" s="87">
        <f t="shared" si="1"/>
        <v>20</v>
      </c>
    </row>
    <row r="71" spans="1:10">
      <c r="A71" s="262"/>
      <c r="B71" s="58" t="s">
        <v>327</v>
      </c>
      <c r="C71" s="85" t="s">
        <v>256</v>
      </c>
      <c r="D71" s="54" t="s">
        <v>467</v>
      </c>
      <c r="E71" s="54" t="s">
        <v>467</v>
      </c>
      <c r="F71" s="54" t="s">
        <v>467</v>
      </c>
      <c r="G71" s="87" t="s">
        <v>467</v>
      </c>
      <c r="H71" s="87" t="s">
        <v>467</v>
      </c>
      <c r="I71" s="54">
        <v>20</v>
      </c>
      <c r="J71" s="87">
        <f t="shared" si="1"/>
        <v>20</v>
      </c>
    </row>
    <row r="72" spans="1:10">
      <c r="A72" s="265" t="s">
        <v>190</v>
      </c>
      <c r="B72" s="56" t="s">
        <v>186</v>
      </c>
      <c r="C72" s="55" t="s">
        <v>249</v>
      </c>
      <c r="D72" s="87">
        <v>8</v>
      </c>
      <c r="E72" s="54" t="s">
        <v>467</v>
      </c>
      <c r="F72" s="54" t="s">
        <v>467</v>
      </c>
      <c r="G72" s="87" t="s">
        <v>467</v>
      </c>
      <c r="H72" s="54">
        <v>26</v>
      </c>
      <c r="I72" s="87" t="s">
        <v>467</v>
      </c>
      <c r="J72" s="87">
        <f t="shared" si="1"/>
        <v>34</v>
      </c>
    </row>
    <row r="73" spans="1:10">
      <c r="A73" s="266"/>
      <c r="B73" s="56" t="s">
        <v>187</v>
      </c>
      <c r="C73" s="55" t="s">
        <v>249</v>
      </c>
      <c r="D73" s="87">
        <v>12</v>
      </c>
      <c r="E73" s="54" t="s">
        <v>467</v>
      </c>
      <c r="F73" s="54" t="s">
        <v>467</v>
      </c>
      <c r="G73" s="87" t="s">
        <v>467</v>
      </c>
      <c r="H73" s="87" t="s">
        <v>467</v>
      </c>
      <c r="I73" s="87" t="s">
        <v>467</v>
      </c>
      <c r="J73" s="87">
        <f t="shared" si="1"/>
        <v>12</v>
      </c>
    </row>
    <row r="74" spans="1:10">
      <c r="A74" s="266"/>
      <c r="B74" s="56" t="s">
        <v>188</v>
      </c>
      <c r="C74" s="55" t="s">
        <v>248</v>
      </c>
      <c r="D74" s="87">
        <v>20</v>
      </c>
      <c r="E74" s="54" t="s">
        <v>467</v>
      </c>
      <c r="F74" s="54" t="s">
        <v>467</v>
      </c>
      <c r="G74" s="87" t="s">
        <v>467</v>
      </c>
      <c r="H74" s="54">
        <v>51</v>
      </c>
      <c r="I74" s="87" t="s">
        <v>467</v>
      </c>
      <c r="J74" s="87">
        <f t="shared" si="1"/>
        <v>71</v>
      </c>
    </row>
    <row r="75" spans="1:10">
      <c r="A75" s="266"/>
      <c r="B75" s="56" t="s">
        <v>189</v>
      </c>
      <c r="C75" s="55" t="s">
        <v>249</v>
      </c>
      <c r="D75" s="87">
        <v>5</v>
      </c>
      <c r="E75" s="54" t="s">
        <v>467</v>
      </c>
      <c r="F75" s="54" t="s">
        <v>467</v>
      </c>
      <c r="G75" s="87" t="s">
        <v>467</v>
      </c>
      <c r="H75" s="87" t="s">
        <v>467</v>
      </c>
      <c r="I75" s="87" t="s">
        <v>467</v>
      </c>
      <c r="J75" s="87">
        <f t="shared" si="1"/>
        <v>5</v>
      </c>
    </row>
    <row r="76" spans="1:10">
      <c r="A76" s="256" t="s">
        <v>200</v>
      </c>
      <c r="B76" s="58" t="s">
        <v>328</v>
      </c>
      <c r="C76" s="55" t="s">
        <v>249</v>
      </c>
      <c r="D76" s="54" t="s">
        <v>467</v>
      </c>
      <c r="E76" s="54" t="s">
        <v>467</v>
      </c>
      <c r="F76" s="54" t="s">
        <v>467</v>
      </c>
      <c r="G76" s="87" t="s">
        <v>467</v>
      </c>
      <c r="H76" s="87" t="s">
        <v>467</v>
      </c>
      <c r="I76" s="54">
        <v>3</v>
      </c>
      <c r="J76" s="87">
        <f t="shared" si="1"/>
        <v>3</v>
      </c>
    </row>
    <row r="77" spans="1:10">
      <c r="A77" s="256"/>
      <c r="B77" s="56" t="s">
        <v>191</v>
      </c>
      <c r="C77" s="55" t="s">
        <v>248</v>
      </c>
      <c r="D77" s="87">
        <v>11</v>
      </c>
      <c r="E77" s="54" t="s">
        <v>467</v>
      </c>
      <c r="F77" s="54" t="s">
        <v>467</v>
      </c>
      <c r="G77" s="87" t="s">
        <v>467</v>
      </c>
      <c r="H77" s="87" t="s">
        <v>467</v>
      </c>
      <c r="I77" s="87" t="s">
        <v>467</v>
      </c>
      <c r="J77" s="87">
        <f t="shared" si="1"/>
        <v>11</v>
      </c>
    </row>
    <row r="78" spans="1:10">
      <c r="A78" s="256"/>
      <c r="B78" s="56" t="s">
        <v>192</v>
      </c>
      <c r="C78" s="55" t="s">
        <v>249</v>
      </c>
      <c r="D78" s="87">
        <v>10</v>
      </c>
      <c r="E78" s="54" t="s">
        <v>467</v>
      </c>
      <c r="F78" s="54" t="s">
        <v>467</v>
      </c>
      <c r="G78" s="87" t="s">
        <v>467</v>
      </c>
      <c r="H78" s="54">
        <v>18</v>
      </c>
      <c r="I78" s="54">
        <v>12</v>
      </c>
      <c r="J78" s="87">
        <f t="shared" si="1"/>
        <v>40</v>
      </c>
    </row>
    <row r="79" spans="1:10">
      <c r="A79" s="256"/>
      <c r="B79" s="56" t="s">
        <v>193</v>
      </c>
      <c r="C79" s="55" t="s">
        <v>249</v>
      </c>
      <c r="D79" s="87">
        <v>8</v>
      </c>
      <c r="E79" s="54" t="s">
        <v>467</v>
      </c>
      <c r="F79" s="54" t="s">
        <v>467</v>
      </c>
      <c r="G79" s="87" t="s">
        <v>467</v>
      </c>
      <c r="H79" s="87" t="s">
        <v>467</v>
      </c>
      <c r="I79" s="87" t="s">
        <v>467</v>
      </c>
      <c r="J79" s="87">
        <f t="shared" si="1"/>
        <v>8</v>
      </c>
    </row>
    <row r="80" spans="1:10">
      <c r="A80" s="256"/>
      <c r="B80" s="86" t="s">
        <v>263</v>
      </c>
      <c r="C80" s="55" t="s">
        <v>249</v>
      </c>
      <c r="D80" s="54" t="s">
        <v>467</v>
      </c>
      <c r="E80" s="54" t="s">
        <v>467</v>
      </c>
      <c r="F80" s="54">
        <v>50</v>
      </c>
      <c r="G80" s="87" t="s">
        <v>467</v>
      </c>
      <c r="H80" s="87" t="s">
        <v>467</v>
      </c>
      <c r="I80" s="87" t="s">
        <v>467</v>
      </c>
      <c r="J80" s="87">
        <f t="shared" si="1"/>
        <v>50</v>
      </c>
    </row>
    <row r="81" spans="1:10">
      <c r="A81" s="256"/>
      <c r="B81" s="56" t="s">
        <v>194</v>
      </c>
      <c r="C81" s="55" t="s">
        <v>248</v>
      </c>
      <c r="D81" s="87">
        <v>6</v>
      </c>
      <c r="E81" s="54" t="s">
        <v>467</v>
      </c>
      <c r="F81" s="54">
        <v>50</v>
      </c>
      <c r="G81" s="87" t="s">
        <v>467</v>
      </c>
      <c r="H81" s="87" t="s">
        <v>467</v>
      </c>
      <c r="I81" s="87" t="s">
        <v>467</v>
      </c>
      <c r="J81" s="87">
        <f t="shared" si="1"/>
        <v>56</v>
      </c>
    </row>
    <row r="82" spans="1:10">
      <c r="A82" s="256"/>
      <c r="B82" s="58" t="s">
        <v>331</v>
      </c>
      <c r="C82" s="55" t="s">
        <v>249</v>
      </c>
      <c r="D82" s="54" t="s">
        <v>467</v>
      </c>
      <c r="E82" s="54" t="s">
        <v>467</v>
      </c>
      <c r="F82" s="54" t="s">
        <v>467</v>
      </c>
      <c r="G82" s="87" t="s">
        <v>467</v>
      </c>
      <c r="H82" s="87" t="s">
        <v>467</v>
      </c>
      <c r="I82" s="54">
        <v>8</v>
      </c>
      <c r="J82" s="87">
        <f t="shared" si="1"/>
        <v>8</v>
      </c>
    </row>
    <row r="83" spans="1:10">
      <c r="A83" s="256"/>
      <c r="B83" s="56" t="s">
        <v>195</v>
      </c>
      <c r="C83" s="55" t="s">
        <v>249</v>
      </c>
      <c r="D83" s="87">
        <v>8</v>
      </c>
      <c r="E83" s="54" t="s">
        <v>467</v>
      </c>
      <c r="F83" s="54" t="s">
        <v>467</v>
      </c>
      <c r="G83" s="87" t="s">
        <v>467</v>
      </c>
      <c r="H83" s="87" t="s">
        <v>467</v>
      </c>
      <c r="I83" s="87" t="s">
        <v>467</v>
      </c>
      <c r="J83" s="87">
        <f t="shared" si="1"/>
        <v>8</v>
      </c>
    </row>
    <row r="84" spans="1:10">
      <c r="A84" s="256"/>
      <c r="B84" s="56" t="s">
        <v>196</v>
      </c>
      <c r="C84" s="55" t="s">
        <v>249</v>
      </c>
      <c r="D84" s="87">
        <v>7</v>
      </c>
      <c r="E84" s="54" t="s">
        <v>467</v>
      </c>
      <c r="F84" s="54" t="s">
        <v>467</v>
      </c>
      <c r="G84" s="87" t="s">
        <v>467</v>
      </c>
      <c r="H84" s="87" t="s">
        <v>467</v>
      </c>
      <c r="I84" s="87" t="s">
        <v>467</v>
      </c>
      <c r="J84" s="87">
        <f t="shared" si="1"/>
        <v>7</v>
      </c>
    </row>
    <row r="85" spans="1:10">
      <c r="A85" s="256"/>
      <c r="B85" s="58" t="s">
        <v>332</v>
      </c>
      <c r="C85" s="55" t="s">
        <v>249</v>
      </c>
      <c r="D85" s="54" t="s">
        <v>467</v>
      </c>
      <c r="E85" s="54" t="s">
        <v>467</v>
      </c>
      <c r="F85" s="54" t="s">
        <v>467</v>
      </c>
      <c r="G85" s="87" t="s">
        <v>467</v>
      </c>
      <c r="H85" s="87" t="s">
        <v>467</v>
      </c>
      <c r="I85" s="54">
        <v>8</v>
      </c>
      <c r="J85" s="87">
        <f t="shared" si="1"/>
        <v>8</v>
      </c>
    </row>
    <row r="86" spans="1:10">
      <c r="A86" s="256"/>
      <c r="B86" s="58" t="s">
        <v>330</v>
      </c>
      <c r="C86" s="55" t="s">
        <v>249</v>
      </c>
      <c r="D86" s="54" t="s">
        <v>467</v>
      </c>
      <c r="E86" s="54" t="s">
        <v>467</v>
      </c>
      <c r="F86" s="54" t="s">
        <v>467</v>
      </c>
      <c r="G86" s="87" t="s">
        <v>467</v>
      </c>
      <c r="H86" s="87" t="s">
        <v>467</v>
      </c>
      <c r="I86" s="54">
        <v>6</v>
      </c>
      <c r="J86" s="87">
        <f t="shared" si="1"/>
        <v>6</v>
      </c>
    </row>
    <row r="87" spans="1:10">
      <c r="A87" s="256"/>
      <c r="B87" s="56" t="s">
        <v>197</v>
      </c>
      <c r="C87" s="55" t="s">
        <v>248</v>
      </c>
      <c r="D87" s="87">
        <v>16</v>
      </c>
      <c r="E87" s="54" t="s">
        <v>467</v>
      </c>
      <c r="F87" s="54" t="s">
        <v>467</v>
      </c>
      <c r="G87" s="87" t="s">
        <v>467</v>
      </c>
      <c r="H87" s="54">
        <v>69</v>
      </c>
      <c r="I87" s="87" t="s">
        <v>467</v>
      </c>
      <c r="J87" s="87">
        <f t="shared" si="1"/>
        <v>85</v>
      </c>
    </row>
    <row r="88" spans="1:10">
      <c r="A88" s="256"/>
      <c r="B88" s="86" t="s">
        <v>264</v>
      </c>
      <c r="C88" s="55" t="s">
        <v>249</v>
      </c>
      <c r="D88" s="54" t="s">
        <v>467</v>
      </c>
      <c r="E88" s="54" t="s">
        <v>467</v>
      </c>
      <c r="F88" s="54">
        <v>47</v>
      </c>
      <c r="G88" s="87" t="s">
        <v>467</v>
      </c>
      <c r="H88" s="87" t="s">
        <v>467</v>
      </c>
      <c r="I88" s="87" t="s">
        <v>467</v>
      </c>
      <c r="J88" s="87">
        <f t="shared" si="1"/>
        <v>47</v>
      </c>
    </row>
    <row r="89" spans="1:10">
      <c r="A89" s="256"/>
      <c r="B89" s="58" t="s">
        <v>329</v>
      </c>
      <c r="C89" s="55" t="s">
        <v>249</v>
      </c>
      <c r="D89" s="54" t="s">
        <v>467</v>
      </c>
      <c r="E89" s="54" t="s">
        <v>467</v>
      </c>
      <c r="F89" s="54" t="s">
        <v>467</v>
      </c>
      <c r="G89" s="87" t="s">
        <v>467</v>
      </c>
      <c r="H89" s="87" t="s">
        <v>467</v>
      </c>
      <c r="I89" s="54">
        <v>3</v>
      </c>
      <c r="J89" s="87">
        <f t="shared" si="1"/>
        <v>3</v>
      </c>
    </row>
    <row r="90" spans="1:10">
      <c r="A90" s="256"/>
      <c r="B90" s="56" t="s">
        <v>198</v>
      </c>
      <c r="C90" s="55" t="s">
        <v>249</v>
      </c>
      <c r="D90" s="87">
        <v>5</v>
      </c>
      <c r="E90" s="54" t="s">
        <v>467</v>
      </c>
      <c r="F90" s="54" t="s">
        <v>467</v>
      </c>
      <c r="G90" s="87" t="s">
        <v>467</v>
      </c>
      <c r="H90" s="87" t="s">
        <v>467</v>
      </c>
      <c r="I90" s="54">
        <v>9</v>
      </c>
      <c r="J90" s="87">
        <f t="shared" si="1"/>
        <v>14</v>
      </c>
    </row>
    <row r="91" spans="1:10">
      <c r="A91" s="256"/>
      <c r="B91" s="86" t="s">
        <v>265</v>
      </c>
      <c r="C91" s="55" t="s">
        <v>249</v>
      </c>
      <c r="D91" s="54" t="s">
        <v>467</v>
      </c>
      <c r="E91" s="54" t="s">
        <v>467</v>
      </c>
      <c r="F91" s="54">
        <v>50</v>
      </c>
      <c r="G91" s="87" t="s">
        <v>467</v>
      </c>
      <c r="H91" s="87" t="s">
        <v>467</v>
      </c>
      <c r="I91" s="87" t="s">
        <v>467</v>
      </c>
      <c r="J91" s="87">
        <f t="shared" si="1"/>
        <v>50</v>
      </c>
    </row>
    <row r="92" spans="1:10">
      <c r="A92" s="256"/>
      <c r="B92" s="56" t="s">
        <v>199</v>
      </c>
      <c r="C92" s="55" t="s">
        <v>248</v>
      </c>
      <c r="D92" s="87">
        <v>8</v>
      </c>
      <c r="E92" s="54" t="s">
        <v>467</v>
      </c>
      <c r="F92" s="54">
        <v>75</v>
      </c>
      <c r="G92" s="87" t="s">
        <v>467</v>
      </c>
      <c r="H92" s="87" t="s">
        <v>467</v>
      </c>
      <c r="I92" s="87" t="s">
        <v>467</v>
      </c>
      <c r="J92" s="87">
        <f t="shared" si="1"/>
        <v>83</v>
      </c>
    </row>
    <row r="93" spans="1:10">
      <c r="A93" s="267" t="s">
        <v>268</v>
      </c>
      <c r="B93" s="93" t="s">
        <v>267</v>
      </c>
      <c r="C93" s="55" t="s">
        <v>248</v>
      </c>
      <c r="D93" s="54" t="s">
        <v>467</v>
      </c>
      <c r="E93" s="54" t="s">
        <v>467</v>
      </c>
      <c r="F93" s="54">
        <v>222</v>
      </c>
      <c r="G93" s="87" t="s">
        <v>467</v>
      </c>
      <c r="H93" s="87" t="s">
        <v>467</v>
      </c>
      <c r="I93" s="54">
        <v>29</v>
      </c>
      <c r="J93" s="87">
        <f t="shared" si="1"/>
        <v>251</v>
      </c>
    </row>
    <row r="94" spans="1:10">
      <c r="A94" s="268"/>
      <c r="B94" s="93" t="s">
        <v>471</v>
      </c>
      <c r="C94" s="55" t="s">
        <v>249</v>
      </c>
      <c r="D94" s="54" t="s">
        <v>467</v>
      </c>
      <c r="E94" s="54" t="s">
        <v>467</v>
      </c>
      <c r="F94" s="54" t="s">
        <v>467</v>
      </c>
      <c r="G94" s="54" t="s">
        <v>467</v>
      </c>
      <c r="H94" s="87" t="s">
        <v>467</v>
      </c>
      <c r="I94" s="54">
        <v>29</v>
      </c>
      <c r="J94" s="87">
        <f t="shared" si="1"/>
        <v>29</v>
      </c>
    </row>
    <row r="95" spans="1:10">
      <c r="A95" s="268"/>
      <c r="B95" s="93" t="s">
        <v>472</v>
      </c>
      <c r="C95" s="55" t="s">
        <v>249</v>
      </c>
      <c r="D95" s="54" t="s">
        <v>467</v>
      </c>
      <c r="E95" s="54" t="s">
        <v>467</v>
      </c>
      <c r="F95" s="54" t="s">
        <v>467</v>
      </c>
      <c r="G95" s="54" t="s">
        <v>467</v>
      </c>
      <c r="H95" s="87" t="s">
        <v>467</v>
      </c>
      <c r="I95" s="54">
        <v>39</v>
      </c>
      <c r="J95" s="87">
        <f t="shared" si="1"/>
        <v>39</v>
      </c>
    </row>
    <row r="96" spans="1:10">
      <c r="A96" s="268"/>
      <c r="B96" s="93" t="s">
        <v>473</v>
      </c>
      <c r="C96" s="55" t="s">
        <v>249</v>
      </c>
      <c r="D96" s="54" t="s">
        <v>467</v>
      </c>
      <c r="E96" s="54" t="s">
        <v>467</v>
      </c>
      <c r="F96" s="54" t="s">
        <v>467</v>
      </c>
      <c r="G96" s="54" t="s">
        <v>467</v>
      </c>
      <c r="H96" s="87" t="s">
        <v>467</v>
      </c>
      <c r="I96" s="54">
        <v>58</v>
      </c>
      <c r="J96" s="87">
        <f t="shared" si="1"/>
        <v>58</v>
      </c>
    </row>
    <row r="97" spans="1:10">
      <c r="A97" s="268"/>
      <c r="B97" s="93" t="s">
        <v>474</v>
      </c>
      <c r="C97" s="55" t="s">
        <v>249</v>
      </c>
      <c r="D97" s="54" t="s">
        <v>467</v>
      </c>
      <c r="E97" s="54" t="s">
        <v>467</v>
      </c>
      <c r="F97" s="54" t="s">
        <v>467</v>
      </c>
      <c r="G97" s="54" t="s">
        <v>467</v>
      </c>
      <c r="H97" s="87" t="s">
        <v>467</v>
      </c>
      <c r="I97" s="54">
        <v>39</v>
      </c>
      <c r="J97" s="87">
        <f t="shared" si="1"/>
        <v>39</v>
      </c>
    </row>
    <row r="98" spans="1:10">
      <c r="A98" s="268"/>
      <c r="B98" s="93" t="s">
        <v>475</v>
      </c>
      <c r="C98" s="55" t="s">
        <v>249</v>
      </c>
      <c r="D98" s="54" t="s">
        <v>467</v>
      </c>
      <c r="E98" s="54" t="s">
        <v>467</v>
      </c>
      <c r="F98" s="54" t="s">
        <v>467</v>
      </c>
      <c r="G98" s="54" t="s">
        <v>467</v>
      </c>
      <c r="H98" s="87" t="s">
        <v>467</v>
      </c>
      <c r="I98" s="54">
        <f>20+58</f>
        <v>78</v>
      </c>
      <c r="J98" s="87">
        <f t="shared" si="1"/>
        <v>78</v>
      </c>
    </row>
    <row r="99" spans="1:10">
      <c r="A99" s="263" t="s">
        <v>254</v>
      </c>
      <c r="B99" s="48" t="s">
        <v>252</v>
      </c>
      <c r="C99" s="48" t="s">
        <v>256</v>
      </c>
      <c r="D99" s="54" t="s">
        <v>467</v>
      </c>
      <c r="E99" s="54">
        <v>96</v>
      </c>
      <c r="F99" s="54" t="s">
        <v>467</v>
      </c>
      <c r="G99" s="87" t="s">
        <v>467</v>
      </c>
      <c r="H99" s="87" t="s">
        <v>467</v>
      </c>
      <c r="I99" s="54">
        <v>9</v>
      </c>
      <c r="J99" s="87">
        <f t="shared" si="1"/>
        <v>105</v>
      </c>
    </row>
    <row r="100" spans="1:10">
      <c r="A100" s="263"/>
      <c r="B100" s="48" t="s">
        <v>253</v>
      </c>
      <c r="C100" s="48" t="s">
        <v>256</v>
      </c>
      <c r="D100" s="54" t="s">
        <v>467</v>
      </c>
      <c r="E100" s="54">
        <v>137</v>
      </c>
      <c r="F100" s="54" t="s">
        <v>467</v>
      </c>
      <c r="G100" s="87" t="s">
        <v>467</v>
      </c>
      <c r="H100" s="54">
        <v>58</v>
      </c>
      <c r="I100" s="54">
        <v>30</v>
      </c>
      <c r="J100" s="87">
        <f t="shared" si="1"/>
        <v>225</v>
      </c>
    </row>
    <row r="101" spans="1:10">
      <c r="A101" s="263"/>
      <c r="B101" s="59" t="s">
        <v>288</v>
      </c>
      <c r="C101" s="48" t="s">
        <v>256</v>
      </c>
      <c r="D101" s="54" t="s">
        <v>467</v>
      </c>
      <c r="E101" s="54" t="s">
        <v>467</v>
      </c>
      <c r="F101" s="54" t="s">
        <v>467</v>
      </c>
      <c r="G101" s="87" t="s">
        <v>467</v>
      </c>
      <c r="H101" s="54">
        <v>20</v>
      </c>
      <c r="I101" s="54">
        <v>9</v>
      </c>
      <c r="J101" s="87">
        <f t="shared" si="1"/>
        <v>29</v>
      </c>
    </row>
    <row r="102" spans="1:10">
      <c r="A102" s="262" t="s">
        <v>121</v>
      </c>
      <c r="B102" s="56" t="s">
        <v>201</v>
      </c>
      <c r="C102" s="55" t="s">
        <v>249</v>
      </c>
      <c r="D102" s="87">
        <v>12</v>
      </c>
      <c r="E102" s="54" t="s">
        <v>467</v>
      </c>
      <c r="F102" s="54" t="s">
        <v>467</v>
      </c>
      <c r="G102" s="87" t="s">
        <v>467</v>
      </c>
      <c r="H102" s="87" t="s">
        <v>467</v>
      </c>
      <c r="I102" s="87" t="s">
        <v>467</v>
      </c>
      <c r="J102" s="87">
        <f t="shared" si="1"/>
        <v>12</v>
      </c>
    </row>
    <row r="103" spans="1:10">
      <c r="A103" s="262"/>
      <c r="B103" s="48" t="s">
        <v>144</v>
      </c>
      <c r="C103" s="55" t="s">
        <v>249</v>
      </c>
      <c r="D103" s="54" t="s">
        <v>467</v>
      </c>
      <c r="E103" s="54">
        <v>19</v>
      </c>
      <c r="F103" s="54" t="s">
        <v>467</v>
      </c>
      <c r="G103" s="87" t="s">
        <v>467</v>
      </c>
      <c r="H103" s="87" t="s">
        <v>467</v>
      </c>
      <c r="I103" s="87" t="s">
        <v>467</v>
      </c>
      <c r="J103" s="87">
        <f t="shared" si="1"/>
        <v>19</v>
      </c>
    </row>
    <row r="104" spans="1:10">
      <c r="A104" s="262"/>
      <c r="B104" s="48" t="s">
        <v>145</v>
      </c>
      <c r="C104" s="55" t="s">
        <v>249</v>
      </c>
      <c r="D104" s="54" t="s">
        <v>467</v>
      </c>
      <c r="E104" s="54">
        <v>14</v>
      </c>
      <c r="F104" s="54" t="s">
        <v>467</v>
      </c>
      <c r="G104" s="87" t="s">
        <v>467</v>
      </c>
      <c r="H104" s="87" t="s">
        <v>467</v>
      </c>
      <c r="I104" s="87" t="s">
        <v>467</v>
      </c>
      <c r="J104" s="87">
        <f t="shared" si="1"/>
        <v>14</v>
      </c>
    </row>
    <row r="105" spans="1:10">
      <c r="A105" s="262"/>
      <c r="B105" s="56" t="s">
        <v>202</v>
      </c>
      <c r="C105" s="55" t="s">
        <v>248</v>
      </c>
      <c r="D105" s="87">
        <f>21+21</f>
        <v>42</v>
      </c>
      <c r="E105" s="54" t="s">
        <v>467</v>
      </c>
      <c r="F105" s="54" t="s">
        <v>467</v>
      </c>
      <c r="G105" s="87" t="s">
        <v>467</v>
      </c>
      <c r="H105" s="87" t="s">
        <v>467</v>
      </c>
      <c r="I105" s="87" t="s">
        <v>467</v>
      </c>
      <c r="J105" s="87">
        <f t="shared" si="1"/>
        <v>42</v>
      </c>
    </row>
    <row r="106" spans="1:10">
      <c r="A106" s="262"/>
      <c r="B106" s="56" t="s">
        <v>203</v>
      </c>
      <c r="C106" s="55" t="s">
        <v>249</v>
      </c>
      <c r="D106" s="87">
        <v>11</v>
      </c>
      <c r="E106" s="54" t="s">
        <v>467</v>
      </c>
      <c r="F106" s="54" t="s">
        <v>467</v>
      </c>
      <c r="G106" s="87" t="s">
        <v>467</v>
      </c>
      <c r="H106" s="87" t="s">
        <v>467</v>
      </c>
      <c r="I106" s="87" t="s">
        <v>467</v>
      </c>
      <c r="J106" s="87">
        <f t="shared" si="1"/>
        <v>11</v>
      </c>
    </row>
    <row r="107" spans="1:10">
      <c r="A107" s="264" t="s">
        <v>296</v>
      </c>
      <c r="B107" s="59" t="s">
        <v>289</v>
      </c>
      <c r="C107" s="59" t="s">
        <v>248</v>
      </c>
      <c r="D107" s="54" t="s">
        <v>467</v>
      </c>
      <c r="E107" s="54" t="s">
        <v>467</v>
      </c>
      <c r="F107" s="54" t="s">
        <v>467</v>
      </c>
      <c r="G107" s="87" t="s">
        <v>467</v>
      </c>
      <c r="H107" s="54">
        <v>38</v>
      </c>
      <c r="I107" s="54">
        <v>20</v>
      </c>
      <c r="J107" s="87">
        <f t="shared" si="1"/>
        <v>58</v>
      </c>
    </row>
    <row r="108" spans="1:10">
      <c r="A108" s="264"/>
      <c r="B108" s="59" t="s">
        <v>476</v>
      </c>
      <c r="C108" s="59" t="s">
        <v>249</v>
      </c>
      <c r="D108" s="54" t="s">
        <v>467</v>
      </c>
      <c r="E108" s="54" t="s">
        <v>467</v>
      </c>
      <c r="F108" s="54" t="s">
        <v>467</v>
      </c>
      <c r="G108" s="54" t="s">
        <v>467</v>
      </c>
      <c r="H108" s="87" t="s">
        <v>467</v>
      </c>
      <c r="I108" s="54">
        <v>4</v>
      </c>
      <c r="J108" s="87">
        <f t="shared" si="1"/>
        <v>4</v>
      </c>
    </row>
    <row r="109" spans="1:10">
      <c r="A109" s="264"/>
      <c r="B109" s="59" t="s">
        <v>477</v>
      </c>
      <c r="C109" s="59" t="s">
        <v>249</v>
      </c>
      <c r="D109" s="54" t="s">
        <v>467</v>
      </c>
      <c r="E109" s="54" t="s">
        <v>467</v>
      </c>
      <c r="F109" s="54" t="s">
        <v>467</v>
      </c>
      <c r="G109" s="54" t="s">
        <v>467</v>
      </c>
      <c r="H109" s="87" t="s">
        <v>467</v>
      </c>
      <c r="I109" s="54">
        <v>13</v>
      </c>
      <c r="J109" s="87">
        <f t="shared" si="1"/>
        <v>13</v>
      </c>
    </row>
    <row r="110" spans="1:10">
      <c r="A110" s="264"/>
      <c r="B110" s="59" t="s">
        <v>478</v>
      </c>
      <c r="C110" s="59" t="s">
        <v>249</v>
      </c>
      <c r="D110" s="54" t="s">
        <v>467</v>
      </c>
      <c r="E110" s="54" t="s">
        <v>467</v>
      </c>
      <c r="F110" s="54" t="s">
        <v>467</v>
      </c>
      <c r="G110" s="54" t="s">
        <v>467</v>
      </c>
      <c r="H110" s="87" t="s">
        <v>467</v>
      </c>
      <c r="I110" s="54">
        <v>5</v>
      </c>
      <c r="J110" s="87">
        <f t="shared" si="1"/>
        <v>5</v>
      </c>
    </row>
    <row r="111" spans="1:10">
      <c r="A111" s="264"/>
      <c r="B111" s="59" t="s">
        <v>479</v>
      </c>
      <c r="C111" s="59" t="s">
        <v>249</v>
      </c>
      <c r="D111" s="54" t="s">
        <v>467</v>
      </c>
      <c r="E111" s="54" t="s">
        <v>467</v>
      </c>
      <c r="F111" s="54" t="s">
        <v>467</v>
      </c>
      <c r="G111" s="54" t="s">
        <v>467</v>
      </c>
      <c r="H111" s="87" t="s">
        <v>467</v>
      </c>
      <c r="I111" s="54">
        <v>15</v>
      </c>
      <c r="J111" s="87">
        <f t="shared" si="1"/>
        <v>15</v>
      </c>
    </row>
    <row r="112" spans="1:10">
      <c r="A112" s="264"/>
      <c r="B112" s="59" t="s">
        <v>480</v>
      </c>
      <c r="C112" s="59" t="s">
        <v>249</v>
      </c>
      <c r="D112" s="54" t="s">
        <v>467</v>
      </c>
      <c r="E112" s="54" t="s">
        <v>467</v>
      </c>
      <c r="F112" s="54" t="s">
        <v>467</v>
      </c>
      <c r="G112" s="54" t="s">
        <v>467</v>
      </c>
      <c r="H112" s="87" t="s">
        <v>467</v>
      </c>
      <c r="I112" s="54">
        <v>8</v>
      </c>
      <c r="J112" s="87">
        <f t="shared" si="1"/>
        <v>8</v>
      </c>
    </row>
    <row r="113" spans="1:10">
      <c r="A113" s="264"/>
      <c r="B113" s="59" t="s">
        <v>481</v>
      </c>
      <c r="C113" s="59" t="s">
        <v>249</v>
      </c>
      <c r="D113" s="54" t="s">
        <v>467</v>
      </c>
      <c r="E113" s="54" t="s">
        <v>467</v>
      </c>
      <c r="F113" s="54" t="s">
        <v>467</v>
      </c>
      <c r="G113" s="54" t="s">
        <v>467</v>
      </c>
      <c r="H113" s="87" t="s">
        <v>467</v>
      </c>
      <c r="I113" s="54">
        <v>4</v>
      </c>
      <c r="J113" s="87">
        <f t="shared" si="1"/>
        <v>4</v>
      </c>
    </row>
    <row r="114" spans="1:10">
      <c r="A114" s="264"/>
      <c r="B114" s="59" t="s">
        <v>290</v>
      </c>
      <c r="C114" s="59" t="s">
        <v>249</v>
      </c>
      <c r="D114" s="54" t="s">
        <v>467</v>
      </c>
      <c r="E114" s="54" t="s">
        <v>467</v>
      </c>
      <c r="F114" s="54" t="s">
        <v>467</v>
      </c>
      <c r="G114" s="87" t="s">
        <v>467</v>
      </c>
      <c r="H114" s="54">
        <v>37</v>
      </c>
      <c r="I114" s="54">
        <v>13</v>
      </c>
      <c r="J114" s="87">
        <f t="shared" si="1"/>
        <v>50</v>
      </c>
    </row>
    <row r="115" spans="1:10">
      <c r="A115" s="262" t="s">
        <v>208</v>
      </c>
      <c r="B115" s="56" t="s">
        <v>204</v>
      </c>
      <c r="C115" s="55" t="s">
        <v>249</v>
      </c>
      <c r="D115" s="87">
        <v>11</v>
      </c>
      <c r="E115" s="54" t="s">
        <v>467</v>
      </c>
      <c r="F115" s="54" t="s">
        <v>467</v>
      </c>
      <c r="G115" s="87" t="s">
        <v>467</v>
      </c>
      <c r="H115" s="87" t="s">
        <v>467</v>
      </c>
      <c r="I115" s="87" t="s">
        <v>467</v>
      </c>
      <c r="J115" s="87">
        <f t="shared" si="1"/>
        <v>11</v>
      </c>
    </row>
    <row r="116" spans="1:10">
      <c r="A116" s="262"/>
      <c r="B116" s="56" t="s">
        <v>205</v>
      </c>
      <c r="C116" s="55" t="s">
        <v>249</v>
      </c>
      <c r="D116" s="87">
        <v>17</v>
      </c>
      <c r="E116" s="54" t="s">
        <v>467</v>
      </c>
      <c r="F116" s="54" t="s">
        <v>467</v>
      </c>
      <c r="G116" s="87" t="s">
        <v>467</v>
      </c>
      <c r="H116" s="87" t="s">
        <v>467</v>
      </c>
      <c r="I116" s="87" t="s">
        <v>467</v>
      </c>
      <c r="J116" s="87">
        <f t="shared" si="1"/>
        <v>17</v>
      </c>
    </row>
    <row r="117" spans="1:10">
      <c r="A117" s="262"/>
      <c r="B117" s="56" t="s">
        <v>206</v>
      </c>
      <c r="C117" s="55" t="s">
        <v>249</v>
      </c>
      <c r="D117" s="87">
        <v>6</v>
      </c>
      <c r="E117" s="54" t="s">
        <v>467</v>
      </c>
      <c r="F117" s="54" t="s">
        <v>467</v>
      </c>
      <c r="G117" s="87" t="s">
        <v>467</v>
      </c>
      <c r="H117" s="87" t="s">
        <v>467</v>
      </c>
      <c r="I117" s="87" t="s">
        <v>467</v>
      </c>
      <c r="J117" s="87">
        <f t="shared" si="1"/>
        <v>6</v>
      </c>
    </row>
    <row r="118" spans="1:10">
      <c r="A118" s="262"/>
      <c r="B118" s="56" t="s">
        <v>207</v>
      </c>
      <c r="C118" s="55" t="s">
        <v>248</v>
      </c>
      <c r="D118" s="87">
        <v>50</v>
      </c>
      <c r="E118" s="54" t="s">
        <v>467</v>
      </c>
      <c r="F118" s="54" t="s">
        <v>467</v>
      </c>
      <c r="G118" s="87" t="s">
        <v>467</v>
      </c>
      <c r="H118" s="87" t="s">
        <v>467</v>
      </c>
      <c r="I118" s="87" t="s">
        <v>467</v>
      </c>
      <c r="J118" s="87">
        <f t="shared" ref="J118:J180" si="2">SUM(D118:I118)</f>
        <v>50</v>
      </c>
    </row>
    <row r="119" spans="1:10">
      <c r="A119" s="256" t="s">
        <v>216</v>
      </c>
      <c r="B119" s="56" t="s">
        <v>209</v>
      </c>
      <c r="C119" s="55" t="s">
        <v>249</v>
      </c>
      <c r="D119" s="87">
        <v>8</v>
      </c>
      <c r="E119" s="54" t="s">
        <v>467</v>
      </c>
      <c r="F119" s="54" t="s">
        <v>467</v>
      </c>
      <c r="G119" s="87" t="s">
        <v>467</v>
      </c>
      <c r="H119" s="87" t="s">
        <v>467</v>
      </c>
      <c r="I119" s="87" t="s">
        <v>467</v>
      </c>
      <c r="J119" s="87">
        <f t="shared" si="2"/>
        <v>8</v>
      </c>
    </row>
    <row r="120" spans="1:10">
      <c r="A120" s="256"/>
      <c r="B120" s="56" t="s">
        <v>210</v>
      </c>
      <c r="C120" s="55" t="s">
        <v>249</v>
      </c>
      <c r="D120" s="87">
        <v>11</v>
      </c>
      <c r="E120" s="54" t="s">
        <v>467</v>
      </c>
      <c r="F120" s="54" t="s">
        <v>467</v>
      </c>
      <c r="G120" s="87" t="s">
        <v>467</v>
      </c>
      <c r="H120" s="87" t="s">
        <v>467</v>
      </c>
      <c r="I120" s="87" t="s">
        <v>467</v>
      </c>
      <c r="J120" s="87">
        <f t="shared" si="2"/>
        <v>11</v>
      </c>
    </row>
    <row r="121" spans="1:10">
      <c r="A121" s="256"/>
      <c r="B121" s="56" t="s">
        <v>211</v>
      </c>
      <c r="C121" s="55" t="s">
        <v>249</v>
      </c>
      <c r="D121" s="87">
        <v>7</v>
      </c>
      <c r="E121" s="54" t="s">
        <v>467</v>
      </c>
      <c r="F121" s="54" t="s">
        <v>467</v>
      </c>
      <c r="G121" s="87" t="s">
        <v>467</v>
      </c>
      <c r="H121" s="87" t="s">
        <v>467</v>
      </c>
      <c r="I121" s="87" t="s">
        <v>467</v>
      </c>
      <c r="J121" s="87">
        <f t="shared" si="2"/>
        <v>7</v>
      </c>
    </row>
    <row r="122" spans="1:10">
      <c r="A122" s="256"/>
      <c r="B122" s="56" t="s">
        <v>212</v>
      </c>
      <c r="C122" s="55" t="s">
        <v>248</v>
      </c>
      <c r="D122" s="87">
        <f>23+17</f>
        <v>40</v>
      </c>
      <c r="E122" s="54" t="s">
        <v>467</v>
      </c>
      <c r="F122" s="54" t="s">
        <v>467</v>
      </c>
      <c r="G122" s="87" t="s">
        <v>467</v>
      </c>
      <c r="H122" s="87" t="s">
        <v>467</v>
      </c>
      <c r="I122" s="87" t="s">
        <v>467</v>
      </c>
      <c r="J122" s="87">
        <f t="shared" si="2"/>
        <v>40</v>
      </c>
    </row>
    <row r="123" spans="1:10">
      <c r="A123" s="256"/>
      <c r="B123" s="56" t="s">
        <v>213</v>
      </c>
      <c r="C123" s="55" t="s">
        <v>249</v>
      </c>
      <c r="D123" s="87">
        <v>5</v>
      </c>
      <c r="E123" s="54" t="s">
        <v>467</v>
      </c>
      <c r="F123" s="54" t="s">
        <v>467</v>
      </c>
      <c r="G123" s="87" t="s">
        <v>467</v>
      </c>
      <c r="H123" s="87" t="s">
        <v>467</v>
      </c>
      <c r="I123" s="87" t="s">
        <v>467</v>
      </c>
      <c r="J123" s="87">
        <f t="shared" si="2"/>
        <v>5</v>
      </c>
    </row>
    <row r="124" spans="1:10">
      <c r="A124" s="256"/>
      <c r="B124" s="56" t="s">
        <v>214</v>
      </c>
      <c r="C124" s="55" t="s">
        <v>249</v>
      </c>
      <c r="D124" s="87">
        <v>19</v>
      </c>
      <c r="E124" s="54" t="s">
        <v>467</v>
      </c>
      <c r="F124" s="54" t="s">
        <v>467</v>
      </c>
      <c r="G124" s="87" t="s">
        <v>467</v>
      </c>
      <c r="H124" s="87" t="s">
        <v>467</v>
      </c>
      <c r="I124" s="87" t="s">
        <v>467</v>
      </c>
      <c r="J124" s="87">
        <f t="shared" si="2"/>
        <v>19</v>
      </c>
    </row>
    <row r="125" spans="1:10">
      <c r="A125" s="256"/>
      <c r="B125" s="56" t="s">
        <v>215</v>
      </c>
      <c r="C125" s="55" t="s">
        <v>249</v>
      </c>
      <c r="D125" s="87">
        <v>4</v>
      </c>
      <c r="E125" s="54" t="s">
        <v>467</v>
      </c>
      <c r="F125" s="54" t="s">
        <v>467</v>
      </c>
      <c r="G125" s="87" t="s">
        <v>467</v>
      </c>
      <c r="H125" s="87" t="s">
        <v>467</v>
      </c>
      <c r="I125" s="87" t="s">
        <v>467</v>
      </c>
      <c r="J125" s="87">
        <f t="shared" si="2"/>
        <v>4</v>
      </c>
    </row>
    <row r="126" spans="1:10" ht="15" customHeight="1">
      <c r="A126" s="258" t="s">
        <v>122</v>
      </c>
      <c r="B126" s="56" t="s">
        <v>482</v>
      </c>
      <c r="C126" s="55" t="s">
        <v>249</v>
      </c>
      <c r="D126" s="54" t="s">
        <v>467</v>
      </c>
      <c r="E126" s="54" t="s">
        <v>467</v>
      </c>
      <c r="F126" s="54" t="s">
        <v>467</v>
      </c>
      <c r="G126" s="54" t="s">
        <v>467</v>
      </c>
      <c r="H126" s="87" t="s">
        <v>467</v>
      </c>
      <c r="I126" s="54">
        <v>10</v>
      </c>
      <c r="J126" s="87">
        <f t="shared" si="2"/>
        <v>10</v>
      </c>
    </row>
    <row r="127" spans="1:10" ht="12" customHeight="1">
      <c r="A127" s="259"/>
      <c r="B127" s="86" t="s">
        <v>269</v>
      </c>
      <c r="C127" s="86" t="s">
        <v>249</v>
      </c>
      <c r="D127" s="54" t="s">
        <v>467</v>
      </c>
      <c r="E127" s="54" t="s">
        <v>467</v>
      </c>
      <c r="F127" s="54">
        <v>24</v>
      </c>
      <c r="G127" s="87" t="s">
        <v>467</v>
      </c>
      <c r="H127" s="87" t="s">
        <v>467</v>
      </c>
      <c r="I127" s="87" t="s">
        <v>467</v>
      </c>
      <c r="J127" s="87">
        <f t="shared" si="2"/>
        <v>24</v>
      </c>
    </row>
    <row r="128" spans="1:10">
      <c r="A128" s="259"/>
      <c r="B128" s="86" t="s">
        <v>270</v>
      </c>
      <c r="C128" s="86" t="s">
        <v>249</v>
      </c>
      <c r="D128" s="54" t="s">
        <v>467</v>
      </c>
      <c r="E128" s="54" t="s">
        <v>467</v>
      </c>
      <c r="F128" s="54">
        <v>27</v>
      </c>
      <c r="G128" s="87" t="s">
        <v>467</v>
      </c>
      <c r="H128" s="87" t="s">
        <v>467</v>
      </c>
      <c r="I128" s="54">
        <v>6</v>
      </c>
      <c r="J128" s="87">
        <f t="shared" si="2"/>
        <v>33</v>
      </c>
    </row>
    <row r="129" spans="1:10">
      <c r="A129" s="259"/>
      <c r="B129" s="86" t="s">
        <v>271</v>
      </c>
      <c r="C129" s="86" t="s">
        <v>249</v>
      </c>
      <c r="D129" s="54" t="s">
        <v>467</v>
      </c>
      <c r="E129" s="54" t="s">
        <v>467</v>
      </c>
      <c r="F129" s="54">
        <v>51</v>
      </c>
      <c r="G129" s="87" t="s">
        <v>467</v>
      </c>
      <c r="H129" s="87" t="s">
        <v>467</v>
      </c>
      <c r="I129" s="54">
        <v>6</v>
      </c>
      <c r="J129" s="87">
        <f t="shared" si="2"/>
        <v>57</v>
      </c>
    </row>
    <row r="130" spans="1:10">
      <c r="A130" s="259"/>
      <c r="B130" s="86" t="s">
        <v>272</v>
      </c>
      <c r="C130" s="86" t="s">
        <v>249</v>
      </c>
      <c r="D130" s="54" t="s">
        <v>467</v>
      </c>
      <c r="E130" s="54" t="s">
        <v>467</v>
      </c>
      <c r="F130" s="54">
        <v>24</v>
      </c>
      <c r="G130" s="87" t="s">
        <v>467</v>
      </c>
      <c r="H130" s="87" t="s">
        <v>467</v>
      </c>
      <c r="I130" s="87" t="s">
        <v>467</v>
      </c>
      <c r="J130" s="87">
        <f t="shared" si="2"/>
        <v>24</v>
      </c>
    </row>
    <row r="131" spans="1:10">
      <c r="A131" s="259"/>
      <c r="B131" s="86" t="s">
        <v>484</v>
      </c>
      <c r="C131" s="86" t="s">
        <v>249</v>
      </c>
      <c r="D131" s="54" t="s">
        <v>467</v>
      </c>
      <c r="E131" s="54" t="s">
        <v>467</v>
      </c>
      <c r="F131" s="54" t="s">
        <v>467</v>
      </c>
      <c r="G131" s="54" t="s">
        <v>467</v>
      </c>
      <c r="H131" s="87" t="s">
        <v>467</v>
      </c>
      <c r="I131" s="54">
        <v>6</v>
      </c>
      <c r="J131" s="87">
        <f t="shared" si="2"/>
        <v>6</v>
      </c>
    </row>
    <row r="132" spans="1:10">
      <c r="A132" s="259"/>
      <c r="B132" s="86" t="s">
        <v>273</v>
      </c>
      <c r="C132" s="86" t="s">
        <v>249</v>
      </c>
      <c r="D132" s="54" t="s">
        <v>467</v>
      </c>
      <c r="E132" s="54" t="s">
        <v>467</v>
      </c>
      <c r="F132" s="54">
        <v>49</v>
      </c>
      <c r="G132" s="87" t="s">
        <v>467</v>
      </c>
      <c r="H132" s="87" t="s">
        <v>467</v>
      </c>
      <c r="I132" s="87" t="s">
        <v>467</v>
      </c>
      <c r="J132" s="87">
        <f t="shared" si="2"/>
        <v>49</v>
      </c>
    </row>
    <row r="133" spans="1:10">
      <c r="A133" s="259"/>
      <c r="B133" s="86" t="s">
        <v>274</v>
      </c>
      <c r="C133" s="86" t="s">
        <v>249</v>
      </c>
      <c r="D133" s="54" t="s">
        <v>467</v>
      </c>
      <c r="E133" s="54" t="s">
        <v>467</v>
      </c>
      <c r="F133" s="54">
        <v>27</v>
      </c>
      <c r="G133" s="87" t="s">
        <v>467</v>
      </c>
      <c r="H133" s="87" t="s">
        <v>467</v>
      </c>
      <c r="I133" s="87" t="s">
        <v>467</v>
      </c>
      <c r="J133" s="87">
        <f t="shared" si="2"/>
        <v>27</v>
      </c>
    </row>
    <row r="134" spans="1:10">
      <c r="A134" s="259"/>
      <c r="B134" s="86" t="s">
        <v>483</v>
      </c>
      <c r="C134" s="86" t="s">
        <v>249</v>
      </c>
      <c r="D134" s="54" t="s">
        <v>467</v>
      </c>
      <c r="E134" s="54" t="s">
        <v>467</v>
      </c>
      <c r="F134" s="54" t="s">
        <v>467</v>
      </c>
      <c r="G134" s="54" t="s">
        <v>467</v>
      </c>
      <c r="H134" s="87" t="s">
        <v>467</v>
      </c>
      <c r="I134" s="54">
        <v>10</v>
      </c>
      <c r="J134" s="87">
        <f t="shared" si="2"/>
        <v>10</v>
      </c>
    </row>
    <row r="135" spans="1:10" ht="15" customHeight="1">
      <c r="A135" s="259"/>
      <c r="B135" s="56" t="s">
        <v>217</v>
      </c>
      <c r="C135" s="55" t="s">
        <v>248</v>
      </c>
      <c r="D135" s="87">
        <f>17+21+13</f>
        <v>51</v>
      </c>
      <c r="E135" s="54" t="s">
        <v>467</v>
      </c>
      <c r="F135" s="54" t="s">
        <v>467</v>
      </c>
      <c r="G135" s="87" t="s">
        <v>467</v>
      </c>
      <c r="H135" s="87" t="s">
        <v>467</v>
      </c>
      <c r="I135" s="87" t="s">
        <v>467</v>
      </c>
      <c r="J135" s="87">
        <f t="shared" si="2"/>
        <v>51</v>
      </c>
    </row>
    <row r="136" spans="1:10">
      <c r="A136" s="259"/>
      <c r="B136" s="56" t="s">
        <v>218</v>
      </c>
      <c r="C136" s="55" t="s">
        <v>249</v>
      </c>
      <c r="D136" s="87">
        <v>8</v>
      </c>
      <c r="E136" s="54" t="s">
        <v>467</v>
      </c>
      <c r="F136" s="54" t="s">
        <v>467</v>
      </c>
      <c r="G136" s="87" t="s">
        <v>467</v>
      </c>
      <c r="H136" s="87" t="s">
        <v>467</v>
      </c>
      <c r="I136" s="54">
        <v>10</v>
      </c>
      <c r="J136" s="87">
        <f t="shared" si="2"/>
        <v>18</v>
      </c>
    </row>
    <row r="137" spans="1:10">
      <c r="A137" s="259"/>
      <c r="B137" s="56" t="s">
        <v>219</v>
      </c>
      <c r="C137" s="55" t="s">
        <v>249</v>
      </c>
      <c r="D137" s="87">
        <v>9</v>
      </c>
      <c r="E137" s="54" t="s">
        <v>467</v>
      </c>
      <c r="F137" s="54" t="s">
        <v>467</v>
      </c>
      <c r="G137" s="87" t="s">
        <v>467</v>
      </c>
      <c r="H137" s="87" t="s">
        <v>467</v>
      </c>
      <c r="I137" s="87" t="s">
        <v>467</v>
      </c>
      <c r="J137" s="87">
        <f t="shared" si="2"/>
        <v>9</v>
      </c>
    </row>
    <row r="138" spans="1:10">
      <c r="A138" s="259"/>
      <c r="B138" s="56" t="s">
        <v>485</v>
      </c>
      <c r="C138" s="55" t="s">
        <v>249</v>
      </c>
      <c r="D138" s="54" t="s">
        <v>467</v>
      </c>
      <c r="E138" s="54" t="s">
        <v>467</v>
      </c>
      <c r="F138" s="54" t="s">
        <v>467</v>
      </c>
      <c r="G138" s="54" t="s">
        <v>467</v>
      </c>
      <c r="H138" s="87" t="s">
        <v>467</v>
      </c>
      <c r="I138" s="54">
        <v>6</v>
      </c>
      <c r="J138" s="87">
        <f t="shared" si="2"/>
        <v>6</v>
      </c>
    </row>
    <row r="139" spans="1:10">
      <c r="A139" s="260"/>
      <c r="B139" s="56" t="s">
        <v>486</v>
      </c>
      <c r="C139" s="55" t="s">
        <v>249</v>
      </c>
      <c r="D139" s="54" t="s">
        <v>467</v>
      </c>
      <c r="E139" s="54" t="s">
        <v>467</v>
      </c>
      <c r="F139" s="54" t="s">
        <v>467</v>
      </c>
      <c r="G139" s="54" t="s">
        <v>467</v>
      </c>
      <c r="H139" s="87" t="s">
        <v>467</v>
      </c>
      <c r="I139" s="54">
        <v>6</v>
      </c>
      <c r="J139" s="87">
        <f t="shared" si="2"/>
        <v>6</v>
      </c>
    </row>
    <row r="140" spans="1:10">
      <c r="A140" s="256" t="s">
        <v>146</v>
      </c>
      <c r="B140" s="112" t="s">
        <v>220</v>
      </c>
      <c r="C140" s="55" t="s">
        <v>249</v>
      </c>
      <c r="D140" s="87">
        <v>11</v>
      </c>
      <c r="E140" s="54" t="s">
        <v>467</v>
      </c>
      <c r="F140" s="54" t="s">
        <v>467</v>
      </c>
      <c r="G140" s="87" t="s">
        <v>467</v>
      </c>
      <c r="H140" s="87" t="s">
        <v>467</v>
      </c>
      <c r="I140" s="87" t="s">
        <v>467</v>
      </c>
      <c r="J140" s="87">
        <f t="shared" si="2"/>
        <v>11</v>
      </c>
    </row>
    <row r="141" spans="1:10">
      <c r="A141" s="256"/>
      <c r="B141" s="56" t="s">
        <v>147</v>
      </c>
      <c r="C141" s="55" t="s">
        <v>249</v>
      </c>
      <c r="D141" s="87">
        <v>8</v>
      </c>
      <c r="E141" s="54">
        <v>147</v>
      </c>
      <c r="F141" s="54">
        <v>78</v>
      </c>
      <c r="G141" s="87" t="s">
        <v>467</v>
      </c>
      <c r="H141" s="87" t="s">
        <v>467</v>
      </c>
      <c r="I141" s="87" t="s">
        <v>467</v>
      </c>
      <c r="J141" s="87">
        <f t="shared" si="2"/>
        <v>233</v>
      </c>
    </row>
    <row r="142" spans="1:10">
      <c r="A142" s="256"/>
      <c r="B142" s="56" t="s">
        <v>221</v>
      </c>
      <c r="C142" s="55" t="s">
        <v>249</v>
      </c>
      <c r="D142" s="87">
        <v>19</v>
      </c>
      <c r="E142" s="54">
        <v>142</v>
      </c>
      <c r="F142" s="54" t="s">
        <v>467</v>
      </c>
      <c r="G142" s="87" t="s">
        <v>467</v>
      </c>
      <c r="H142" s="87" t="s">
        <v>467</v>
      </c>
      <c r="I142" s="87" t="s">
        <v>467</v>
      </c>
      <c r="J142" s="87">
        <f t="shared" si="2"/>
        <v>161</v>
      </c>
    </row>
    <row r="143" spans="1:10">
      <c r="A143" s="256"/>
      <c r="B143" s="86" t="s">
        <v>275</v>
      </c>
      <c r="C143" s="55" t="s">
        <v>249</v>
      </c>
      <c r="D143" s="54" t="s">
        <v>467</v>
      </c>
      <c r="E143" s="54" t="s">
        <v>467</v>
      </c>
      <c r="F143" s="54">
        <v>72</v>
      </c>
      <c r="G143" s="87" t="s">
        <v>467</v>
      </c>
      <c r="H143" s="87" t="s">
        <v>467</v>
      </c>
      <c r="I143" s="87" t="s">
        <v>467</v>
      </c>
      <c r="J143" s="87">
        <f t="shared" si="2"/>
        <v>72</v>
      </c>
    </row>
    <row r="144" spans="1:10">
      <c r="A144" s="256"/>
      <c r="B144" s="86" t="s">
        <v>276</v>
      </c>
      <c r="C144" s="55" t="s">
        <v>249</v>
      </c>
      <c r="D144" s="54" t="s">
        <v>467</v>
      </c>
      <c r="E144" s="54" t="s">
        <v>467</v>
      </c>
      <c r="F144" s="54">
        <v>49</v>
      </c>
      <c r="G144" s="87" t="s">
        <v>467</v>
      </c>
      <c r="H144" s="87" t="s">
        <v>467</v>
      </c>
      <c r="I144" s="87" t="s">
        <v>467</v>
      </c>
      <c r="J144" s="87">
        <f t="shared" si="2"/>
        <v>49</v>
      </c>
    </row>
    <row r="145" spans="1:10">
      <c r="A145" s="256"/>
      <c r="B145" s="59" t="s">
        <v>291</v>
      </c>
      <c r="C145" s="59" t="s">
        <v>249</v>
      </c>
      <c r="D145" s="54" t="s">
        <v>467</v>
      </c>
      <c r="E145" s="54" t="s">
        <v>467</v>
      </c>
      <c r="F145" s="54" t="s">
        <v>467</v>
      </c>
      <c r="G145" s="87" t="s">
        <v>467</v>
      </c>
      <c r="H145" s="54">
        <v>24</v>
      </c>
      <c r="I145" s="87" t="s">
        <v>467</v>
      </c>
      <c r="J145" s="87">
        <f t="shared" si="2"/>
        <v>24</v>
      </c>
    </row>
    <row r="146" spans="1:10">
      <c r="A146" s="256"/>
      <c r="B146" s="56" t="s">
        <v>222</v>
      </c>
      <c r="C146" s="55" t="s">
        <v>249</v>
      </c>
      <c r="D146" s="87">
        <v>8</v>
      </c>
      <c r="E146" s="54" t="s">
        <v>467</v>
      </c>
      <c r="F146" s="54" t="s">
        <v>467</v>
      </c>
      <c r="G146" s="87" t="s">
        <v>467</v>
      </c>
      <c r="H146" s="87" t="s">
        <v>467</v>
      </c>
      <c r="I146" s="87" t="s">
        <v>467</v>
      </c>
      <c r="J146" s="87">
        <f t="shared" si="2"/>
        <v>8</v>
      </c>
    </row>
    <row r="147" spans="1:10">
      <c r="A147" s="256"/>
      <c r="B147" s="59" t="s">
        <v>292</v>
      </c>
      <c r="C147" s="55" t="s">
        <v>249</v>
      </c>
      <c r="D147" s="54" t="s">
        <v>467</v>
      </c>
      <c r="E147" s="54" t="s">
        <v>467</v>
      </c>
      <c r="F147" s="54" t="s">
        <v>467</v>
      </c>
      <c r="G147" s="87" t="s">
        <v>467</v>
      </c>
      <c r="H147" s="54">
        <v>47</v>
      </c>
      <c r="I147" s="87" t="s">
        <v>467</v>
      </c>
      <c r="J147" s="87">
        <f t="shared" si="2"/>
        <v>47</v>
      </c>
    </row>
    <row r="148" spans="1:10">
      <c r="A148" s="256"/>
      <c r="B148" s="86" t="s">
        <v>277</v>
      </c>
      <c r="C148" s="55" t="s">
        <v>249</v>
      </c>
      <c r="D148" s="54" t="s">
        <v>467</v>
      </c>
      <c r="E148" s="54" t="s">
        <v>467</v>
      </c>
      <c r="F148" s="54">
        <v>73</v>
      </c>
      <c r="G148" s="87" t="s">
        <v>467</v>
      </c>
      <c r="H148" s="87" t="s">
        <v>467</v>
      </c>
      <c r="I148" s="87" t="s">
        <v>467</v>
      </c>
      <c r="J148" s="87">
        <f t="shared" si="2"/>
        <v>73</v>
      </c>
    </row>
    <row r="149" spans="1:10">
      <c r="A149" s="256" t="s">
        <v>225</v>
      </c>
      <c r="B149" s="56" t="s">
        <v>223</v>
      </c>
      <c r="C149" s="55" t="s">
        <v>248</v>
      </c>
      <c r="D149" s="87">
        <f>18+37</f>
        <v>55</v>
      </c>
      <c r="E149" s="54">
        <v>104</v>
      </c>
      <c r="F149" s="54" t="s">
        <v>467</v>
      </c>
      <c r="G149" s="87" t="s">
        <v>467</v>
      </c>
      <c r="H149" s="87" t="s">
        <v>467</v>
      </c>
      <c r="I149" s="87" t="s">
        <v>467</v>
      </c>
      <c r="J149" s="87">
        <f t="shared" si="2"/>
        <v>159</v>
      </c>
    </row>
    <row r="150" spans="1:10">
      <c r="A150" s="256"/>
      <c r="B150" s="56" t="s">
        <v>224</v>
      </c>
      <c r="C150" s="55" t="s">
        <v>249</v>
      </c>
      <c r="D150" s="87">
        <v>22</v>
      </c>
      <c r="E150" s="54" t="s">
        <v>467</v>
      </c>
      <c r="F150" s="54" t="s">
        <v>467</v>
      </c>
      <c r="G150" s="87" t="s">
        <v>467</v>
      </c>
      <c r="H150" s="87" t="s">
        <v>467</v>
      </c>
      <c r="I150" s="87" t="s">
        <v>467</v>
      </c>
      <c r="J150" s="87">
        <f t="shared" si="2"/>
        <v>22</v>
      </c>
    </row>
    <row r="151" spans="1:10">
      <c r="A151" s="256"/>
      <c r="B151" s="59" t="s">
        <v>293</v>
      </c>
      <c r="C151" s="55" t="s">
        <v>249</v>
      </c>
      <c r="D151" s="54" t="s">
        <v>467</v>
      </c>
      <c r="E151" s="54" t="s">
        <v>467</v>
      </c>
      <c r="F151" s="54" t="s">
        <v>467</v>
      </c>
      <c r="G151" s="87" t="s">
        <v>467</v>
      </c>
      <c r="H151" s="54">
        <v>37</v>
      </c>
      <c r="I151" s="87" t="s">
        <v>467</v>
      </c>
      <c r="J151" s="87">
        <f t="shared" si="2"/>
        <v>37</v>
      </c>
    </row>
    <row r="152" spans="1:10">
      <c r="A152" s="256"/>
      <c r="B152" s="48" t="s">
        <v>255</v>
      </c>
      <c r="C152" s="55" t="s">
        <v>249</v>
      </c>
      <c r="D152" s="54" t="s">
        <v>467</v>
      </c>
      <c r="E152" s="54">
        <v>77</v>
      </c>
      <c r="F152" s="54" t="s">
        <v>467</v>
      </c>
      <c r="G152" s="87" t="s">
        <v>467</v>
      </c>
      <c r="H152" s="54">
        <v>37</v>
      </c>
      <c r="I152" s="87" t="s">
        <v>467</v>
      </c>
      <c r="J152" s="87">
        <f t="shared" si="2"/>
        <v>114</v>
      </c>
    </row>
    <row r="153" spans="1:10">
      <c r="A153" s="261" t="s">
        <v>279</v>
      </c>
      <c r="B153" s="58" t="s">
        <v>280</v>
      </c>
      <c r="C153" s="48" t="s">
        <v>248</v>
      </c>
      <c r="D153" s="54" t="s">
        <v>467</v>
      </c>
      <c r="E153" s="54" t="s">
        <v>467</v>
      </c>
      <c r="F153" s="54" t="s">
        <v>467</v>
      </c>
      <c r="G153" s="54">
        <v>664</v>
      </c>
      <c r="H153" s="87" t="s">
        <v>467</v>
      </c>
      <c r="I153" s="54">
        <v>8</v>
      </c>
      <c r="J153" s="87">
        <f t="shared" si="2"/>
        <v>672</v>
      </c>
    </row>
    <row r="154" spans="1:10">
      <c r="A154" s="261"/>
      <c r="B154" s="58" t="s">
        <v>487</v>
      </c>
      <c r="C154" s="48" t="s">
        <v>249</v>
      </c>
      <c r="D154" s="54" t="s">
        <v>467</v>
      </c>
      <c r="E154" s="54" t="s">
        <v>467</v>
      </c>
      <c r="F154" s="54" t="s">
        <v>467</v>
      </c>
      <c r="G154" s="54" t="s">
        <v>467</v>
      </c>
      <c r="H154" s="87" t="s">
        <v>467</v>
      </c>
      <c r="I154" s="54">
        <v>6</v>
      </c>
      <c r="J154" s="87">
        <f t="shared" si="2"/>
        <v>6</v>
      </c>
    </row>
    <row r="155" spans="1:10">
      <c r="A155" s="261"/>
      <c r="B155" s="58" t="s">
        <v>488</v>
      </c>
      <c r="C155" s="48" t="s">
        <v>249</v>
      </c>
      <c r="D155" s="54" t="s">
        <v>467</v>
      </c>
      <c r="E155" s="54" t="s">
        <v>467</v>
      </c>
      <c r="F155" s="54" t="s">
        <v>467</v>
      </c>
      <c r="G155" s="54" t="s">
        <v>467</v>
      </c>
      <c r="H155" s="87" t="s">
        <v>467</v>
      </c>
      <c r="I155" s="54">
        <v>6</v>
      </c>
      <c r="J155" s="87">
        <f t="shared" si="2"/>
        <v>6</v>
      </c>
    </row>
    <row r="156" spans="1:10">
      <c r="A156" s="261"/>
      <c r="B156" s="58" t="s">
        <v>489</v>
      </c>
      <c r="C156" s="48" t="s">
        <v>249</v>
      </c>
      <c r="D156" s="54" t="s">
        <v>467</v>
      </c>
      <c r="E156" s="54" t="s">
        <v>467</v>
      </c>
      <c r="F156" s="54" t="s">
        <v>467</v>
      </c>
      <c r="G156" s="54" t="s">
        <v>467</v>
      </c>
      <c r="H156" s="87" t="s">
        <v>467</v>
      </c>
      <c r="I156" s="54">
        <v>4</v>
      </c>
      <c r="J156" s="87">
        <f t="shared" si="2"/>
        <v>4</v>
      </c>
    </row>
    <row r="157" spans="1:10">
      <c r="A157" s="261"/>
      <c r="B157" s="58" t="s">
        <v>490</v>
      </c>
      <c r="C157" s="48" t="s">
        <v>249</v>
      </c>
      <c r="D157" s="54" t="s">
        <v>467</v>
      </c>
      <c r="E157" s="54" t="s">
        <v>467</v>
      </c>
      <c r="F157" s="54" t="s">
        <v>467</v>
      </c>
      <c r="G157" s="54" t="s">
        <v>467</v>
      </c>
      <c r="H157" s="87" t="s">
        <v>467</v>
      </c>
      <c r="I157" s="54">
        <v>7</v>
      </c>
      <c r="J157" s="87">
        <f t="shared" si="2"/>
        <v>7</v>
      </c>
    </row>
    <row r="158" spans="1:10">
      <c r="A158" s="261"/>
      <c r="B158" s="58" t="s">
        <v>491</v>
      </c>
      <c r="C158" s="48" t="s">
        <v>249</v>
      </c>
      <c r="D158" s="54" t="s">
        <v>467</v>
      </c>
      <c r="E158" s="54" t="s">
        <v>467</v>
      </c>
      <c r="F158" s="54" t="s">
        <v>467</v>
      </c>
      <c r="G158" s="54" t="s">
        <v>467</v>
      </c>
      <c r="H158" s="87" t="s">
        <v>467</v>
      </c>
      <c r="I158" s="54">
        <v>12</v>
      </c>
      <c r="J158" s="87">
        <f t="shared" si="2"/>
        <v>12</v>
      </c>
    </row>
    <row r="159" spans="1:10">
      <c r="A159" s="261"/>
      <c r="B159" s="58" t="s">
        <v>492</v>
      </c>
      <c r="C159" s="48" t="s">
        <v>249</v>
      </c>
      <c r="D159" s="54" t="s">
        <v>467</v>
      </c>
      <c r="E159" s="54" t="s">
        <v>467</v>
      </c>
      <c r="F159" s="54" t="s">
        <v>467</v>
      </c>
      <c r="G159" s="54" t="s">
        <v>467</v>
      </c>
      <c r="H159" s="87" t="s">
        <v>467</v>
      </c>
      <c r="I159" s="54">
        <v>6</v>
      </c>
      <c r="J159" s="87">
        <f t="shared" si="2"/>
        <v>6</v>
      </c>
    </row>
    <row r="160" spans="1:10">
      <c r="A160" s="261"/>
      <c r="B160" s="58" t="s">
        <v>493</v>
      </c>
      <c r="C160" s="48" t="s">
        <v>249</v>
      </c>
      <c r="D160" s="54" t="s">
        <v>467</v>
      </c>
      <c r="E160" s="54" t="s">
        <v>467</v>
      </c>
      <c r="F160" s="54" t="s">
        <v>467</v>
      </c>
      <c r="G160" s="54" t="s">
        <v>467</v>
      </c>
      <c r="H160" s="87" t="s">
        <v>467</v>
      </c>
      <c r="I160" s="54">
        <v>4</v>
      </c>
      <c r="J160" s="87">
        <f t="shared" si="2"/>
        <v>4</v>
      </c>
    </row>
    <row r="161" spans="1:10">
      <c r="A161" s="261"/>
      <c r="B161" s="58" t="s">
        <v>132</v>
      </c>
      <c r="C161" s="48" t="s">
        <v>249</v>
      </c>
      <c r="D161" s="54" t="s">
        <v>467</v>
      </c>
      <c r="E161" s="54" t="s">
        <v>467</v>
      </c>
      <c r="F161" s="54" t="s">
        <v>467</v>
      </c>
      <c r="G161" s="54">
        <v>327</v>
      </c>
      <c r="H161" s="87" t="s">
        <v>467</v>
      </c>
      <c r="I161" s="54">
        <v>7</v>
      </c>
      <c r="J161" s="87">
        <f t="shared" si="2"/>
        <v>334</v>
      </c>
    </row>
    <row r="162" spans="1:10">
      <c r="A162" s="256" t="s">
        <v>123</v>
      </c>
      <c r="B162" s="56" t="s">
        <v>226</v>
      </c>
      <c r="C162" s="55" t="s">
        <v>249</v>
      </c>
      <c r="D162" s="87">
        <v>21</v>
      </c>
      <c r="E162" s="54" t="s">
        <v>467</v>
      </c>
      <c r="F162" s="54" t="s">
        <v>467</v>
      </c>
      <c r="G162" s="87" t="s">
        <v>467</v>
      </c>
      <c r="H162" s="87" t="s">
        <v>467</v>
      </c>
      <c r="I162" s="87" t="s">
        <v>467</v>
      </c>
      <c r="J162" s="87">
        <f t="shared" si="2"/>
        <v>21</v>
      </c>
    </row>
    <row r="163" spans="1:10">
      <c r="A163" s="256"/>
      <c r="B163" s="56" t="s">
        <v>133</v>
      </c>
      <c r="C163" s="55" t="s">
        <v>248</v>
      </c>
      <c r="D163" s="87">
        <v>30</v>
      </c>
      <c r="E163" s="54" t="s">
        <v>467</v>
      </c>
      <c r="F163" s="54" t="s">
        <v>467</v>
      </c>
      <c r="G163" s="87" t="s">
        <v>467</v>
      </c>
      <c r="H163" s="87" t="s">
        <v>467</v>
      </c>
      <c r="I163" s="87" t="s">
        <v>467</v>
      </c>
      <c r="J163" s="87">
        <f t="shared" si="2"/>
        <v>30</v>
      </c>
    </row>
    <row r="164" spans="1:10">
      <c r="A164" s="256"/>
      <c r="B164" s="56" t="s">
        <v>227</v>
      </c>
      <c r="C164" s="55" t="s">
        <v>249</v>
      </c>
      <c r="D164" s="87">
        <v>4</v>
      </c>
      <c r="E164" s="54" t="s">
        <v>467</v>
      </c>
      <c r="F164" s="54" t="s">
        <v>467</v>
      </c>
      <c r="G164" s="87" t="s">
        <v>467</v>
      </c>
      <c r="H164" s="87" t="s">
        <v>467</v>
      </c>
      <c r="I164" s="87" t="s">
        <v>467</v>
      </c>
      <c r="J164" s="87">
        <f t="shared" si="2"/>
        <v>4</v>
      </c>
    </row>
    <row r="165" spans="1:10">
      <c r="A165" s="256"/>
      <c r="B165" s="56" t="s">
        <v>228</v>
      </c>
      <c r="C165" s="55" t="s">
        <v>249</v>
      </c>
      <c r="D165" s="87">
        <v>8</v>
      </c>
      <c r="E165" s="54" t="s">
        <v>467</v>
      </c>
      <c r="F165" s="54" t="s">
        <v>467</v>
      </c>
      <c r="G165" s="87" t="s">
        <v>467</v>
      </c>
      <c r="H165" s="87" t="s">
        <v>467</v>
      </c>
      <c r="I165" s="87" t="s">
        <v>467</v>
      </c>
      <c r="J165" s="87">
        <f t="shared" si="2"/>
        <v>8</v>
      </c>
    </row>
    <row r="166" spans="1:10">
      <c r="A166" s="256"/>
      <c r="B166" s="56" t="s">
        <v>229</v>
      </c>
      <c r="C166" s="55" t="s">
        <v>249</v>
      </c>
      <c r="D166" s="87">
        <v>10</v>
      </c>
      <c r="E166" s="54" t="s">
        <v>467</v>
      </c>
      <c r="F166" s="54" t="s">
        <v>467</v>
      </c>
      <c r="G166" s="87" t="s">
        <v>467</v>
      </c>
      <c r="H166" s="87" t="s">
        <v>467</v>
      </c>
      <c r="I166" s="87" t="s">
        <v>467</v>
      </c>
      <c r="J166" s="87">
        <f t="shared" si="2"/>
        <v>10</v>
      </c>
    </row>
    <row r="167" spans="1:10">
      <c r="A167" s="258" t="s">
        <v>231</v>
      </c>
      <c r="B167" s="112" t="s">
        <v>231</v>
      </c>
      <c r="C167" s="55" t="s">
        <v>249</v>
      </c>
      <c r="D167" s="87">
        <v>5</v>
      </c>
      <c r="E167" s="54" t="s">
        <v>467</v>
      </c>
      <c r="F167" s="54" t="s">
        <v>467</v>
      </c>
      <c r="G167" s="87" t="s">
        <v>467</v>
      </c>
      <c r="H167" s="87" t="s">
        <v>467</v>
      </c>
      <c r="I167" s="87" t="s">
        <v>467</v>
      </c>
      <c r="J167" s="87">
        <f t="shared" si="2"/>
        <v>5</v>
      </c>
    </row>
    <row r="168" spans="1:10">
      <c r="A168" s="259"/>
      <c r="B168" s="112" t="s">
        <v>494</v>
      </c>
      <c r="C168" s="55" t="s">
        <v>249</v>
      </c>
      <c r="D168" s="54" t="s">
        <v>467</v>
      </c>
      <c r="E168" s="54" t="s">
        <v>467</v>
      </c>
      <c r="F168" s="54" t="s">
        <v>467</v>
      </c>
      <c r="G168" s="54" t="s">
        <v>467</v>
      </c>
      <c r="H168" s="87" t="s">
        <v>467</v>
      </c>
      <c r="I168" s="54">
        <v>4</v>
      </c>
      <c r="J168" s="87">
        <f t="shared" si="2"/>
        <v>4</v>
      </c>
    </row>
    <row r="169" spans="1:10">
      <c r="A169" s="259"/>
      <c r="B169" s="112" t="s">
        <v>495</v>
      </c>
      <c r="C169" s="55" t="s">
        <v>249</v>
      </c>
      <c r="D169" s="54" t="s">
        <v>467</v>
      </c>
      <c r="E169" s="54" t="s">
        <v>467</v>
      </c>
      <c r="F169" s="54" t="s">
        <v>467</v>
      </c>
      <c r="G169" s="54" t="s">
        <v>467</v>
      </c>
      <c r="H169" s="87" t="s">
        <v>467</v>
      </c>
      <c r="I169" s="54">
        <v>7</v>
      </c>
      <c r="J169" s="87">
        <f t="shared" si="2"/>
        <v>7</v>
      </c>
    </row>
    <row r="170" spans="1:10">
      <c r="A170" s="259"/>
      <c r="B170" s="112" t="s">
        <v>496</v>
      </c>
      <c r="C170" s="55" t="s">
        <v>249</v>
      </c>
      <c r="D170" s="54" t="s">
        <v>467</v>
      </c>
      <c r="E170" s="54" t="s">
        <v>467</v>
      </c>
      <c r="F170" s="54" t="s">
        <v>467</v>
      </c>
      <c r="G170" s="54" t="s">
        <v>467</v>
      </c>
      <c r="H170" s="87" t="s">
        <v>467</v>
      </c>
      <c r="I170" s="54">
        <v>7</v>
      </c>
      <c r="J170" s="87">
        <f t="shared" si="2"/>
        <v>7</v>
      </c>
    </row>
    <row r="171" spans="1:10">
      <c r="A171" s="259"/>
      <c r="B171" s="112" t="s">
        <v>497</v>
      </c>
      <c r="C171" s="55" t="s">
        <v>249</v>
      </c>
      <c r="D171" s="54" t="s">
        <v>467</v>
      </c>
      <c r="E171" s="54" t="s">
        <v>467</v>
      </c>
      <c r="F171" s="54" t="s">
        <v>467</v>
      </c>
      <c r="G171" s="54" t="s">
        <v>467</v>
      </c>
      <c r="H171" s="87" t="s">
        <v>467</v>
      </c>
      <c r="I171" s="54">
        <v>7</v>
      </c>
      <c r="J171" s="87">
        <f t="shared" si="2"/>
        <v>7</v>
      </c>
    </row>
    <row r="172" spans="1:10">
      <c r="A172" s="259"/>
      <c r="B172" s="112" t="s">
        <v>498</v>
      </c>
      <c r="C172" s="55" t="s">
        <v>249</v>
      </c>
      <c r="D172" s="54" t="s">
        <v>467</v>
      </c>
      <c r="E172" s="54" t="s">
        <v>467</v>
      </c>
      <c r="F172" s="54" t="s">
        <v>467</v>
      </c>
      <c r="G172" s="54" t="s">
        <v>467</v>
      </c>
      <c r="H172" s="87" t="s">
        <v>467</v>
      </c>
      <c r="I172" s="54">
        <v>11</v>
      </c>
      <c r="J172" s="87">
        <f t="shared" si="2"/>
        <v>11</v>
      </c>
    </row>
    <row r="173" spans="1:10">
      <c r="A173" s="259"/>
      <c r="B173" s="112" t="s">
        <v>499</v>
      </c>
      <c r="C173" s="55" t="s">
        <v>249</v>
      </c>
      <c r="D173" s="54" t="s">
        <v>467</v>
      </c>
      <c r="E173" s="54" t="s">
        <v>467</v>
      </c>
      <c r="F173" s="54" t="s">
        <v>467</v>
      </c>
      <c r="G173" s="54" t="s">
        <v>467</v>
      </c>
      <c r="H173" s="87" t="s">
        <v>467</v>
      </c>
      <c r="I173" s="54">
        <v>7</v>
      </c>
      <c r="J173" s="87">
        <f t="shared" si="2"/>
        <v>7</v>
      </c>
    </row>
    <row r="174" spans="1:10">
      <c r="A174" s="259"/>
      <c r="B174" s="112" t="s">
        <v>500</v>
      </c>
      <c r="C174" s="55" t="s">
        <v>249</v>
      </c>
      <c r="D174" s="54" t="s">
        <v>467</v>
      </c>
      <c r="E174" s="54" t="s">
        <v>467</v>
      </c>
      <c r="F174" s="54" t="s">
        <v>467</v>
      </c>
      <c r="G174" s="54" t="s">
        <v>467</v>
      </c>
      <c r="H174" s="87" t="s">
        <v>467</v>
      </c>
      <c r="I174" s="54">
        <v>7</v>
      </c>
      <c r="J174" s="87">
        <f t="shared" si="2"/>
        <v>7</v>
      </c>
    </row>
    <row r="175" spans="1:10">
      <c r="A175" s="260"/>
      <c r="B175" s="56" t="s">
        <v>230</v>
      </c>
      <c r="C175" s="55" t="s">
        <v>248</v>
      </c>
      <c r="D175" s="87">
        <f>14+17+9</f>
        <v>40</v>
      </c>
      <c r="E175" s="54" t="s">
        <v>467</v>
      </c>
      <c r="F175" s="54" t="s">
        <v>467</v>
      </c>
      <c r="G175" s="87" t="s">
        <v>467</v>
      </c>
      <c r="H175" s="87" t="s">
        <v>467</v>
      </c>
      <c r="I175" s="54">
        <v>7</v>
      </c>
      <c r="J175" s="87">
        <f t="shared" si="2"/>
        <v>47</v>
      </c>
    </row>
    <row r="176" spans="1:10">
      <c r="A176" s="258" t="s">
        <v>124</v>
      </c>
      <c r="B176" s="56" t="s">
        <v>232</v>
      </c>
      <c r="C176" s="55" t="s">
        <v>249</v>
      </c>
      <c r="D176" s="87">
        <v>5</v>
      </c>
      <c r="E176" s="54" t="s">
        <v>467</v>
      </c>
      <c r="F176" s="54" t="s">
        <v>467</v>
      </c>
      <c r="G176" s="87" t="s">
        <v>467</v>
      </c>
      <c r="H176" s="87" t="s">
        <v>467</v>
      </c>
      <c r="I176" s="54">
        <v>6</v>
      </c>
      <c r="J176" s="87">
        <f t="shared" si="2"/>
        <v>11</v>
      </c>
    </row>
    <row r="177" spans="1:10">
      <c r="A177" s="259"/>
      <c r="B177" s="56" t="s">
        <v>501</v>
      </c>
      <c r="C177" s="55" t="s">
        <v>249</v>
      </c>
      <c r="D177" s="54" t="s">
        <v>467</v>
      </c>
      <c r="E177" s="54" t="s">
        <v>467</v>
      </c>
      <c r="F177" s="54" t="s">
        <v>467</v>
      </c>
      <c r="G177" s="54" t="s">
        <v>467</v>
      </c>
      <c r="H177" s="87" t="s">
        <v>467</v>
      </c>
      <c r="I177" s="54">
        <v>9</v>
      </c>
      <c r="J177" s="87">
        <f t="shared" si="2"/>
        <v>9</v>
      </c>
    </row>
    <row r="178" spans="1:10">
      <c r="A178" s="259"/>
      <c r="B178" s="56" t="s">
        <v>125</v>
      </c>
      <c r="C178" s="55" t="s">
        <v>249</v>
      </c>
      <c r="D178" s="87">
        <v>5</v>
      </c>
      <c r="E178" s="54" t="s">
        <v>467</v>
      </c>
      <c r="F178" s="54" t="s">
        <v>467</v>
      </c>
      <c r="G178" s="87" t="s">
        <v>467</v>
      </c>
      <c r="H178" s="87" t="s">
        <v>467</v>
      </c>
      <c r="I178" s="87" t="s">
        <v>467</v>
      </c>
      <c r="J178" s="87">
        <f t="shared" si="2"/>
        <v>5</v>
      </c>
    </row>
    <row r="179" spans="1:10">
      <c r="A179" s="259"/>
      <c r="B179" s="56" t="s">
        <v>233</v>
      </c>
      <c r="C179" s="55" t="s">
        <v>249</v>
      </c>
      <c r="D179" s="87">
        <v>7</v>
      </c>
      <c r="E179" s="54" t="s">
        <v>467</v>
      </c>
      <c r="F179" s="54" t="s">
        <v>467</v>
      </c>
      <c r="G179" s="87" t="s">
        <v>467</v>
      </c>
      <c r="H179" s="87" t="s">
        <v>467</v>
      </c>
      <c r="I179" s="87" t="s">
        <v>467</v>
      </c>
      <c r="J179" s="87">
        <f t="shared" si="2"/>
        <v>7</v>
      </c>
    </row>
    <row r="180" spans="1:10">
      <c r="A180" s="259"/>
      <c r="B180" s="56" t="s">
        <v>234</v>
      </c>
      <c r="C180" s="55" t="s">
        <v>248</v>
      </c>
      <c r="D180" s="87">
        <v>62</v>
      </c>
      <c r="E180" s="54" t="s">
        <v>467</v>
      </c>
      <c r="F180" s="54" t="s">
        <v>467</v>
      </c>
      <c r="G180" s="87" t="s">
        <v>467</v>
      </c>
      <c r="H180" s="87" t="s">
        <v>467</v>
      </c>
      <c r="I180" s="54">
        <v>9</v>
      </c>
      <c r="J180" s="87">
        <f t="shared" si="2"/>
        <v>71</v>
      </c>
    </row>
    <row r="181" spans="1:10">
      <c r="A181" s="259"/>
      <c r="B181" s="56" t="s">
        <v>235</v>
      </c>
      <c r="C181" s="55" t="s">
        <v>249</v>
      </c>
      <c r="D181" s="87">
        <v>7</v>
      </c>
      <c r="E181" s="54" t="s">
        <v>467</v>
      </c>
      <c r="F181" s="54" t="s">
        <v>467</v>
      </c>
      <c r="G181" s="87" t="s">
        <v>467</v>
      </c>
      <c r="H181" s="87" t="s">
        <v>467</v>
      </c>
      <c r="I181" s="87" t="s">
        <v>467</v>
      </c>
      <c r="J181" s="87">
        <f t="shared" ref="J181:J198" si="3">SUM(D181:I181)</f>
        <v>7</v>
      </c>
    </row>
    <row r="182" spans="1:10">
      <c r="A182" s="259"/>
      <c r="B182" s="56" t="s">
        <v>236</v>
      </c>
      <c r="C182" s="55" t="s">
        <v>249</v>
      </c>
      <c r="D182" s="87">
        <v>12</v>
      </c>
      <c r="E182" s="54" t="s">
        <v>467</v>
      </c>
      <c r="F182" s="54" t="s">
        <v>467</v>
      </c>
      <c r="G182" s="87" t="s">
        <v>467</v>
      </c>
      <c r="H182" s="87" t="s">
        <v>467</v>
      </c>
      <c r="I182" s="54">
        <v>4</v>
      </c>
      <c r="J182" s="87">
        <f t="shared" si="3"/>
        <v>16</v>
      </c>
    </row>
    <row r="183" spans="1:10">
      <c r="A183" s="259"/>
      <c r="B183" s="56" t="s">
        <v>237</v>
      </c>
      <c r="C183" s="55" t="s">
        <v>248</v>
      </c>
      <c r="D183" s="87">
        <v>7</v>
      </c>
      <c r="E183" s="54" t="s">
        <v>467</v>
      </c>
      <c r="F183" s="54" t="s">
        <v>467</v>
      </c>
      <c r="G183" s="87" t="s">
        <v>467</v>
      </c>
      <c r="H183" s="87" t="s">
        <v>467</v>
      </c>
      <c r="I183" s="87" t="s">
        <v>467</v>
      </c>
      <c r="J183" s="87">
        <f t="shared" si="3"/>
        <v>7</v>
      </c>
    </row>
    <row r="184" spans="1:10">
      <c r="A184" s="259"/>
      <c r="B184" s="56" t="s">
        <v>502</v>
      </c>
      <c r="C184" s="55" t="s">
        <v>249</v>
      </c>
      <c r="D184" s="54" t="s">
        <v>467</v>
      </c>
      <c r="E184" s="54" t="s">
        <v>467</v>
      </c>
      <c r="F184" s="54" t="s">
        <v>467</v>
      </c>
      <c r="G184" s="54" t="s">
        <v>467</v>
      </c>
      <c r="H184" s="87" t="s">
        <v>467</v>
      </c>
      <c r="I184" s="54">
        <v>6</v>
      </c>
      <c r="J184" s="87">
        <f t="shared" si="3"/>
        <v>6</v>
      </c>
    </row>
    <row r="185" spans="1:10">
      <c r="A185" s="259"/>
      <c r="B185" s="56" t="s">
        <v>503</v>
      </c>
      <c r="C185" s="55" t="s">
        <v>249</v>
      </c>
      <c r="D185" s="54" t="s">
        <v>467</v>
      </c>
      <c r="E185" s="54" t="s">
        <v>467</v>
      </c>
      <c r="F185" s="54" t="s">
        <v>467</v>
      </c>
      <c r="G185" s="54" t="s">
        <v>467</v>
      </c>
      <c r="H185" s="87" t="s">
        <v>467</v>
      </c>
      <c r="I185" s="54">
        <v>6</v>
      </c>
      <c r="J185" s="87">
        <f t="shared" si="3"/>
        <v>6</v>
      </c>
    </row>
    <row r="186" spans="1:10">
      <c r="A186" s="259"/>
      <c r="B186" s="56" t="s">
        <v>504</v>
      </c>
      <c r="C186" s="55" t="s">
        <v>249</v>
      </c>
      <c r="D186" s="54" t="s">
        <v>467</v>
      </c>
      <c r="E186" s="54" t="s">
        <v>467</v>
      </c>
      <c r="F186" s="54" t="s">
        <v>467</v>
      </c>
      <c r="G186" s="54" t="s">
        <v>467</v>
      </c>
      <c r="H186" s="87" t="s">
        <v>467</v>
      </c>
      <c r="I186" s="54">
        <v>2</v>
      </c>
      <c r="J186" s="87">
        <f t="shared" si="3"/>
        <v>2</v>
      </c>
    </row>
    <row r="187" spans="1:10">
      <c r="A187" s="259"/>
      <c r="B187" s="56" t="s">
        <v>238</v>
      </c>
      <c r="C187" s="55" t="s">
        <v>249</v>
      </c>
      <c r="D187" s="87">
        <v>4</v>
      </c>
      <c r="E187" s="54" t="s">
        <v>467</v>
      </c>
      <c r="F187" s="54" t="s">
        <v>467</v>
      </c>
      <c r="G187" s="87" t="s">
        <v>467</v>
      </c>
      <c r="H187" s="87" t="s">
        <v>467</v>
      </c>
      <c r="I187" s="54">
        <v>4</v>
      </c>
      <c r="J187" s="87">
        <f t="shared" si="3"/>
        <v>8</v>
      </c>
    </row>
    <row r="188" spans="1:10">
      <c r="A188" s="259"/>
      <c r="B188" s="56" t="s">
        <v>505</v>
      </c>
      <c r="C188" s="55" t="s">
        <v>249</v>
      </c>
      <c r="D188" s="54" t="s">
        <v>467</v>
      </c>
      <c r="E188" s="54" t="s">
        <v>467</v>
      </c>
      <c r="F188" s="54" t="s">
        <v>467</v>
      </c>
      <c r="G188" s="54" t="s">
        <v>467</v>
      </c>
      <c r="H188" s="87" t="s">
        <v>467</v>
      </c>
      <c r="I188" s="54">
        <v>5</v>
      </c>
      <c r="J188" s="87">
        <f t="shared" si="3"/>
        <v>5</v>
      </c>
    </row>
    <row r="189" spans="1:10">
      <c r="A189" s="259"/>
      <c r="B189" s="56" t="s">
        <v>506</v>
      </c>
      <c r="C189" s="55" t="s">
        <v>249</v>
      </c>
      <c r="D189" s="54" t="s">
        <v>467</v>
      </c>
      <c r="E189" s="54" t="s">
        <v>467</v>
      </c>
      <c r="F189" s="54" t="s">
        <v>467</v>
      </c>
      <c r="G189" s="54" t="s">
        <v>467</v>
      </c>
      <c r="H189" s="87" t="s">
        <v>467</v>
      </c>
      <c r="I189" s="54">
        <v>6</v>
      </c>
      <c r="J189" s="87">
        <f t="shared" si="3"/>
        <v>6</v>
      </c>
    </row>
    <row r="190" spans="1:10">
      <c r="A190" s="260"/>
      <c r="B190" s="56" t="s">
        <v>507</v>
      </c>
      <c r="C190" s="55" t="s">
        <v>249</v>
      </c>
      <c r="D190" s="54" t="s">
        <v>467</v>
      </c>
      <c r="E190" s="54" t="s">
        <v>467</v>
      </c>
      <c r="F190" s="54" t="s">
        <v>467</v>
      </c>
      <c r="G190" s="54" t="s">
        <v>467</v>
      </c>
      <c r="H190" s="87" t="s">
        <v>467</v>
      </c>
      <c r="I190" s="54">
        <v>5</v>
      </c>
      <c r="J190" s="87">
        <f t="shared" si="3"/>
        <v>5</v>
      </c>
    </row>
    <row r="191" spans="1:10">
      <c r="A191" s="256" t="s">
        <v>134</v>
      </c>
      <c r="B191" s="56" t="s">
        <v>239</v>
      </c>
      <c r="C191" s="55" t="s">
        <v>249</v>
      </c>
      <c r="D191" s="87">
        <v>3</v>
      </c>
      <c r="E191" s="54" t="s">
        <v>467</v>
      </c>
      <c r="F191" s="54" t="s">
        <v>467</v>
      </c>
      <c r="G191" s="87" t="s">
        <v>467</v>
      </c>
      <c r="H191" s="87" t="s">
        <v>467</v>
      </c>
      <c r="I191" s="87" t="s">
        <v>467</v>
      </c>
      <c r="J191" s="87">
        <f t="shared" si="3"/>
        <v>3</v>
      </c>
    </row>
    <row r="192" spans="1:10">
      <c r="A192" s="256"/>
      <c r="B192" s="112" t="s">
        <v>469</v>
      </c>
      <c r="C192" s="113" t="s">
        <v>248</v>
      </c>
      <c r="D192" s="87">
        <f>16+13+10+12</f>
        <v>51</v>
      </c>
      <c r="E192" s="54" t="s">
        <v>467</v>
      </c>
      <c r="F192" s="54" t="s">
        <v>467</v>
      </c>
      <c r="G192" s="87" t="s">
        <v>467</v>
      </c>
      <c r="H192" s="87" t="s">
        <v>467</v>
      </c>
      <c r="I192" s="87" t="s">
        <v>467</v>
      </c>
      <c r="J192" s="87">
        <f t="shared" si="3"/>
        <v>51</v>
      </c>
    </row>
    <row r="193" spans="1:10">
      <c r="A193" s="256"/>
      <c r="B193" s="56" t="s">
        <v>240</v>
      </c>
      <c r="C193" s="55" t="s">
        <v>249</v>
      </c>
      <c r="D193" s="87">
        <v>6</v>
      </c>
      <c r="E193" s="54" t="s">
        <v>467</v>
      </c>
      <c r="F193" s="54" t="s">
        <v>467</v>
      </c>
      <c r="G193" s="87" t="s">
        <v>467</v>
      </c>
      <c r="H193" s="87" t="s">
        <v>467</v>
      </c>
      <c r="I193" s="87" t="s">
        <v>467</v>
      </c>
      <c r="J193" s="87">
        <f t="shared" si="3"/>
        <v>6</v>
      </c>
    </row>
    <row r="194" spans="1:10">
      <c r="A194" s="256"/>
      <c r="B194" s="56" t="s">
        <v>241</v>
      </c>
      <c r="C194" s="55" t="s">
        <v>249</v>
      </c>
      <c r="D194" s="87">
        <v>7</v>
      </c>
      <c r="E194" s="54" t="s">
        <v>467</v>
      </c>
      <c r="F194" s="54" t="s">
        <v>467</v>
      </c>
      <c r="G194" s="87" t="s">
        <v>467</v>
      </c>
      <c r="H194" s="87" t="s">
        <v>467</v>
      </c>
      <c r="I194" s="87" t="s">
        <v>467</v>
      </c>
      <c r="J194" s="87">
        <f t="shared" si="3"/>
        <v>7</v>
      </c>
    </row>
    <row r="195" spans="1:10">
      <c r="A195" s="256"/>
      <c r="B195" s="56" t="s">
        <v>242</v>
      </c>
      <c r="C195" s="55" t="s">
        <v>249</v>
      </c>
      <c r="D195" s="87">
        <v>12</v>
      </c>
      <c r="E195" s="54" t="s">
        <v>467</v>
      </c>
      <c r="F195" s="54" t="s">
        <v>467</v>
      </c>
      <c r="G195" s="87" t="s">
        <v>467</v>
      </c>
      <c r="H195" s="87" t="s">
        <v>467</v>
      </c>
      <c r="I195" s="87" t="s">
        <v>467</v>
      </c>
      <c r="J195" s="87">
        <f t="shared" si="3"/>
        <v>12</v>
      </c>
    </row>
    <row r="196" spans="1:10">
      <c r="A196" s="258" t="s">
        <v>508</v>
      </c>
      <c r="B196" s="56" t="s">
        <v>509</v>
      </c>
      <c r="C196" s="55" t="s">
        <v>256</v>
      </c>
      <c r="D196" s="54" t="s">
        <v>467</v>
      </c>
      <c r="E196" s="54" t="s">
        <v>467</v>
      </c>
      <c r="F196" s="54" t="s">
        <v>467</v>
      </c>
      <c r="G196" s="54" t="s">
        <v>467</v>
      </c>
      <c r="H196" s="87" t="s">
        <v>467</v>
      </c>
      <c r="I196" s="54">
        <v>40</v>
      </c>
      <c r="J196" s="87">
        <f t="shared" si="3"/>
        <v>40</v>
      </c>
    </row>
    <row r="197" spans="1:10">
      <c r="A197" s="260"/>
      <c r="B197" s="56" t="s">
        <v>510</v>
      </c>
      <c r="C197" s="55" t="s">
        <v>249</v>
      </c>
      <c r="D197" s="54" t="s">
        <v>467</v>
      </c>
      <c r="E197" s="54" t="s">
        <v>467</v>
      </c>
      <c r="F197" s="54" t="s">
        <v>467</v>
      </c>
      <c r="G197" s="54" t="s">
        <v>467</v>
      </c>
      <c r="H197" s="87" t="s">
        <v>467</v>
      </c>
      <c r="I197" s="54">
        <v>20</v>
      </c>
      <c r="J197" s="87">
        <f t="shared" si="3"/>
        <v>20</v>
      </c>
    </row>
    <row r="198" spans="1:10" s="128" customFormat="1" ht="21" customHeight="1">
      <c r="A198" s="257" t="s">
        <v>465</v>
      </c>
      <c r="B198" s="257"/>
      <c r="C198" s="257"/>
      <c r="D198" s="114">
        <f>SUM(D6:D195)</f>
        <v>1315</v>
      </c>
      <c r="E198" s="114">
        <f>SUM(E5:E195)</f>
        <v>950</v>
      </c>
      <c r="F198" s="114">
        <f>SUM(F5:F195)</f>
        <v>1362</v>
      </c>
      <c r="G198" s="114">
        <f>SUM(G5:G195)</f>
        <v>991</v>
      </c>
      <c r="H198" s="114">
        <f>SUM(H5:H195)</f>
        <v>1290</v>
      </c>
      <c r="I198" s="129">
        <f>SUM(I5:I197)</f>
        <v>1193</v>
      </c>
      <c r="J198" s="131">
        <f t="shared" si="3"/>
        <v>7101</v>
      </c>
    </row>
  </sheetData>
  <autoFilter ref="A3:J198"/>
  <mergeCells count="33">
    <mergeCell ref="D4:J4"/>
    <mergeCell ref="A56:A60"/>
    <mergeCell ref="A3:A4"/>
    <mergeCell ref="B3:B4"/>
    <mergeCell ref="C3:C4"/>
    <mergeCell ref="A6:A15"/>
    <mergeCell ref="A16:A19"/>
    <mergeCell ref="A20:B20"/>
    <mergeCell ref="A21:A34"/>
    <mergeCell ref="A35:A36"/>
    <mergeCell ref="A37:A49"/>
    <mergeCell ref="A50:A55"/>
    <mergeCell ref="A140:A148"/>
    <mergeCell ref="A149:A152"/>
    <mergeCell ref="A72:A75"/>
    <mergeCell ref="A93:A98"/>
    <mergeCell ref="A126:A139"/>
    <mergeCell ref="A1:J1"/>
    <mergeCell ref="A2:J2"/>
    <mergeCell ref="A162:A166"/>
    <mergeCell ref="A191:A195"/>
    <mergeCell ref="A198:C198"/>
    <mergeCell ref="A167:A175"/>
    <mergeCell ref="A176:A190"/>
    <mergeCell ref="A196:A197"/>
    <mergeCell ref="A153:A161"/>
    <mergeCell ref="A61:A71"/>
    <mergeCell ref="A76:A92"/>
    <mergeCell ref="A99:A101"/>
    <mergeCell ref="A102:A106"/>
    <mergeCell ref="A107:A114"/>
    <mergeCell ref="A115:A118"/>
    <mergeCell ref="A119:A1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N106"/>
  <sheetViews>
    <sheetView workbookViewId="0">
      <selection activeCell="L11" sqref="L11"/>
    </sheetView>
  </sheetViews>
  <sheetFormatPr baseColWidth="10" defaultRowHeight="15"/>
  <sheetData>
    <row r="1" spans="1:14" ht="45.75" thickBot="1">
      <c r="A1" s="62" t="s">
        <v>335</v>
      </c>
      <c r="B1" s="63" t="s">
        <v>336</v>
      </c>
      <c r="C1" s="63" t="s">
        <v>337</v>
      </c>
      <c r="D1" s="63" t="s">
        <v>338</v>
      </c>
      <c r="E1" s="63" t="s">
        <v>339</v>
      </c>
    </row>
    <row r="2" spans="1:14" ht="15.75" thickBot="1">
      <c r="A2" s="64" t="s">
        <v>340</v>
      </c>
      <c r="B2" s="65" t="s">
        <v>341</v>
      </c>
      <c r="C2" s="281">
        <v>1</v>
      </c>
      <c r="D2" s="281">
        <v>160</v>
      </c>
      <c r="E2" s="281" t="s">
        <v>342</v>
      </c>
      <c r="H2" s="74" t="s">
        <v>452</v>
      </c>
      <c r="I2" s="75" t="s">
        <v>453</v>
      </c>
      <c r="J2" s="75" t="s">
        <v>454</v>
      </c>
      <c r="K2" s="75" t="s">
        <v>455</v>
      </c>
      <c r="L2" s="75" t="s">
        <v>456</v>
      </c>
      <c r="M2" s="75" t="s">
        <v>457</v>
      </c>
    </row>
    <row r="3" spans="1:14" ht="15.75" thickBot="1">
      <c r="A3" s="66" t="s">
        <v>340</v>
      </c>
      <c r="B3" s="67" t="s">
        <v>343</v>
      </c>
      <c r="C3" s="282"/>
      <c r="D3" s="282"/>
      <c r="E3" s="282"/>
      <c r="H3" s="276" t="s">
        <v>184</v>
      </c>
      <c r="I3" s="53" t="s">
        <v>258</v>
      </c>
      <c r="J3" s="53">
        <v>24</v>
      </c>
      <c r="K3" s="53">
        <v>19</v>
      </c>
      <c r="L3" s="273"/>
      <c r="M3" s="53">
        <v>43</v>
      </c>
    </row>
    <row r="4" spans="1:14" ht="15.75" thickBot="1">
      <c r="A4" s="66" t="s">
        <v>340</v>
      </c>
      <c r="B4" s="67" t="s">
        <v>344</v>
      </c>
      <c r="C4" s="283"/>
      <c r="D4" s="284"/>
      <c r="E4" s="284"/>
      <c r="H4" s="277"/>
      <c r="I4" s="53" t="s">
        <v>259</v>
      </c>
      <c r="J4" s="53">
        <v>24</v>
      </c>
      <c r="K4" s="53">
        <v>19</v>
      </c>
      <c r="L4" s="274"/>
      <c r="M4" s="53">
        <v>43</v>
      </c>
    </row>
    <row r="5" spans="1:14" ht="15.75" thickBot="1">
      <c r="A5" s="66" t="s">
        <v>340</v>
      </c>
      <c r="B5" s="67" t="s">
        <v>345</v>
      </c>
      <c r="C5" s="281">
        <v>2</v>
      </c>
      <c r="D5" s="285">
        <v>160</v>
      </c>
      <c r="E5" s="285">
        <v>13.8</v>
      </c>
      <c r="H5" s="277"/>
      <c r="I5" s="53" t="s">
        <v>181</v>
      </c>
      <c r="J5" s="53">
        <v>24</v>
      </c>
      <c r="K5" s="53">
        <v>19</v>
      </c>
      <c r="L5" s="274"/>
      <c r="M5" s="53">
        <v>43</v>
      </c>
    </row>
    <row r="6" spans="1:14" ht="15.75" thickBot="1">
      <c r="A6" s="66" t="s">
        <v>340</v>
      </c>
      <c r="B6" s="67" t="s">
        <v>346</v>
      </c>
      <c r="C6" s="282"/>
      <c r="D6" s="282"/>
      <c r="E6" s="282"/>
      <c r="H6" s="277"/>
      <c r="I6" s="53" t="s">
        <v>260</v>
      </c>
      <c r="J6" s="53">
        <v>24</v>
      </c>
      <c r="K6" s="53">
        <v>19</v>
      </c>
      <c r="L6" s="274"/>
      <c r="M6" s="53">
        <v>43</v>
      </c>
    </row>
    <row r="7" spans="1:14" ht="15.75" thickBot="1">
      <c r="A7" s="66" t="s">
        <v>340</v>
      </c>
      <c r="B7" s="67" t="s">
        <v>347</v>
      </c>
      <c r="C7" s="283"/>
      <c r="D7" s="284"/>
      <c r="E7" s="284"/>
      <c r="H7" s="278"/>
      <c r="I7" s="53" t="s">
        <v>261</v>
      </c>
      <c r="J7" s="53">
        <v>24</v>
      </c>
      <c r="K7" s="53">
        <v>19</v>
      </c>
      <c r="L7" s="275"/>
      <c r="M7" s="53">
        <v>43</v>
      </c>
    </row>
    <row r="8" spans="1:14" ht="15.75" thickBot="1">
      <c r="A8" s="66" t="s">
        <v>340</v>
      </c>
      <c r="B8" s="67" t="s">
        <v>348</v>
      </c>
      <c r="C8" s="68">
        <v>3</v>
      </c>
      <c r="D8" s="68">
        <v>160</v>
      </c>
      <c r="E8" s="68">
        <v>13.8</v>
      </c>
      <c r="H8" s="271" t="s">
        <v>359</v>
      </c>
      <c r="I8" s="272"/>
      <c r="J8" s="76">
        <v>120</v>
      </c>
      <c r="K8" s="76">
        <v>95</v>
      </c>
      <c r="L8" s="76">
        <v>13</v>
      </c>
      <c r="M8" s="53">
        <v>228</v>
      </c>
      <c r="N8">
        <f>SUM(M3:M7)</f>
        <v>215</v>
      </c>
    </row>
    <row r="9" spans="1:14" ht="15.75" thickBot="1">
      <c r="A9" s="66" t="s">
        <v>340</v>
      </c>
      <c r="B9" s="67" t="s">
        <v>349</v>
      </c>
      <c r="C9" s="68">
        <v>5</v>
      </c>
      <c r="D9" s="68">
        <v>320</v>
      </c>
      <c r="E9" s="68">
        <v>27.6</v>
      </c>
      <c r="H9" s="276" t="s">
        <v>247</v>
      </c>
      <c r="I9" s="53" t="s">
        <v>262</v>
      </c>
      <c r="J9" s="53">
        <v>43</v>
      </c>
      <c r="K9" s="53">
        <v>34</v>
      </c>
      <c r="L9" s="273"/>
      <c r="M9" s="53">
        <v>77</v>
      </c>
    </row>
    <row r="10" spans="1:14" ht="15.75" thickBot="1">
      <c r="A10" s="66" t="s">
        <v>340</v>
      </c>
      <c r="B10" s="67" t="s">
        <v>350</v>
      </c>
      <c r="C10" s="281">
        <v>10</v>
      </c>
      <c r="D10" s="281">
        <v>800</v>
      </c>
      <c r="E10" s="281">
        <v>69</v>
      </c>
      <c r="H10" s="278"/>
      <c r="I10" s="53" t="s">
        <v>245</v>
      </c>
      <c r="J10" s="53">
        <v>43</v>
      </c>
      <c r="K10" s="53">
        <v>34</v>
      </c>
      <c r="L10" s="275"/>
      <c r="M10" s="53">
        <v>77</v>
      </c>
    </row>
    <row r="11" spans="1:14" ht="15.75" thickBot="1">
      <c r="A11" s="66" t="s">
        <v>340</v>
      </c>
      <c r="B11" s="67" t="s">
        <v>351</v>
      </c>
      <c r="C11" s="282"/>
      <c r="D11" s="282"/>
      <c r="E11" s="282"/>
      <c r="H11" s="271" t="s">
        <v>364</v>
      </c>
      <c r="I11" s="272"/>
      <c r="J11" s="76">
        <v>86</v>
      </c>
      <c r="K11" s="76">
        <v>68</v>
      </c>
      <c r="L11" s="76">
        <v>12</v>
      </c>
      <c r="M11" s="53">
        <v>166</v>
      </c>
      <c r="N11">
        <f>SUM(M9:M10)</f>
        <v>154</v>
      </c>
    </row>
    <row r="12" spans="1:14" ht="15.75" thickBot="1">
      <c r="A12" s="66" t="s">
        <v>340</v>
      </c>
      <c r="B12" s="67" t="s">
        <v>352</v>
      </c>
      <c r="C12" s="282"/>
      <c r="D12" s="282"/>
      <c r="E12" s="282"/>
      <c r="H12" s="276" t="s">
        <v>200</v>
      </c>
      <c r="I12" s="53" t="s">
        <v>263</v>
      </c>
      <c r="J12" s="53">
        <v>24</v>
      </c>
      <c r="K12" s="53">
        <v>19</v>
      </c>
      <c r="L12" s="273"/>
      <c r="M12" s="53">
        <v>43</v>
      </c>
    </row>
    <row r="13" spans="1:14" ht="15.75" thickBot="1">
      <c r="A13" s="66" t="s">
        <v>340</v>
      </c>
      <c r="B13" s="67" t="s">
        <v>353</v>
      </c>
      <c r="C13" s="284"/>
      <c r="D13" s="284"/>
      <c r="E13" s="284"/>
      <c r="H13" s="277"/>
      <c r="I13" s="53" t="s">
        <v>194</v>
      </c>
      <c r="J13" s="53">
        <v>24</v>
      </c>
      <c r="K13" s="53">
        <v>19</v>
      </c>
      <c r="L13" s="274"/>
      <c r="M13" s="53">
        <v>43</v>
      </c>
    </row>
    <row r="14" spans="1:14" ht="15.75" thickBot="1">
      <c r="A14" s="66" t="s">
        <v>137</v>
      </c>
      <c r="B14" s="67" t="s">
        <v>354</v>
      </c>
      <c r="C14" s="281">
        <v>1</v>
      </c>
      <c r="D14" s="281">
        <v>160</v>
      </c>
      <c r="E14" s="281">
        <v>56</v>
      </c>
      <c r="H14" s="277"/>
      <c r="I14" s="53" t="s">
        <v>264</v>
      </c>
      <c r="J14" s="53">
        <v>24</v>
      </c>
      <c r="K14" s="53">
        <v>19</v>
      </c>
      <c r="L14" s="274"/>
      <c r="M14" s="53">
        <v>43</v>
      </c>
    </row>
    <row r="15" spans="1:14" ht="15.75" thickBot="1">
      <c r="A15" s="66" t="s">
        <v>137</v>
      </c>
      <c r="B15" s="67" t="s">
        <v>355</v>
      </c>
      <c r="C15" s="282"/>
      <c r="D15" s="282"/>
      <c r="E15" s="282"/>
      <c r="H15" s="277"/>
      <c r="I15" s="53" t="s">
        <v>265</v>
      </c>
      <c r="J15" s="53">
        <v>24</v>
      </c>
      <c r="K15" s="53">
        <v>19</v>
      </c>
      <c r="L15" s="274"/>
      <c r="M15" s="53">
        <v>43</v>
      </c>
    </row>
    <row r="16" spans="1:14" ht="15.75" thickBot="1">
      <c r="A16" s="66" t="s">
        <v>137</v>
      </c>
      <c r="B16" s="67" t="s">
        <v>356</v>
      </c>
      <c r="C16" s="282"/>
      <c r="D16" s="282"/>
      <c r="E16" s="282"/>
      <c r="H16" s="278"/>
      <c r="I16" s="53" t="s">
        <v>266</v>
      </c>
      <c r="J16" s="53">
        <v>35</v>
      </c>
      <c r="K16" s="53">
        <v>29</v>
      </c>
      <c r="L16" s="275"/>
      <c r="M16" s="53">
        <v>64</v>
      </c>
    </row>
    <row r="17" spans="1:14" ht="15.75" thickBot="1">
      <c r="A17" s="66" t="s">
        <v>137</v>
      </c>
      <c r="B17" s="67" t="s">
        <v>357</v>
      </c>
      <c r="C17" s="282"/>
      <c r="D17" s="282"/>
      <c r="E17" s="282"/>
      <c r="H17" s="271" t="s">
        <v>389</v>
      </c>
      <c r="I17" s="272"/>
      <c r="J17" s="76">
        <v>131</v>
      </c>
      <c r="K17" s="76">
        <v>105</v>
      </c>
      <c r="L17" s="76">
        <v>13</v>
      </c>
      <c r="M17" s="53">
        <v>249</v>
      </c>
      <c r="N17">
        <f>SUM(M12:M16)</f>
        <v>236</v>
      </c>
    </row>
    <row r="18" spans="1:14" ht="15.75" thickBot="1">
      <c r="A18" s="66" t="s">
        <v>137</v>
      </c>
      <c r="B18" s="67" t="s">
        <v>358</v>
      </c>
      <c r="C18" s="282"/>
      <c r="D18" s="282"/>
      <c r="E18" s="282"/>
      <c r="H18" s="77" t="s">
        <v>334</v>
      </c>
      <c r="I18" s="53" t="s">
        <v>267</v>
      </c>
      <c r="J18" s="53">
        <v>106</v>
      </c>
      <c r="K18" s="53">
        <v>85</v>
      </c>
      <c r="L18" s="53"/>
      <c r="M18" s="53">
        <v>191</v>
      </c>
    </row>
    <row r="19" spans="1:14" ht="15.75" thickBot="1">
      <c r="A19" s="66" t="s">
        <v>137</v>
      </c>
      <c r="B19" s="67" t="s">
        <v>138</v>
      </c>
      <c r="C19" s="283"/>
      <c r="D19" s="284"/>
      <c r="E19" s="284"/>
      <c r="H19" s="271" t="s">
        <v>398</v>
      </c>
      <c r="I19" s="272"/>
      <c r="J19" s="76">
        <v>106</v>
      </c>
      <c r="K19" s="76">
        <v>85</v>
      </c>
      <c r="L19" s="76">
        <v>13</v>
      </c>
      <c r="M19" s="53">
        <v>204</v>
      </c>
      <c r="N19">
        <f>+M18</f>
        <v>191</v>
      </c>
    </row>
    <row r="20" spans="1:14" ht="15.75" thickBot="1">
      <c r="A20" s="66" t="s">
        <v>360</v>
      </c>
      <c r="B20" s="67" t="s">
        <v>361</v>
      </c>
      <c r="C20" s="281">
        <v>1</v>
      </c>
      <c r="D20" s="281">
        <v>160</v>
      </c>
      <c r="E20" s="281">
        <v>48</v>
      </c>
      <c r="H20" s="276" t="s">
        <v>122</v>
      </c>
      <c r="I20" s="53" t="s">
        <v>269</v>
      </c>
      <c r="J20" s="53">
        <v>11</v>
      </c>
      <c r="K20" s="53">
        <v>10</v>
      </c>
      <c r="L20" s="53"/>
      <c r="M20" s="53">
        <v>21</v>
      </c>
    </row>
    <row r="21" spans="1:14" ht="15.75" thickBot="1">
      <c r="A21" s="66" t="s">
        <v>360</v>
      </c>
      <c r="B21" s="67" t="s">
        <v>362</v>
      </c>
      <c r="C21" s="282"/>
      <c r="D21" s="282"/>
      <c r="E21" s="282"/>
      <c r="H21" s="277"/>
      <c r="I21" s="53" t="s">
        <v>270</v>
      </c>
      <c r="J21" s="53">
        <v>11</v>
      </c>
      <c r="K21" s="53">
        <v>10</v>
      </c>
      <c r="L21" s="53"/>
      <c r="M21" s="53">
        <v>21</v>
      </c>
    </row>
    <row r="22" spans="1:14" ht="15.75" thickBot="1">
      <c r="A22" s="66" t="s">
        <v>360</v>
      </c>
      <c r="B22" s="67" t="s">
        <v>363</v>
      </c>
      <c r="C22" s="284"/>
      <c r="D22" s="284"/>
      <c r="E22" s="284"/>
      <c r="H22" s="277"/>
      <c r="I22" s="53" t="s">
        <v>271</v>
      </c>
      <c r="J22" s="53">
        <v>24</v>
      </c>
      <c r="K22" s="53">
        <v>19</v>
      </c>
      <c r="L22" s="53"/>
      <c r="M22" s="53">
        <v>43</v>
      </c>
    </row>
    <row r="23" spans="1:14" ht="15.75" thickBot="1">
      <c r="A23" s="66" t="s">
        <v>365</v>
      </c>
      <c r="B23" s="67" t="s">
        <v>366</v>
      </c>
      <c r="C23" s="69">
        <v>1</v>
      </c>
      <c r="D23" s="69">
        <v>160</v>
      </c>
      <c r="E23" s="69">
        <v>18</v>
      </c>
      <c r="H23" s="277"/>
      <c r="I23" s="53" t="s">
        <v>272</v>
      </c>
      <c r="J23" s="53">
        <v>12</v>
      </c>
      <c r="K23" s="53">
        <v>10</v>
      </c>
      <c r="L23" s="53"/>
      <c r="M23" s="53">
        <v>22</v>
      </c>
    </row>
    <row r="24" spans="1:14" ht="15.75" thickBot="1">
      <c r="A24" s="66" t="s">
        <v>365</v>
      </c>
      <c r="B24" s="67" t="s">
        <v>367</v>
      </c>
      <c r="C24" s="68">
        <v>2</v>
      </c>
      <c r="D24" s="68">
        <v>320</v>
      </c>
      <c r="E24" s="68">
        <v>18</v>
      </c>
      <c r="H24" s="277"/>
      <c r="I24" s="53" t="s">
        <v>273</v>
      </c>
      <c r="J24" s="53">
        <v>24</v>
      </c>
      <c r="K24" s="53">
        <v>19</v>
      </c>
      <c r="L24" s="53"/>
      <c r="M24" s="53">
        <v>43</v>
      </c>
    </row>
    <row r="25" spans="1:14" ht="15.75" thickBot="1">
      <c r="A25" s="66" t="s">
        <v>365</v>
      </c>
      <c r="B25" s="67" t="s">
        <v>352</v>
      </c>
      <c r="C25" s="281">
        <v>4</v>
      </c>
      <c r="D25" s="281">
        <v>640</v>
      </c>
      <c r="E25" s="281">
        <v>36</v>
      </c>
      <c r="H25" s="278"/>
      <c r="I25" s="53" t="s">
        <v>274</v>
      </c>
      <c r="J25" s="53">
        <v>11</v>
      </c>
      <c r="K25" s="53">
        <v>10</v>
      </c>
      <c r="L25" s="53"/>
      <c r="M25" s="53">
        <v>21</v>
      </c>
    </row>
    <row r="26" spans="1:14" ht="15.75" thickBot="1">
      <c r="A26" s="66" t="s">
        <v>365</v>
      </c>
      <c r="B26" s="67" t="s">
        <v>368</v>
      </c>
      <c r="C26" s="282"/>
      <c r="D26" s="282"/>
      <c r="E26" s="282"/>
      <c r="H26" s="271" t="s">
        <v>418</v>
      </c>
      <c r="I26" s="272"/>
      <c r="J26" s="76">
        <v>92</v>
      </c>
      <c r="K26" s="76">
        <v>78</v>
      </c>
      <c r="L26" s="76">
        <v>13</v>
      </c>
      <c r="M26" s="53">
        <v>183</v>
      </c>
      <c r="N26">
        <f>SUM(M20:M25)</f>
        <v>171</v>
      </c>
    </row>
    <row r="27" spans="1:14" ht="15.75" thickBot="1">
      <c r="A27" s="66" t="s">
        <v>365</v>
      </c>
      <c r="B27" s="67" t="s">
        <v>369</v>
      </c>
      <c r="C27" s="283"/>
      <c r="D27" s="284"/>
      <c r="E27" s="284"/>
      <c r="H27" s="276" t="s">
        <v>146</v>
      </c>
      <c r="I27" s="53" t="s">
        <v>147</v>
      </c>
      <c r="J27" s="53">
        <v>35</v>
      </c>
      <c r="K27" s="53">
        <v>29</v>
      </c>
      <c r="L27" s="53"/>
      <c r="M27" s="53">
        <v>64</v>
      </c>
    </row>
    <row r="28" spans="1:14" ht="15.75" thickBot="1">
      <c r="A28" s="66" t="s">
        <v>127</v>
      </c>
      <c r="B28" s="67" t="s">
        <v>370</v>
      </c>
      <c r="C28" s="281">
        <v>3</v>
      </c>
      <c r="D28" s="281">
        <v>480</v>
      </c>
      <c r="E28" s="281">
        <v>42</v>
      </c>
      <c r="H28" s="277"/>
      <c r="I28" s="53" t="s">
        <v>275</v>
      </c>
      <c r="J28" s="53">
        <v>35</v>
      </c>
      <c r="K28" s="53">
        <v>29</v>
      </c>
      <c r="L28" s="53"/>
      <c r="M28" s="53">
        <v>64</v>
      </c>
    </row>
    <row r="29" spans="1:14" ht="15.75" thickBot="1">
      <c r="A29" s="66" t="s">
        <v>127</v>
      </c>
      <c r="B29" s="67" t="s">
        <v>371</v>
      </c>
      <c r="C29" s="283"/>
      <c r="D29" s="284"/>
      <c r="E29" s="284"/>
      <c r="H29" s="277"/>
      <c r="I29" s="53" t="s">
        <v>276</v>
      </c>
      <c r="J29" s="53">
        <v>24</v>
      </c>
      <c r="K29" s="53">
        <v>19</v>
      </c>
      <c r="L29" s="53"/>
      <c r="M29" s="53">
        <v>43</v>
      </c>
    </row>
    <row r="30" spans="1:14" ht="15.75" thickBot="1">
      <c r="A30" s="66" t="s">
        <v>127</v>
      </c>
      <c r="B30" s="67" t="s">
        <v>372</v>
      </c>
      <c r="C30" s="68">
        <v>5</v>
      </c>
      <c r="D30" s="68">
        <v>800</v>
      </c>
      <c r="E30" s="68">
        <v>14</v>
      </c>
      <c r="H30" s="278"/>
      <c r="I30" s="53" t="s">
        <v>277</v>
      </c>
      <c r="J30" s="53">
        <v>35</v>
      </c>
      <c r="K30" s="53">
        <v>29</v>
      </c>
      <c r="L30" s="53"/>
      <c r="M30" s="53">
        <v>64</v>
      </c>
    </row>
    <row r="31" spans="1:14" ht="15.75" thickBot="1">
      <c r="A31" s="66" t="s">
        <v>127</v>
      </c>
      <c r="B31" s="67" t="s">
        <v>373</v>
      </c>
      <c r="C31" s="68">
        <v>6</v>
      </c>
      <c r="D31" s="68">
        <v>960</v>
      </c>
      <c r="E31" s="68">
        <v>14</v>
      </c>
      <c r="H31" s="271" t="s">
        <v>458</v>
      </c>
      <c r="I31" s="272"/>
      <c r="J31" s="76">
        <v>129</v>
      </c>
      <c r="K31" s="76">
        <v>106</v>
      </c>
      <c r="L31" s="76">
        <v>13</v>
      </c>
      <c r="M31" s="53">
        <v>248</v>
      </c>
      <c r="N31">
        <f>SUM(M27:M30)</f>
        <v>235</v>
      </c>
    </row>
    <row r="32" spans="1:14" ht="15.75" thickBot="1">
      <c r="A32" s="66" t="s">
        <v>127</v>
      </c>
      <c r="B32" s="67" t="s">
        <v>374</v>
      </c>
      <c r="C32" s="68">
        <v>7</v>
      </c>
      <c r="D32" s="68">
        <v>1120</v>
      </c>
      <c r="E32" s="68">
        <v>14</v>
      </c>
      <c r="H32" s="271" t="s">
        <v>459</v>
      </c>
      <c r="I32" s="272"/>
      <c r="J32" s="76">
        <v>639</v>
      </c>
      <c r="K32" s="76">
        <v>537</v>
      </c>
      <c r="L32" s="76">
        <v>77</v>
      </c>
      <c r="M32" s="79">
        <v>1253</v>
      </c>
      <c r="N32" s="78">
        <f>+N8+N11+N17+N19+N26+N31</f>
        <v>1202</v>
      </c>
    </row>
    <row r="33" spans="1:5" ht="15.75" thickBot="1">
      <c r="A33" s="66" t="s">
        <v>127</v>
      </c>
      <c r="B33" s="67" t="s">
        <v>375</v>
      </c>
      <c r="C33" s="281">
        <v>8</v>
      </c>
      <c r="D33" s="281">
        <v>1280</v>
      </c>
      <c r="E33" s="281">
        <v>14</v>
      </c>
    </row>
    <row r="34" spans="1:5" ht="15.75" thickBot="1">
      <c r="A34" s="66" t="s">
        <v>127</v>
      </c>
      <c r="B34" s="67" t="s">
        <v>376</v>
      </c>
      <c r="C34" s="282"/>
      <c r="D34" s="282"/>
      <c r="E34" s="282"/>
    </row>
    <row r="35" spans="1:5" ht="15.75" thickBot="1">
      <c r="A35" s="66" t="s">
        <v>127</v>
      </c>
      <c r="B35" s="67" t="s">
        <v>377</v>
      </c>
      <c r="C35" s="283"/>
      <c r="D35" s="284"/>
      <c r="E35" s="284"/>
    </row>
    <row r="36" spans="1:5" ht="15.75" thickBot="1">
      <c r="A36" s="66" t="s">
        <v>127</v>
      </c>
      <c r="B36" s="67" t="s">
        <v>378</v>
      </c>
      <c r="C36" s="281">
        <v>9</v>
      </c>
      <c r="D36" s="285">
        <v>1440</v>
      </c>
      <c r="E36" s="285">
        <v>14</v>
      </c>
    </row>
    <row r="37" spans="1:5" ht="15.75" thickBot="1">
      <c r="A37" s="66" t="s">
        <v>127</v>
      </c>
      <c r="B37" s="67" t="s">
        <v>128</v>
      </c>
      <c r="C37" s="283"/>
      <c r="D37" s="284"/>
      <c r="E37" s="284"/>
    </row>
    <row r="38" spans="1:5" ht="15.75" thickBot="1">
      <c r="A38" s="66" t="s">
        <v>127</v>
      </c>
      <c r="B38" s="67" t="s">
        <v>379</v>
      </c>
      <c r="C38" s="68">
        <v>11</v>
      </c>
      <c r="D38" s="68">
        <v>1760</v>
      </c>
      <c r="E38" s="68">
        <v>28</v>
      </c>
    </row>
    <row r="39" spans="1:5" ht="15.75" thickBot="1">
      <c r="A39" s="66" t="s">
        <v>127</v>
      </c>
      <c r="B39" s="67" t="s">
        <v>380</v>
      </c>
      <c r="C39" s="68">
        <v>12</v>
      </c>
      <c r="D39" s="68">
        <v>1920</v>
      </c>
      <c r="E39" s="68">
        <v>14</v>
      </c>
    </row>
    <row r="40" spans="1:5" ht="15.75" thickBot="1">
      <c r="A40" s="66" t="s">
        <v>381</v>
      </c>
      <c r="B40" s="67" t="s">
        <v>382</v>
      </c>
      <c r="C40" s="281">
        <v>2</v>
      </c>
      <c r="D40" s="281">
        <v>320</v>
      </c>
      <c r="E40" s="281">
        <v>56</v>
      </c>
    </row>
    <row r="41" spans="1:5" ht="15.75" thickBot="1">
      <c r="A41" s="66" t="s">
        <v>381</v>
      </c>
      <c r="B41" s="67" t="s">
        <v>383</v>
      </c>
      <c r="C41" s="282"/>
      <c r="D41" s="282"/>
      <c r="E41" s="282"/>
    </row>
    <row r="42" spans="1:5" ht="15.75" thickBot="1">
      <c r="A42" s="66" t="s">
        <v>381</v>
      </c>
      <c r="B42" s="67" t="s">
        <v>384</v>
      </c>
      <c r="C42" s="282"/>
      <c r="D42" s="282"/>
      <c r="E42" s="282"/>
    </row>
    <row r="43" spans="1:5" ht="15.75" thickBot="1">
      <c r="A43" s="66" t="s">
        <v>381</v>
      </c>
      <c r="B43" s="67" t="s">
        <v>385</v>
      </c>
      <c r="C43" s="282"/>
      <c r="D43" s="282"/>
      <c r="E43" s="282"/>
    </row>
    <row r="44" spans="1:5" ht="15.75" thickBot="1">
      <c r="A44" s="66" t="s">
        <v>381</v>
      </c>
      <c r="B44" s="67" t="s">
        <v>386</v>
      </c>
      <c r="C44" s="282"/>
      <c r="D44" s="282"/>
      <c r="E44" s="282"/>
    </row>
    <row r="45" spans="1:5" ht="15.75" thickBot="1">
      <c r="A45" s="66" t="s">
        <v>381</v>
      </c>
      <c r="B45" s="67" t="s">
        <v>387</v>
      </c>
      <c r="C45" s="282"/>
      <c r="D45" s="282"/>
      <c r="E45" s="282"/>
    </row>
    <row r="46" spans="1:5" ht="15.75" thickBot="1">
      <c r="A46" s="66" t="s">
        <v>381</v>
      </c>
      <c r="B46" s="67" t="s">
        <v>388</v>
      </c>
      <c r="C46" s="284"/>
      <c r="D46" s="284"/>
      <c r="E46" s="284"/>
    </row>
    <row r="47" spans="1:5" ht="15.75" thickBot="1">
      <c r="A47" s="66" t="s">
        <v>390</v>
      </c>
      <c r="B47" s="67" t="s">
        <v>391</v>
      </c>
      <c r="C47" s="286">
        <v>1</v>
      </c>
      <c r="D47" s="286">
        <v>160</v>
      </c>
      <c r="E47" s="286">
        <v>48</v>
      </c>
    </row>
    <row r="48" spans="1:5" ht="15.75" thickBot="1">
      <c r="A48" s="66" t="s">
        <v>390</v>
      </c>
      <c r="B48" s="67" t="s">
        <v>392</v>
      </c>
      <c r="C48" s="287"/>
      <c r="D48" s="287"/>
      <c r="E48" s="287"/>
    </row>
    <row r="49" spans="1:5" ht="15.75" thickBot="1">
      <c r="A49" s="66" t="s">
        <v>390</v>
      </c>
      <c r="B49" s="67" t="s">
        <v>393</v>
      </c>
      <c r="C49" s="288"/>
      <c r="D49" s="289"/>
      <c r="E49" s="289"/>
    </row>
    <row r="50" spans="1:5" ht="15.75" thickBot="1">
      <c r="A50" s="66" t="s">
        <v>116</v>
      </c>
      <c r="B50" s="67" t="s">
        <v>394</v>
      </c>
      <c r="C50" s="69">
        <v>1</v>
      </c>
      <c r="D50" s="69">
        <v>160</v>
      </c>
      <c r="E50" s="69">
        <v>14</v>
      </c>
    </row>
    <row r="51" spans="1:5" ht="15.75" thickBot="1">
      <c r="A51" s="66" t="s">
        <v>116</v>
      </c>
      <c r="B51" s="67" t="s">
        <v>395</v>
      </c>
      <c r="C51" s="68">
        <v>4</v>
      </c>
      <c r="D51" s="68">
        <v>480</v>
      </c>
      <c r="E51" s="68">
        <v>42</v>
      </c>
    </row>
    <row r="52" spans="1:5" ht="15.75" thickBot="1">
      <c r="A52" s="66" t="s">
        <v>116</v>
      </c>
      <c r="B52" s="67" t="s">
        <v>126</v>
      </c>
      <c r="C52" s="68">
        <v>6</v>
      </c>
      <c r="D52" s="68">
        <v>320</v>
      </c>
      <c r="E52" s="68">
        <v>28</v>
      </c>
    </row>
    <row r="53" spans="1:5" ht="15.75" thickBot="1">
      <c r="A53" s="66" t="s">
        <v>116</v>
      </c>
      <c r="B53" s="67" t="s">
        <v>135</v>
      </c>
      <c r="C53" s="68">
        <v>10</v>
      </c>
      <c r="D53" s="68">
        <v>640</v>
      </c>
      <c r="E53" s="68">
        <v>56</v>
      </c>
    </row>
    <row r="54" spans="1:5" ht="15.75" thickBot="1">
      <c r="A54" s="66" t="s">
        <v>116</v>
      </c>
      <c r="B54" s="67" t="s">
        <v>136</v>
      </c>
      <c r="C54" s="281">
        <v>12</v>
      </c>
      <c r="D54" s="281">
        <v>320</v>
      </c>
      <c r="E54" s="281">
        <v>28</v>
      </c>
    </row>
    <row r="55" spans="1:5" ht="15.75" thickBot="1">
      <c r="A55" s="66" t="s">
        <v>116</v>
      </c>
      <c r="B55" s="67" t="s">
        <v>396</v>
      </c>
      <c r="C55" s="283"/>
      <c r="D55" s="284"/>
      <c r="E55" s="284"/>
    </row>
    <row r="56" spans="1:5" ht="15.75" thickBot="1">
      <c r="A56" s="66" t="s">
        <v>116</v>
      </c>
      <c r="B56" s="67" t="s">
        <v>397</v>
      </c>
      <c r="C56" s="68">
        <v>14</v>
      </c>
      <c r="D56" s="68">
        <v>320</v>
      </c>
      <c r="E56" s="68">
        <v>28</v>
      </c>
    </row>
    <row r="57" spans="1:5" ht="15.75" thickBot="1">
      <c r="A57" s="66" t="s">
        <v>399</v>
      </c>
      <c r="B57" s="67" t="s">
        <v>400</v>
      </c>
      <c r="C57" s="281">
        <v>1</v>
      </c>
      <c r="D57" s="281">
        <v>160</v>
      </c>
      <c r="E57" s="281">
        <v>20</v>
      </c>
    </row>
    <row r="58" spans="1:5" ht="15.75" thickBot="1">
      <c r="A58" s="66" t="s">
        <v>399</v>
      </c>
      <c r="B58" s="67" t="s">
        <v>401</v>
      </c>
      <c r="C58" s="283"/>
      <c r="D58" s="284"/>
      <c r="E58" s="284"/>
    </row>
    <row r="59" spans="1:5" ht="15.75" thickBot="1">
      <c r="A59" s="66" t="s">
        <v>399</v>
      </c>
      <c r="B59" s="67" t="s">
        <v>402</v>
      </c>
      <c r="C59" s="281">
        <v>3</v>
      </c>
      <c r="D59" s="285">
        <v>480</v>
      </c>
      <c r="E59" s="285">
        <v>39</v>
      </c>
    </row>
    <row r="60" spans="1:5" ht="15.75" thickBot="1">
      <c r="A60" s="66" t="s">
        <v>399</v>
      </c>
      <c r="B60" s="67" t="s">
        <v>403</v>
      </c>
      <c r="C60" s="282"/>
      <c r="D60" s="282"/>
      <c r="E60" s="282"/>
    </row>
    <row r="61" spans="1:5" ht="15.75" thickBot="1">
      <c r="A61" s="66" t="s">
        <v>399</v>
      </c>
      <c r="B61" s="67" t="s">
        <v>404</v>
      </c>
      <c r="C61" s="283"/>
      <c r="D61" s="284"/>
      <c r="E61" s="284"/>
    </row>
    <row r="62" spans="1:5" ht="15.75" thickBot="1">
      <c r="A62" s="66" t="s">
        <v>399</v>
      </c>
      <c r="B62" s="67" t="s">
        <v>405</v>
      </c>
      <c r="C62" s="281">
        <v>4</v>
      </c>
      <c r="D62" s="285">
        <v>640</v>
      </c>
      <c r="E62" s="285">
        <v>20</v>
      </c>
    </row>
    <row r="63" spans="1:5" ht="15.75" thickBot="1">
      <c r="A63" s="66" t="s">
        <v>399</v>
      </c>
      <c r="B63" s="67" t="s">
        <v>406</v>
      </c>
      <c r="C63" s="283"/>
      <c r="D63" s="284"/>
      <c r="E63" s="284"/>
    </row>
    <row r="64" spans="1:5" ht="15.75" thickBot="1">
      <c r="A64" s="66" t="s">
        <v>399</v>
      </c>
      <c r="B64" s="67" t="s">
        <v>407</v>
      </c>
      <c r="C64" s="281">
        <v>5</v>
      </c>
      <c r="D64" s="285">
        <v>800</v>
      </c>
      <c r="E64" s="285">
        <v>20</v>
      </c>
    </row>
    <row r="65" spans="1:5" ht="15.75" thickBot="1">
      <c r="A65" s="66" t="s">
        <v>399</v>
      </c>
      <c r="B65" s="67" t="s">
        <v>408</v>
      </c>
      <c r="C65" s="283"/>
      <c r="D65" s="284"/>
      <c r="E65" s="284"/>
    </row>
    <row r="66" spans="1:5" ht="15.75" thickBot="1">
      <c r="A66" s="66" t="s">
        <v>409</v>
      </c>
      <c r="B66" s="67" t="s">
        <v>410</v>
      </c>
      <c r="C66" s="281">
        <v>1</v>
      </c>
      <c r="D66" s="281">
        <v>160</v>
      </c>
      <c r="E66" s="281">
        <v>30.5</v>
      </c>
    </row>
    <row r="67" spans="1:5" ht="15.75" thickBot="1">
      <c r="A67" s="66" t="s">
        <v>409</v>
      </c>
      <c r="B67" s="67" t="s">
        <v>411</v>
      </c>
      <c r="C67" s="282"/>
      <c r="D67" s="282"/>
      <c r="E67" s="282"/>
    </row>
    <row r="68" spans="1:5" ht="15.75" thickBot="1">
      <c r="A68" s="66" t="s">
        <v>409</v>
      </c>
      <c r="B68" s="67" t="s">
        <v>412</v>
      </c>
      <c r="C68" s="282"/>
      <c r="D68" s="282"/>
      <c r="E68" s="282"/>
    </row>
    <row r="69" spans="1:5" ht="15.75" thickBot="1">
      <c r="A69" s="66" t="s">
        <v>409</v>
      </c>
      <c r="B69" s="67" t="s">
        <v>413</v>
      </c>
      <c r="C69" s="282"/>
      <c r="D69" s="282"/>
      <c r="E69" s="282"/>
    </row>
    <row r="70" spans="1:5" ht="15.75" thickBot="1">
      <c r="A70" s="66" t="s">
        <v>409</v>
      </c>
      <c r="B70" s="67" t="s">
        <v>414</v>
      </c>
      <c r="C70" s="283"/>
      <c r="D70" s="284"/>
      <c r="E70" s="284"/>
    </row>
    <row r="71" spans="1:5" ht="15.75" thickBot="1">
      <c r="A71" s="66" t="s">
        <v>409</v>
      </c>
      <c r="B71" s="67" t="s">
        <v>415</v>
      </c>
      <c r="C71" s="281">
        <v>2</v>
      </c>
      <c r="D71" s="285">
        <v>320</v>
      </c>
      <c r="E71" s="285">
        <v>30.5</v>
      </c>
    </row>
    <row r="72" spans="1:5" ht="15.75" thickBot="1">
      <c r="A72" s="66" t="s">
        <v>409</v>
      </c>
      <c r="B72" s="67" t="s">
        <v>416</v>
      </c>
      <c r="C72" s="282"/>
      <c r="D72" s="282"/>
      <c r="E72" s="282"/>
    </row>
    <row r="73" spans="1:5" ht="15.75" thickBot="1">
      <c r="A73" s="66" t="s">
        <v>409</v>
      </c>
      <c r="B73" s="67" t="s">
        <v>417</v>
      </c>
      <c r="C73" s="283"/>
      <c r="D73" s="284"/>
      <c r="E73" s="284"/>
    </row>
    <row r="74" spans="1:5" ht="15.75" thickBot="1">
      <c r="A74" s="66" t="s">
        <v>139</v>
      </c>
      <c r="B74" s="67" t="s">
        <v>419</v>
      </c>
      <c r="C74" s="286">
        <v>1</v>
      </c>
      <c r="D74" s="286">
        <v>160</v>
      </c>
      <c r="E74" s="286">
        <v>28</v>
      </c>
    </row>
    <row r="75" spans="1:5" ht="15.75" thickBot="1">
      <c r="A75" s="66" t="s">
        <v>139</v>
      </c>
      <c r="B75" s="67" t="s">
        <v>420</v>
      </c>
      <c r="C75" s="287"/>
      <c r="D75" s="287"/>
      <c r="E75" s="287"/>
    </row>
    <row r="76" spans="1:5" ht="15.75" thickBot="1">
      <c r="A76" s="66" t="s">
        <v>139</v>
      </c>
      <c r="B76" s="67" t="s">
        <v>421</v>
      </c>
      <c r="C76" s="287"/>
      <c r="D76" s="287"/>
      <c r="E76" s="287"/>
    </row>
    <row r="77" spans="1:5" ht="15.75" thickBot="1">
      <c r="A77" s="66" t="s">
        <v>139</v>
      </c>
      <c r="B77" s="67" t="s">
        <v>422</v>
      </c>
      <c r="C77" s="287"/>
      <c r="D77" s="287"/>
      <c r="E77" s="287"/>
    </row>
    <row r="78" spans="1:5" ht="15.75" thickBot="1">
      <c r="A78" s="66" t="s">
        <v>139</v>
      </c>
      <c r="B78" s="67" t="s">
        <v>423</v>
      </c>
      <c r="C78" s="288"/>
      <c r="D78" s="289"/>
      <c r="E78" s="289"/>
    </row>
    <row r="79" spans="1:5" ht="15.75" thickBot="1">
      <c r="A79" s="66" t="s">
        <v>139</v>
      </c>
      <c r="B79" s="67" t="s">
        <v>424</v>
      </c>
      <c r="C79" s="286">
        <v>2</v>
      </c>
      <c r="D79" s="290">
        <v>320</v>
      </c>
      <c r="E79" s="290">
        <v>28</v>
      </c>
    </row>
    <row r="80" spans="1:5" ht="15.75" thickBot="1">
      <c r="A80" s="66" t="s">
        <v>139</v>
      </c>
      <c r="B80" s="67" t="s">
        <v>140</v>
      </c>
      <c r="C80" s="287"/>
      <c r="D80" s="287"/>
      <c r="E80" s="287"/>
    </row>
    <row r="81" spans="1:5" ht="15.75" thickBot="1">
      <c r="A81" s="66" t="s">
        <v>139</v>
      </c>
      <c r="B81" s="67" t="s">
        <v>425</v>
      </c>
      <c r="C81" s="287"/>
      <c r="D81" s="287"/>
      <c r="E81" s="287"/>
    </row>
    <row r="82" spans="1:5" ht="15.75" thickBot="1">
      <c r="A82" s="66" t="s">
        <v>139</v>
      </c>
      <c r="B82" s="67" t="s">
        <v>426</v>
      </c>
      <c r="C82" s="288"/>
      <c r="D82" s="289"/>
      <c r="E82" s="289"/>
    </row>
    <row r="83" spans="1:5" ht="15.75" thickBot="1">
      <c r="A83" s="66" t="s">
        <v>129</v>
      </c>
      <c r="B83" s="67" t="s">
        <v>427</v>
      </c>
      <c r="C83" s="281">
        <v>2</v>
      </c>
      <c r="D83" s="281">
        <v>320</v>
      </c>
      <c r="E83" s="281">
        <v>36</v>
      </c>
    </row>
    <row r="84" spans="1:5" ht="15.75" thickBot="1">
      <c r="A84" s="66" t="s">
        <v>129</v>
      </c>
      <c r="B84" s="67" t="s">
        <v>428</v>
      </c>
      <c r="C84" s="282"/>
      <c r="D84" s="282"/>
      <c r="E84" s="282"/>
    </row>
    <row r="85" spans="1:5" ht="15.75" thickBot="1">
      <c r="A85" s="66" t="s">
        <v>129</v>
      </c>
      <c r="B85" s="67" t="s">
        <v>429</v>
      </c>
      <c r="C85" s="282"/>
      <c r="D85" s="282"/>
      <c r="E85" s="282"/>
    </row>
    <row r="86" spans="1:5" ht="15.75" thickBot="1">
      <c r="A86" s="66" t="s">
        <v>129</v>
      </c>
      <c r="B86" s="67" t="s">
        <v>430</v>
      </c>
      <c r="C86" s="283"/>
      <c r="D86" s="284"/>
      <c r="E86" s="284"/>
    </row>
    <row r="87" spans="1:5" ht="15.75" thickBot="1">
      <c r="A87" s="66" t="s">
        <v>129</v>
      </c>
      <c r="B87" s="67" t="s">
        <v>431</v>
      </c>
      <c r="C87" s="281">
        <v>4</v>
      </c>
      <c r="D87" s="285">
        <v>640</v>
      </c>
      <c r="E87" s="285">
        <v>36</v>
      </c>
    </row>
    <row r="88" spans="1:5" ht="15.75" thickBot="1">
      <c r="A88" s="66" t="s">
        <v>129</v>
      </c>
      <c r="B88" s="67" t="s">
        <v>432</v>
      </c>
      <c r="C88" s="282"/>
      <c r="D88" s="282"/>
      <c r="E88" s="282"/>
    </row>
    <row r="89" spans="1:5" ht="15.75" thickBot="1">
      <c r="A89" s="66" t="s">
        <v>129</v>
      </c>
      <c r="B89" s="67" t="s">
        <v>433</v>
      </c>
      <c r="C89" s="282"/>
      <c r="D89" s="282"/>
      <c r="E89" s="282"/>
    </row>
    <row r="90" spans="1:5" ht="15.75" thickBot="1">
      <c r="A90" s="66" t="s">
        <v>129</v>
      </c>
      <c r="B90" s="67" t="s">
        <v>434</v>
      </c>
      <c r="C90" s="283"/>
      <c r="D90" s="284"/>
      <c r="E90" s="284"/>
    </row>
    <row r="91" spans="1:5" ht="15.75" thickBot="1">
      <c r="A91" s="66" t="s">
        <v>141</v>
      </c>
      <c r="B91" s="67" t="s">
        <v>435</v>
      </c>
      <c r="C91" s="281">
        <v>2</v>
      </c>
      <c r="D91" s="281">
        <v>320</v>
      </c>
      <c r="E91" s="281">
        <v>40</v>
      </c>
    </row>
    <row r="92" spans="1:5" ht="15.75" thickBot="1">
      <c r="A92" s="66" t="s">
        <v>141</v>
      </c>
      <c r="B92" s="67" t="s">
        <v>436</v>
      </c>
      <c r="C92" s="282"/>
      <c r="D92" s="282"/>
      <c r="E92" s="282"/>
    </row>
    <row r="93" spans="1:5" ht="15.75" thickBot="1">
      <c r="A93" s="66" t="s">
        <v>141</v>
      </c>
      <c r="B93" s="67" t="s">
        <v>437</v>
      </c>
      <c r="C93" s="282"/>
      <c r="D93" s="282"/>
      <c r="E93" s="282"/>
    </row>
    <row r="94" spans="1:5" ht="15.75" thickBot="1">
      <c r="A94" s="66" t="s">
        <v>141</v>
      </c>
      <c r="B94" s="67" t="s">
        <v>438</v>
      </c>
      <c r="C94" s="282"/>
      <c r="D94" s="282"/>
      <c r="E94" s="282"/>
    </row>
    <row r="95" spans="1:5" ht="15.75" thickBot="1">
      <c r="A95" s="66" t="s">
        <v>141</v>
      </c>
      <c r="B95" s="67" t="s">
        <v>439</v>
      </c>
      <c r="C95" s="283"/>
      <c r="D95" s="284"/>
      <c r="E95" s="284"/>
    </row>
    <row r="96" spans="1:5" ht="15.75" thickBot="1">
      <c r="A96" s="66" t="s">
        <v>141</v>
      </c>
      <c r="B96" s="67" t="s">
        <v>440</v>
      </c>
      <c r="C96" s="281">
        <v>3</v>
      </c>
      <c r="D96" s="285">
        <v>480</v>
      </c>
      <c r="E96" s="285">
        <v>20</v>
      </c>
    </row>
    <row r="97" spans="1:6" ht="15.75" thickBot="1">
      <c r="A97" s="66" t="s">
        <v>141</v>
      </c>
      <c r="B97" s="67" t="s">
        <v>441</v>
      </c>
      <c r="C97" s="282"/>
      <c r="D97" s="282"/>
      <c r="E97" s="282"/>
    </row>
    <row r="98" spans="1:6" ht="15.75" thickBot="1">
      <c r="A98" s="66" t="s">
        <v>141</v>
      </c>
      <c r="B98" s="67" t="s">
        <v>442</v>
      </c>
      <c r="C98" s="282"/>
      <c r="D98" s="282"/>
      <c r="E98" s="282"/>
    </row>
    <row r="99" spans="1:6" ht="15.75" thickBot="1">
      <c r="A99" s="66" t="s">
        <v>141</v>
      </c>
      <c r="B99" s="67" t="s">
        <v>443</v>
      </c>
      <c r="C99" s="282"/>
      <c r="D99" s="282"/>
      <c r="E99" s="282"/>
    </row>
    <row r="100" spans="1:6" ht="15.75" thickBot="1">
      <c r="A100" s="66" t="s">
        <v>141</v>
      </c>
      <c r="B100" s="67" t="s">
        <v>444</v>
      </c>
      <c r="C100" s="282"/>
      <c r="D100" s="282"/>
      <c r="E100" s="282"/>
    </row>
    <row r="101" spans="1:6" ht="15.75" thickBot="1">
      <c r="A101" s="66" t="s">
        <v>141</v>
      </c>
      <c r="B101" s="67" t="s">
        <v>445</v>
      </c>
      <c r="C101" s="284"/>
      <c r="D101" s="284"/>
      <c r="E101" s="284"/>
    </row>
    <row r="102" spans="1:6" ht="15.75" thickBot="1">
      <c r="A102" s="66" t="s">
        <v>446</v>
      </c>
      <c r="B102" s="67" t="s">
        <v>447</v>
      </c>
      <c r="C102" s="70">
        <v>1</v>
      </c>
      <c r="D102" s="70">
        <v>160</v>
      </c>
      <c r="E102" s="69">
        <v>30</v>
      </c>
    </row>
    <row r="103" spans="1:6" ht="15.75" thickBot="1">
      <c r="A103" s="66" t="s">
        <v>446</v>
      </c>
      <c r="B103" s="67" t="s">
        <v>448</v>
      </c>
      <c r="C103" s="71">
        <v>2</v>
      </c>
      <c r="D103" s="71">
        <v>320</v>
      </c>
      <c r="E103" s="68">
        <v>30</v>
      </c>
    </row>
    <row r="104" spans="1:6" ht="15.75" thickBot="1">
      <c r="A104" s="279" t="s">
        <v>449</v>
      </c>
      <c r="B104" s="280"/>
      <c r="C104" s="72">
        <v>63</v>
      </c>
      <c r="D104" s="72">
        <v>10080</v>
      </c>
      <c r="E104" s="72">
        <v>1176</v>
      </c>
      <c r="F104">
        <f>SUM(E2:E103)</f>
        <v>1162.2</v>
      </c>
    </row>
    <row r="105" spans="1:6">
      <c r="C105">
        <f>SUM(C2:C103)</f>
        <v>174</v>
      </c>
      <c r="D105">
        <f t="shared" ref="D105:E105" si="0">SUM(D2:D103)</f>
        <v>20800</v>
      </c>
      <c r="E105">
        <f t="shared" si="0"/>
        <v>1162.2</v>
      </c>
    </row>
    <row r="106" spans="1:6" ht="89.25">
      <c r="A106" s="73" t="s">
        <v>450</v>
      </c>
    </row>
  </sheetData>
  <mergeCells count="88">
    <mergeCell ref="C2:C4"/>
    <mergeCell ref="D2:D4"/>
    <mergeCell ref="E2:E4"/>
    <mergeCell ref="C5:C7"/>
    <mergeCell ref="D5:D7"/>
    <mergeCell ref="E5:E7"/>
    <mergeCell ref="C10:C13"/>
    <mergeCell ref="D10:D13"/>
    <mergeCell ref="E10:E13"/>
    <mergeCell ref="C14:C19"/>
    <mergeCell ref="D14:D19"/>
    <mergeCell ref="E14:E19"/>
    <mergeCell ref="C20:C22"/>
    <mergeCell ref="D20:D22"/>
    <mergeCell ref="E20:E22"/>
    <mergeCell ref="C25:C27"/>
    <mergeCell ref="D25:D27"/>
    <mergeCell ref="E25:E27"/>
    <mergeCell ref="C28:C29"/>
    <mergeCell ref="D28:D29"/>
    <mergeCell ref="E28:E29"/>
    <mergeCell ref="C33:C35"/>
    <mergeCell ref="D33:D35"/>
    <mergeCell ref="E33:E35"/>
    <mergeCell ref="C36:C37"/>
    <mergeCell ref="D36:D37"/>
    <mergeCell ref="E36:E37"/>
    <mergeCell ref="C40:C46"/>
    <mergeCell ref="D40:D46"/>
    <mergeCell ref="E40:E46"/>
    <mergeCell ref="C47:C49"/>
    <mergeCell ref="D47:D49"/>
    <mergeCell ref="E47:E49"/>
    <mergeCell ref="C54:C55"/>
    <mergeCell ref="D54:D55"/>
    <mergeCell ref="E54:E55"/>
    <mergeCell ref="C57:C58"/>
    <mergeCell ref="D57:D58"/>
    <mergeCell ref="E57:E58"/>
    <mergeCell ref="C59:C61"/>
    <mergeCell ref="D59:D61"/>
    <mergeCell ref="E59:E61"/>
    <mergeCell ref="C62:C63"/>
    <mergeCell ref="D62:D63"/>
    <mergeCell ref="E62:E63"/>
    <mergeCell ref="C64:C65"/>
    <mergeCell ref="D64:D65"/>
    <mergeCell ref="E64:E65"/>
    <mergeCell ref="C66:C70"/>
    <mergeCell ref="D66:D70"/>
    <mergeCell ref="E66:E70"/>
    <mergeCell ref="C71:C73"/>
    <mergeCell ref="D71:D73"/>
    <mergeCell ref="E71:E73"/>
    <mergeCell ref="E83:E86"/>
    <mergeCell ref="C87:C90"/>
    <mergeCell ref="D87:D90"/>
    <mergeCell ref="E87:E90"/>
    <mergeCell ref="C74:C78"/>
    <mergeCell ref="D74:D78"/>
    <mergeCell ref="E74:E78"/>
    <mergeCell ref="C79:C82"/>
    <mergeCell ref="D79:D82"/>
    <mergeCell ref="E79:E82"/>
    <mergeCell ref="A104:B104"/>
    <mergeCell ref="H3:H7"/>
    <mergeCell ref="L3:L7"/>
    <mergeCell ref="H8:I8"/>
    <mergeCell ref="H9:H10"/>
    <mergeCell ref="L9:L10"/>
    <mergeCell ref="H11:I11"/>
    <mergeCell ref="H12:H16"/>
    <mergeCell ref="C91:C95"/>
    <mergeCell ref="D91:D95"/>
    <mergeCell ref="E91:E95"/>
    <mergeCell ref="C96:C101"/>
    <mergeCell ref="D96:D101"/>
    <mergeCell ref="E96:E101"/>
    <mergeCell ref="C83:C86"/>
    <mergeCell ref="D83:D86"/>
    <mergeCell ref="H31:I31"/>
    <mergeCell ref="H32:I32"/>
    <mergeCell ref="L12:L16"/>
    <mergeCell ref="H17:I17"/>
    <mergeCell ref="H19:I19"/>
    <mergeCell ref="H20:H25"/>
    <mergeCell ref="H26:I26"/>
    <mergeCell ref="H27:H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91"/>
  <sheetViews>
    <sheetView showGridLines="0" zoomScaleNormal="100" workbookViewId="0">
      <selection activeCell="C11" sqref="C11"/>
    </sheetView>
  </sheetViews>
  <sheetFormatPr baseColWidth="10" defaultColWidth="11.42578125" defaultRowHeight="14.25" customHeight="1" zeroHeight="1"/>
  <cols>
    <col min="1" max="1" width="2.28515625" style="3" customWidth="1"/>
    <col min="2" max="2" width="10.7109375" style="6" customWidth="1"/>
    <col min="3" max="3" width="15.7109375" style="6" customWidth="1"/>
    <col min="4" max="4" width="11.42578125" style="6" customWidth="1"/>
    <col min="5" max="5" width="20.42578125" style="6" customWidth="1"/>
    <col min="6" max="6" width="15.140625" style="6" customWidth="1"/>
    <col min="7" max="7" width="12.42578125" style="6" customWidth="1"/>
    <col min="8" max="8" width="16.5703125" style="6" customWidth="1"/>
    <col min="9" max="9" width="12.5703125" style="6" customWidth="1"/>
    <col min="10" max="10" width="21.5703125" style="6" customWidth="1"/>
    <col min="11" max="11" width="3" style="3" customWidth="1"/>
    <col min="12" max="17" width="11.42578125" style="3" customWidth="1"/>
    <col min="18" max="16384" width="11.42578125" style="3"/>
  </cols>
  <sheetData>
    <row r="1" spans="2:10"/>
    <row r="2" spans="2:10" ht="51.75" customHeight="1">
      <c r="B2" s="295" t="s">
        <v>70</v>
      </c>
      <c r="C2" s="296"/>
      <c r="D2" s="296"/>
      <c r="E2" s="296"/>
      <c r="F2" s="296"/>
      <c r="G2" s="296"/>
      <c r="H2" s="296"/>
      <c r="I2" s="296"/>
      <c r="J2" s="296"/>
    </row>
    <row r="3" spans="2:10" ht="18" customHeight="1">
      <c r="B3" s="297" t="s">
        <v>71</v>
      </c>
      <c r="C3" s="298"/>
      <c r="D3" s="298"/>
      <c r="E3" s="298"/>
      <c r="F3" s="298"/>
      <c r="G3" s="298"/>
      <c r="H3" s="298"/>
      <c r="I3" s="298"/>
      <c r="J3" s="299"/>
    </row>
    <row r="4" spans="2:10" s="8" customFormat="1" ht="9.75" customHeight="1">
      <c r="B4" s="7"/>
      <c r="C4" s="7"/>
      <c r="D4" s="7"/>
      <c r="E4" s="7"/>
      <c r="F4" s="7"/>
      <c r="G4" s="7"/>
      <c r="H4" s="7"/>
      <c r="I4" s="7"/>
      <c r="J4" s="7"/>
    </row>
    <row r="5" spans="2:10" ht="18" customHeight="1">
      <c r="B5" s="9" t="s">
        <v>72</v>
      </c>
      <c r="C5" s="291"/>
      <c r="D5" s="291"/>
      <c r="E5" s="291"/>
      <c r="F5" s="10" t="s">
        <v>73</v>
      </c>
      <c r="G5" s="292"/>
      <c r="H5" s="293"/>
      <c r="I5" s="11" t="s">
        <v>74</v>
      </c>
      <c r="J5" s="12"/>
    </row>
    <row r="6" spans="2:10" ht="18" customHeight="1">
      <c r="B6" s="9" t="s">
        <v>75</v>
      </c>
      <c r="C6" s="291"/>
      <c r="D6" s="291"/>
      <c r="E6" s="291"/>
      <c r="F6" s="10" t="s">
        <v>76</v>
      </c>
      <c r="G6" s="292"/>
      <c r="H6" s="293"/>
      <c r="I6" s="11" t="s">
        <v>77</v>
      </c>
      <c r="J6" s="13"/>
    </row>
    <row r="7" spans="2:10" ht="18" customHeight="1">
      <c r="B7" s="9" t="s">
        <v>78</v>
      </c>
      <c r="C7" s="291"/>
      <c r="D7" s="291"/>
      <c r="E7" s="291"/>
      <c r="F7" s="10" t="s">
        <v>79</v>
      </c>
      <c r="G7" s="292"/>
      <c r="H7" s="293"/>
      <c r="I7" s="11" t="s">
        <v>80</v>
      </c>
      <c r="J7" s="13"/>
    </row>
    <row r="8" spans="2:10" ht="12.75">
      <c r="B8" s="14"/>
      <c r="C8" s="15"/>
      <c r="D8" s="15"/>
      <c r="E8" s="15"/>
      <c r="F8" s="15"/>
      <c r="G8" s="15"/>
      <c r="H8" s="15"/>
      <c r="I8" s="15"/>
      <c r="J8" s="15"/>
    </row>
    <row r="9" spans="2:10" ht="25.5" customHeight="1">
      <c r="B9" s="294" t="s">
        <v>81</v>
      </c>
      <c r="C9" s="294"/>
      <c r="D9" s="294"/>
      <c r="E9" s="294"/>
      <c r="F9" s="294"/>
      <c r="G9" s="294"/>
      <c r="H9" s="294"/>
      <c r="I9" s="294"/>
      <c r="J9" s="294"/>
    </row>
    <row r="10" spans="2:10" ht="9.75" customHeight="1">
      <c r="B10" s="14"/>
      <c r="C10" s="15"/>
      <c r="D10" s="15"/>
      <c r="E10" s="15"/>
      <c r="F10" s="15"/>
      <c r="G10" s="15"/>
      <c r="H10" s="15"/>
      <c r="I10" s="15"/>
      <c r="J10" s="15"/>
    </row>
    <row r="11" spans="2:10" ht="51">
      <c r="B11" s="16" t="s">
        <v>82</v>
      </c>
      <c r="C11" s="16" t="s">
        <v>83</v>
      </c>
      <c r="D11" s="16" t="s">
        <v>84</v>
      </c>
      <c r="E11" s="16" t="s">
        <v>85</v>
      </c>
      <c r="F11" s="16" t="s">
        <v>86</v>
      </c>
      <c r="G11" s="16" t="s">
        <v>87</v>
      </c>
      <c r="H11" s="16" t="s">
        <v>88</v>
      </c>
      <c r="I11" s="16" t="s">
        <v>89</v>
      </c>
      <c r="J11" s="16" t="s">
        <v>90</v>
      </c>
    </row>
    <row r="12" spans="2:10" s="5" customFormat="1" ht="23.25" customHeight="1">
      <c r="B12" s="17"/>
      <c r="C12" s="17"/>
      <c r="D12" s="17"/>
      <c r="E12" s="17"/>
      <c r="F12" s="18"/>
      <c r="G12" s="17"/>
      <c r="H12" s="17"/>
      <c r="I12" s="17"/>
      <c r="J12" s="19"/>
    </row>
    <row r="13" spans="2:10" s="5" customFormat="1" ht="23.25" customHeight="1">
      <c r="B13" s="17"/>
      <c r="C13" s="17"/>
      <c r="D13" s="17"/>
      <c r="E13" s="17"/>
      <c r="F13" s="18"/>
      <c r="G13" s="17"/>
      <c r="H13" s="17"/>
      <c r="I13" s="17"/>
      <c r="J13" s="19"/>
    </row>
    <row r="14" spans="2:10" s="5" customFormat="1" ht="23.25" customHeight="1">
      <c r="B14" s="17"/>
      <c r="C14" s="17"/>
      <c r="D14" s="17"/>
      <c r="E14" s="17"/>
      <c r="F14" s="18"/>
      <c r="G14" s="17"/>
      <c r="H14" s="17"/>
      <c r="I14" s="17"/>
      <c r="J14" s="19"/>
    </row>
    <row r="15" spans="2:10" s="5" customFormat="1" ht="23.25" customHeight="1">
      <c r="B15" s="17"/>
      <c r="C15" s="17"/>
      <c r="D15" s="17"/>
      <c r="E15" s="17"/>
      <c r="F15" s="18"/>
      <c r="G15" s="17"/>
      <c r="H15" s="17"/>
      <c r="I15" s="17"/>
      <c r="J15" s="19"/>
    </row>
    <row r="16" spans="2:10" s="5" customFormat="1" ht="23.25" customHeight="1">
      <c r="B16" s="17"/>
      <c r="C16" s="17"/>
      <c r="D16" s="17"/>
      <c r="E16" s="17"/>
      <c r="F16" s="18"/>
      <c r="G16" s="17"/>
      <c r="H16" s="17"/>
      <c r="I16" s="17"/>
      <c r="J16" s="19"/>
    </row>
    <row r="17" spans="2:10" s="5" customFormat="1" ht="23.25" customHeight="1">
      <c r="B17" s="17"/>
      <c r="C17" s="17"/>
      <c r="D17" s="17"/>
      <c r="E17" s="17"/>
      <c r="F17" s="18"/>
      <c r="G17" s="17"/>
      <c r="H17" s="17"/>
      <c r="I17" s="17"/>
      <c r="J17" s="19"/>
    </row>
    <row r="18" spans="2:10" s="5" customFormat="1" ht="23.25" customHeight="1">
      <c r="B18" s="17"/>
      <c r="C18" s="17"/>
      <c r="D18" s="17"/>
      <c r="E18" s="17"/>
      <c r="F18" s="18"/>
      <c r="G18" s="17"/>
      <c r="H18" s="17"/>
      <c r="I18" s="17"/>
      <c r="J18" s="19"/>
    </row>
    <row r="19" spans="2:10" s="5" customFormat="1" ht="23.25" customHeight="1">
      <c r="B19" s="17"/>
      <c r="C19" s="17"/>
      <c r="D19" s="17"/>
      <c r="E19" s="17"/>
      <c r="F19" s="18"/>
      <c r="G19" s="17"/>
      <c r="H19" s="17"/>
      <c r="I19" s="17"/>
      <c r="J19" s="19"/>
    </row>
    <row r="20" spans="2:10" s="5" customFormat="1" ht="23.25" customHeight="1">
      <c r="B20" s="17"/>
      <c r="C20" s="17"/>
      <c r="D20" s="17"/>
      <c r="E20" s="17"/>
      <c r="F20" s="18"/>
      <c r="G20" s="17"/>
      <c r="H20" s="17"/>
      <c r="I20" s="17"/>
      <c r="J20" s="19"/>
    </row>
    <row r="21" spans="2:10" s="5" customFormat="1" ht="23.25" customHeight="1">
      <c r="B21" s="17"/>
      <c r="C21" s="17"/>
      <c r="D21" s="17"/>
      <c r="E21" s="17"/>
      <c r="F21" s="18"/>
      <c r="G21" s="17"/>
      <c r="H21" s="17"/>
      <c r="I21" s="17"/>
      <c r="J21" s="19"/>
    </row>
    <row r="22" spans="2:10" ht="12">
      <c r="B22" s="20"/>
      <c r="C22" s="21"/>
      <c r="D22" s="20"/>
      <c r="E22" s="22"/>
      <c r="F22" s="23"/>
      <c r="G22" s="24"/>
      <c r="H22" s="24"/>
      <c r="I22" s="24"/>
      <c r="J22" s="25"/>
    </row>
    <row r="23" spans="2:10">
      <c r="B23" s="26" t="s">
        <v>91</v>
      </c>
    </row>
    <row r="24" spans="2:10"/>
    <row r="25" spans="2:10" hidden="1"/>
    <row r="26" spans="2:10" hidden="1"/>
    <row r="27" spans="2:10" hidden="1"/>
    <row r="28" spans="2:10" hidden="1"/>
    <row r="29" spans="2:10" hidden="1"/>
    <row r="30" spans="2:10" hidden="1"/>
    <row r="31" spans="2:10" hidden="1"/>
    <row r="32" spans="2: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row r="79"/>
    <row r="80"/>
    <row r="8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o6OjEtlAi7o6aBk717acrjh6zYdFGLVaQINRGnaMySlZzF1P/xQ680I8u94+AzptWeQgS3kNblDjXgS9r9Trgw==" saltValue="EVgTXFbvWcc+JPBk/vYM/Q==" spinCount="100000" sheet="1" objects="1" scenarios="1" insertRows="0"/>
  <mergeCells count="9">
    <mergeCell ref="C7:E7"/>
    <mergeCell ref="G7:H7"/>
    <mergeCell ref="B9:J9"/>
    <mergeCell ref="B2:J2"/>
    <mergeCell ref="B3:J3"/>
    <mergeCell ref="C5:E5"/>
    <mergeCell ref="G5:H5"/>
    <mergeCell ref="C6:E6"/>
    <mergeCell ref="G6:H6"/>
  </mergeCells>
  <dataValidations count="2">
    <dataValidation type="list" allowBlank="1" showInputMessage="1" showErrorMessage="1" sqref="H12:H21">
      <formula1>"UT,Consorcio,Individual"</formula1>
    </dataValidation>
    <dataValidation type="list" allowBlank="1" showInputMessage="1" showErrorMessage="1" sqref="B12:B21">
      <formula1>"Pública,Privada"</formula1>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3"/>
  <sheetViews>
    <sheetView showGridLines="0" zoomScale="80" zoomScaleNormal="80" workbookViewId="0">
      <selection activeCell="AF19" sqref="AF19:AJ19"/>
    </sheetView>
  </sheetViews>
  <sheetFormatPr baseColWidth="10" defaultColWidth="0" defaultRowHeight="12.75" customHeight="1" zeroHeight="1"/>
  <cols>
    <col min="1" max="1" width="4" style="27" customWidth="1"/>
    <col min="2" max="2" width="47.42578125" style="27" customWidth="1"/>
    <col min="3" max="3" width="7.140625" style="27" bestFit="1" customWidth="1"/>
    <col min="4" max="4" width="13.42578125" style="27" customWidth="1"/>
    <col min="5" max="5" width="21" style="28" customWidth="1"/>
    <col min="6" max="7" width="11.42578125" style="27" customWidth="1"/>
    <col min="8" max="8" width="4.28515625" style="27" customWidth="1"/>
    <col min="9" max="16384" width="11.42578125" style="27" hidden="1"/>
  </cols>
  <sheetData>
    <row r="1" spans="2:7"/>
    <row r="2" spans="2:7" s="29" customFormat="1" ht="15" customHeight="1">
      <c r="B2" s="305"/>
      <c r="C2" s="306"/>
      <c r="D2" s="306"/>
      <c r="E2" s="306"/>
      <c r="F2" s="306"/>
      <c r="G2" s="307"/>
    </row>
    <row r="3" spans="2:7" s="29" customFormat="1" ht="15" customHeight="1">
      <c r="B3" s="308"/>
      <c r="C3" s="309"/>
      <c r="D3" s="309"/>
      <c r="E3" s="309"/>
      <c r="F3" s="309"/>
      <c r="G3" s="310"/>
    </row>
    <row r="4" spans="2:7" s="29" customFormat="1" ht="15.75" customHeight="1">
      <c r="B4" s="308"/>
      <c r="C4" s="309"/>
      <c r="D4" s="309"/>
      <c r="E4" s="309"/>
      <c r="F4" s="309"/>
      <c r="G4" s="310"/>
    </row>
    <row r="5" spans="2:7" s="29" customFormat="1" ht="15.75" customHeight="1">
      <c r="B5" s="308"/>
      <c r="C5" s="309"/>
      <c r="D5" s="309"/>
      <c r="E5" s="309"/>
      <c r="F5" s="309"/>
      <c r="G5" s="310"/>
    </row>
    <row r="6" spans="2:7" s="29" customFormat="1" ht="15.75" customHeight="1">
      <c r="B6" s="308"/>
      <c r="C6" s="309"/>
      <c r="D6" s="309"/>
      <c r="E6" s="309"/>
      <c r="F6" s="309"/>
      <c r="G6" s="310"/>
    </row>
    <row r="7" spans="2:7" s="29" customFormat="1" ht="15.75" customHeight="1">
      <c r="B7" s="311"/>
      <c r="C7" s="312"/>
      <c r="D7" s="312"/>
      <c r="E7" s="312"/>
      <c r="F7" s="312"/>
      <c r="G7" s="313"/>
    </row>
    <row r="8" spans="2:7" s="29" customFormat="1" ht="9" customHeight="1">
      <c r="B8" s="314" t="s">
        <v>92</v>
      </c>
      <c r="C8" s="315"/>
      <c r="D8" s="315"/>
      <c r="E8" s="315"/>
      <c r="F8" s="315"/>
      <c r="G8" s="316"/>
    </row>
    <row r="9" spans="2:7" s="29" customFormat="1" ht="9" customHeight="1">
      <c r="B9" s="317"/>
      <c r="C9" s="318"/>
      <c r="D9" s="318"/>
      <c r="E9" s="318"/>
      <c r="F9" s="318"/>
      <c r="G9" s="319"/>
    </row>
    <row r="10" spans="2:7" s="34" customFormat="1" ht="15.75" customHeight="1">
      <c r="B10" s="30"/>
      <c r="C10" s="31"/>
      <c r="D10" s="31"/>
      <c r="E10" s="32"/>
      <c r="F10" s="31"/>
      <c r="G10" s="33"/>
    </row>
    <row r="11" spans="2:7" s="34" customFormat="1" ht="34.5" customHeight="1">
      <c r="B11" s="320" t="s">
        <v>93</v>
      </c>
      <c r="C11" s="321"/>
      <c r="D11" s="321"/>
      <c r="E11" s="321"/>
      <c r="F11" s="321"/>
      <c r="G11" s="322"/>
    </row>
    <row r="12" spans="2:7">
      <c r="B12" s="35"/>
      <c r="C12" s="36"/>
      <c r="D12" s="36"/>
      <c r="E12" s="37"/>
      <c r="F12" s="36"/>
      <c r="G12" s="38"/>
    </row>
    <row r="13" spans="2:7">
      <c r="B13" s="39" t="s">
        <v>94</v>
      </c>
      <c r="C13" s="36"/>
      <c r="D13" s="36"/>
      <c r="E13" s="37"/>
      <c r="F13" s="36"/>
      <c r="G13" s="38"/>
    </row>
    <row r="14" spans="2:7">
      <c r="B14" s="40"/>
      <c r="C14" s="41"/>
      <c r="D14" s="41"/>
      <c r="E14" s="42"/>
      <c r="F14" s="41"/>
      <c r="G14" s="43"/>
    </row>
    <row r="15" spans="2:7">
      <c r="B15" s="323" t="s">
        <v>95</v>
      </c>
      <c r="C15" s="323"/>
      <c r="D15" s="44" t="s">
        <v>96</v>
      </c>
      <c r="E15" s="323" t="s">
        <v>97</v>
      </c>
      <c r="F15" s="323"/>
      <c r="G15" s="323"/>
    </row>
    <row r="16" spans="2:7" ht="22.5" customHeight="1">
      <c r="B16" s="303" t="s">
        <v>98</v>
      </c>
      <c r="C16" s="303"/>
      <c r="D16" s="45">
        <v>0.1</v>
      </c>
      <c r="E16" s="302" t="s">
        <v>99</v>
      </c>
      <c r="F16" s="302"/>
      <c r="G16" s="302"/>
    </row>
    <row r="17" spans="2:7" ht="28.5" customHeight="1">
      <c r="B17" s="303" t="s">
        <v>100</v>
      </c>
      <c r="C17" s="303"/>
      <c r="D17" s="45">
        <v>0.2</v>
      </c>
      <c r="E17" s="304" t="s">
        <v>101</v>
      </c>
      <c r="F17" s="304"/>
      <c r="G17" s="304"/>
    </row>
    <row r="18" spans="2:7" ht="29.25" customHeight="1">
      <c r="B18" s="303" t="s">
        <v>102</v>
      </c>
      <c r="C18" s="303"/>
      <c r="D18" s="45">
        <v>0.1</v>
      </c>
      <c r="E18" s="304" t="s">
        <v>103</v>
      </c>
      <c r="F18" s="304"/>
      <c r="G18" s="304"/>
    </row>
    <row r="19" spans="2:7" ht="25.5" customHeight="1">
      <c r="B19" s="303" t="s">
        <v>104</v>
      </c>
      <c r="C19" s="303"/>
      <c r="D19" s="45">
        <v>0.2</v>
      </c>
      <c r="E19" s="304" t="s">
        <v>101</v>
      </c>
      <c r="F19" s="304"/>
      <c r="G19" s="304"/>
    </row>
    <row r="20" spans="2:7" ht="23.25" customHeight="1">
      <c r="B20" s="300" t="s">
        <v>105</v>
      </c>
      <c r="C20" s="301"/>
      <c r="D20" s="45">
        <v>0.1</v>
      </c>
      <c r="E20" s="302" t="s">
        <v>99</v>
      </c>
      <c r="F20" s="302"/>
      <c r="G20" s="302"/>
    </row>
    <row r="21" spans="2:7" ht="27" customHeight="1">
      <c r="B21" s="27" t="s">
        <v>106</v>
      </c>
    </row>
    <row r="22" spans="2:7"/>
    <row r="23" spans="2:7" ht="12.75" customHeight="1"/>
  </sheetData>
  <sheetProtection algorithmName="SHA-512" hashValue="zLTXy8icPHCWCEvYIleXLDN6XDiXJrHz++oiAUOQp5Mxj5Z6y5IMtVefvJbYh41KUDtoD1TmDC3BvsLlft+C4w==" saltValue="tq9Bq14yUTn9bmBm2moAGw==" spinCount="100000" sheet="1" objects="1" scenarios="1" selectLockedCells="1" selectUnlockedCells="1"/>
  <mergeCells count="15">
    <mergeCell ref="B16:C16"/>
    <mergeCell ref="E16:G16"/>
    <mergeCell ref="B2:G7"/>
    <mergeCell ref="B8:G9"/>
    <mergeCell ref="B11:G11"/>
    <mergeCell ref="B15:C15"/>
    <mergeCell ref="E15:G15"/>
    <mergeCell ref="B20:C20"/>
    <mergeCell ref="E20:G20"/>
    <mergeCell ref="B17:C17"/>
    <mergeCell ref="E17:G17"/>
    <mergeCell ref="B18:C18"/>
    <mergeCell ref="E18:G18"/>
    <mergeCell ref="B19:C19"/>
    <mergeCell ref="E19:G19"/>
  </mergeCells>
  <printOptions horizontalCentered="1"/>
  <pageMargins left="0.70866141732283472" right="0.70866141732283472" top="0.74803149606299213" bottom="0.74803149606299213" header="0.31496062992125984" footer="0.31496062992125984"/>
  <pageSetup orientation="landscape" r:id="rId1"/>
  <headerFooter>
    <oddFooter>&amp;C&amp;"Arial,Normal"&amp;8&amp;P/&amp;N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 GENERAL Y FINANCIERA</vt:lpstr>
      <vt:lpstr>SDC-ENCUESTA </vt:lpstr>
      <vt:lpstr>CLASIFICACIÓN MUNICIPIOS</vt:lpstr>
      <vt:lpstr>Hoja1</vt:lpstr>
      <vt:lpstr>INFO EXPERIENCIA</vt:lpstr>
      <vt:lpstr>POLIZAS</vt:lpstr>
      <vt:lpstr>'INFO EXPERIENCIA'!Área_de_impresión</vt:lpstr>
      <vt:lpstr>POLIZAS!Área_de_impresión</vt:lpstr>
      <vt:lpstr>'SDC-ENCUESTA '!Área_de_impresión</vt:lpstr>
      <vt:lpstr>'INFO EXPERIENCIA'!Títulos_a_imprimir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Johanna Florez Ramirez</dc:creator>
  <cp:lastModifiedBy>Engree J. Duica Navarro</cp:lastModifiedBy>
  <cp:lastPrinted>2018-05-22T20:31:45Z</cp:lastPrinted>
  <dcterms:created xsi:type="dcterms:W3CDTF">2016-11-24T15:06:34Z</dcterms:created>
  <dcterms:modified xsi:type="dcterms:W3CDTF">2018-05-31T20:32:11Z</dcterms:modified>
</cp:coreProperties>
</file>