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ROSALBA\CYV CONTROL\MANIFESTACION DE INTERESES\INVITACIONES - ASOCREVI\CZ SUR\INVITACION PILATUNAS-NUE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MI_Oferente_Singular!$A$2:$O$1048576</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<sst xmlns="http://schemas.openxmlformats.org/spreadsheetml/2006/main" count="3228" uniqueCount="2723">
  <si>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</si>
  <si>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</si>
  <si>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</si>
  <si>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</si>
  <si>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</si>
  <si>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</si>
  <si>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</si>
  <si>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</si>
  <si>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</si>
  <si>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</si>
  <si>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</si>
  <si>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</si>
  <si>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</si>
  <si>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</si>
  <si>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</si>
  <si>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</si>
  <si>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</si>
  <si>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</si>
  <si>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</si>
  <si>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</si>
  <si>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</si>
  <si>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</si>
  <si>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</si>
  <si>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</si>
  <si>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</si>
  <si>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</si>
  <si>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</si>
  <si>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</si>
  <si>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</si>
  <si>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</si>
  <si>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</si>
  <si>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</si>
  <si>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</si>
  <si>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</si>
  <si>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</si>
  <si>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</si>
  <si>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</si>
  <si>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</si>
  <si>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</si>
  <si>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</si>
  <si>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</si>
  <si>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</si>
  <si>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</si>
  <si>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</si>
  <si>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</si>
  <si>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</si>
  <si>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</si>
  <si>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</si>
  <si>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</si>
  <si>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</si>
  <si>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</si>
  <si>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</si>
  <si>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</si>
  <si>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</si>
  <si>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</si>
  <si>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</si>
  <si>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</si>
  <si>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</si>
  <si>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</si>
  <si>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</si>
  <si>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</si>
  <si>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</si>
  <si>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</si>
  <si>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</si>
  <si>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</si>
  <si>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</si>
  <si>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</si>
  <si>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</si>
  <si>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</si>
  <si>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</si>
  <si>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</si>
  <si>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</si>
  <si>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</si>
  <si>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</si>
  <si>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</si>
  <si>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</si>
  <si>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</si>
  <si>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</si>
  <si>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</si>
  <si>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</si>
  <si>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</si>
  <si>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</si>
  <si>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</si>
  <si>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</si>
  <si>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</si>
  <si>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</si>
  <si>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</si>
  <si>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</si>
  <si>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</si>
  <si>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</si>
  <si>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</si>
  <si>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</si>
  <si>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</si>
  <si>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</si>
  <si>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</si>
  <si>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</si>
  <si>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</si>
  <si>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</si>
  <si>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</si>
  <si>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</si>
  <si>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</si>
  <si>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</si>
  <si>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</si>
  <si>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</si>
  <si>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</si>
  <si>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</si>
  <si>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</si>
  <si>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</si>
  <si>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</si>
  <si>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</si>
  <si>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</si>
  <si>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</si>
  <si>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</si>
  <si>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</si>
  <si>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</si>
  <si>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</si>
  <si>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</si>
  <si>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</si>
  <si>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</si>
  <si>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</si>
  <si>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</si>
  <si>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</si>
  <si>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</si>
  <si>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</si>
  <si>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</si>
  <si>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</si>
  <si>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</si>
  <si>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</si>
  <si>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</si>
  <si>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</si>
  <si>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</si>
  <si>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</si>
  <si>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</si>
  <si>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</si>
  <si>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</si>
  <si>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</si>
  <si>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</si>
  <si>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</si>
  <si>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</si>
  <si>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</si>
  <si>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</si>
  <si>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</si>
  <si>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</si>
  <si>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</si>
  <si>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</si>
  <si>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</si>
  <si>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</si>
  <si>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</si>
  <si>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</si>
  <si>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</si>
  <si>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</si>
  <si>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</si>
  <si>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</si>
  <si>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</si>
  <si>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</si>
  <si>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</si>
  <si>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</si>
  <si>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</si>
  <si>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</si>
  <si>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</si>
  <si>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</si>
  <si>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</si>
  <si>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</si>
  <si>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</si>
  <si>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</si>
  <si>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</si>
  <si>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</si>
  <si>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</si>
  <si>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</si>
  <si>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</si>
  <si>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</si>
  <si>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</si>
  <si>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</si>
  <si>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</si>
  <si>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</si>
  <si>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</si>
  <si>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</si>
  <si>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</si>
  <si>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</si>
  <si>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</si>
  <si>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</si>
  <si>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</si>
  <si>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</si>
  <si>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</si>
  <si>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</si>
  <si>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</si>
  <si>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</si>
  <si>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</si>
  <si>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</si>
  <si>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</si>
  <si>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</si>
  <si>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</si>
  <si>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</si>
  <si>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</si>
  <si>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</si>
  <si>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</si>
  <si>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</si>
  <si>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</si>
  <si>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</si>
  <si>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</si>
  <si>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</si>
  <si>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</si>
  <si>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</si>
  <si>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</si>
  <si>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</si>
  <si>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</si>
  <si>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</si>
  <si>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</si>
  <si>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</si>
  <si>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</si>
  <si>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</si>
  <si>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</si>
  <si>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</si>
  <si>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</si>
  <si>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</si>
  <si>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</si>
  <si>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</si>
  <si>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</si>
  <si>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</si>
  <si>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</si>
  <si>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</si>
  <si>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</si>
  <si>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</si>
  <si>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</si>
  <si>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</si>
  <si>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</si>
  <si>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</si>
  <si>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</si>
  <si>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</si>
  <si>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</si>
  <si>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</si>
  <si>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</si>
  <si>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</si>
  <si>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</si>
  <si>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</si>
  <si>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</si>
  <si>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</si>
  <si>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</si>
  <si>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</si>
  <si>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</si>
  <si>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</si>
  <si>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</si>
  <si>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</si>
  <si>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</si>
  <si>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</si>
  <si>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</si>
  <si>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</si>
  <si>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</si>
  <si>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</si>
  <si>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</si>
  <si>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</si>
  <si>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</si>
  <si>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</si>
  <si>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</si>
  <si>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</si>
  <si>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</si>
  <si>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</si>
  <si>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</si>
  <si>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</si>
  <si>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</si>
  <si>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</si>
  <si>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</si>
  <si>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</si>
  <si>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</si>
  <si>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</si>
  <si>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</si>
  <si>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</si>
  <si>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</si>
  <si>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</si>
  <si>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</si>
  <si>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</si>
  <si>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</si>
  <si>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</si>
  <si>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</si>
  <si>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</si>
  <si>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</si>
  <si>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</si>
  <si>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</si>
  <si>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</si>
  <si>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</si>
  <si>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</si>
  <si>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</si>
  <si>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</si>
  <si>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</si>
  <si>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</si>
  <si>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</si>
  <si>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</si>
  <si>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</si>
  <si>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</si>
  <si>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</si>
  <si>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</si>
  <si>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</si>
  <si>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</si>
  <si>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</si>
  <si>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</si>
  <si>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</si>
  <si>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</si>
  <si>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</si>
  <si>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</si>
  <si>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</si>
  <si>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</si>
  <si>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</si>
  <si>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</si>
  <si>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</si>
  <si>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</si>
  <si>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</si>
  <si>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</si>
  <si>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</si>
  <si>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</si>
  <si>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</si>
  <si>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</si>
  <si>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</si>
  <si>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</si>
  <si>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</si>
  <si>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</si>
  <si>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</si>
  <si>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</si>
  <si>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</si>
  <si>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</si>
  <si>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</si>
  <si>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</si>
  <si>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</si>
  <si>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</si>
  <si>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</si>
  <si>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</si>
  <si>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</si>
  <si>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</si>
  <si>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</si>
  <si>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</si>
  <si>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</si>
  <si>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</si>
  <si>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</si>
  <si>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</si>
  <si>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</si>
  <si>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</si>
  <si>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</si>
  <si>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</si>
  <si>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</si>
  <si>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</si>
  <si>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</si>
  <si>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</si>
  <si>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</si>
  <si>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</si>
  <si>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</si>
  <si>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</si>
  <si>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</si>
  <si>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</si>
  <si>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</si>
  <si>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</si>
  <si>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</si>
  <si>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</si>
  <si>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</si>
  <si>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</si>
  <si>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</si>
  <si>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</si>
  <si>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</si>
  <si>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</si>
  <si>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</si>
  <si>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</si>
  <si>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</si>
  <si>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</si>
  <si>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</si>
  <si>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</si>
  <si>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</si>
  <si>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</si>
  <si>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</si>
  <si>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</si>
  <si>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</si>
  <si>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</si>
  <si>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</si>
  <si>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</si>
  <si>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</si>
  <si>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</si>
  <si>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</si>
  <si>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</si>
  <si>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</si>
  <si>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</si>
  <si>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</si>
  <si>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</si>
  <si>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</si>
  <si>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</si>
  <si>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</si>
  <si>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</si>
  <si>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</si>
  <si>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</si>
  <si>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</si>
  <si>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</si>
  <si>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</si>
  <si>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</si>
  <si>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</si>
  <si>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</si>
  <si>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</si>
  <si>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</si>
  <si>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</si>
  <si>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</si>
  <si>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</si>
  <si>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</si>
  <si>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</si>
  <si>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</si>
  <si>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</si>
  <si>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</si>
  <si>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</si>
  <si>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</si>
  <si>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</si>
  <si>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</si>
  <si>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</si>
  <si>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</si>
  <si>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</si>
  <si>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</si>
  <si>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</si>
  <si>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</si>
  <si>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</si>
  <si>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</si>
  <si>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</si>
  <si>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</si>
  <si>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</si>
  <si>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</si>
  <si>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</si>
  <si>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</si>
  <si>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</si>
  <si>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</si>
  <si>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</si>
  <si>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</si>
  <si>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</si>
  <si>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</si>
  <si>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</si>
  <si>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</si>
  <si>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</si>
  <si>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</si>
  <si>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</si>
  <si>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</si>
  <si>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</si>
  <si>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</si>
  <si>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</si>
  <si>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</si>
  <si>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</si>
  <si>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</si>
  <si>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</si>
  <si>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</si>
  <si>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</si>
  <si>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</si>
  <si>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</si>
  <si>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</si>
  <si>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</si>
  <si>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</si>
  <si>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</si>
  <si>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</si>
  <si>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</si>
  <si>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</si>
  <si>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</si>
  <si>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</si>
  <si>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</si>
  <si>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</si>
  <si>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</si>
  <si>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</si>
  <si>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</si>
  <si>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</si>
  <si>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</si>
  <si>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</si>
  <si>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</si>
  <si>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</si>
  <si>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</si>
  <si>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</si>
  <si>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</si>
  <si>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</si>
  <si>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</si>
  <si>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</si>
  <si>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</si>
  <si>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</si>
  <si>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</si>
  <si>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</si>
  <si>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</si>
  <si>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</si>
  <si>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</si>
  <si>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</si>
  <si>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</si>
  <si>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</si>
  <si>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</si>
  <si>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</si>
  <si>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</si>
  <si>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</si>
  <si>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</si>
  <si>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</si>
  <si>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</si>
  <si>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</si>
  <si>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</si>
  <si>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</si>
  <si>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</si>
  <si>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</si>
  <si>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</si>
  <si>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</si>
  <si>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</si>
  <si>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</si>
  <si>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</si>
  <si>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</si>
  <si>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</si>
  <si>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</si>
  <si>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</si>
  <si>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</si>
  <si>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</si>
  <si>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</si>
  <si>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</si>
  <si>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</si>
  <si>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</si>
  <si>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</si>
  <si>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</si>
  <si>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</si>
  <si>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</si>
  <si>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</si>
  <si>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</si>
  <si>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</si>
  <si>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</si>
  <si>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</si>
  <si>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</si>
  <si>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</si>
  <si>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</si>
  <si>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</si>
  <si>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</si>
  <si>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</si>
  <si>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</si>
  <si>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</si>
  <si>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</si>
  <si>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</si>
  <si>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</si>
  <si>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</si>
  <si>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</si>
  <si>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</si>
  <si>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</si>
  <si>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</si>
  <si>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</si>
  <si>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</si>
  <si>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</si>
  <si>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</si>
  <si>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</si>
  <si>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</si>
  <si>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</si>
  <si>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</si>
  <si>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</si>
  <si>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</si>
  <si>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</si>
  <si>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</si>
  <si>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</si>
  <si>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</si>
  <si>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</si>
  <si>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</si>
  <si>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</si>
  <si>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</si>
  <si>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</si>
  <si>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</si>
  <si>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</si>
  <si>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</si>
  <si>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</si>
  <si>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</si>
  <si>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</si>
  <si>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</si>
  <si>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</si>
  <si>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</si>
  <si>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</si>
  <si>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</si>
  <si>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</si>
  <si>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</si>
  <si>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</si>
  <si>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</si>
  <si>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</si>
  <si>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</si>
  <si>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</si>
  <si>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</si>
  <si>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</si>
  <si>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</si>
  <si>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</si>
  <si>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</si>
  <si>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</si>
  <si>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</si>
  <si>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</si>
  <si>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</si>
  <si>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</si>
  <si>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</si>
  <si>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</si>
  <si>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</si>
  <si>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</si>
  <si>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</si>
  <si>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</si>
  <si>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</si>
  <si>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</si>
  <si>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</si>
  <si>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</si>
  <si>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</si>
  <si>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</si>
  <si>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</si>
  <si>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</si>
  <si>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</si>
  <si>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</si>
  <si>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</si>
  <si>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</si>
  <si>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</si>
  <si>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</si>
  <si>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</si>
  <si>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</si>
  <si>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</si>
  <si>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</si>
  <si>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</si>
  <si>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</si>
  <si>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</si>
  <si>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</si>
  <si>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</si>
  <si>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</si>
  <si>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</si>
  <si>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</si>
  <si>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</si>
  <si>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</si>
  <si>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</si>
  <si>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</si>
  <si>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</si>
  <si>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</si>
  <si>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</si>
  <si>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</si>
  <si>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</si>
  <si>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</si>
  <si>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</si>
  <si>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</si>
  <si>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</si>
  <si>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</si>
  <si>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</si>
  <si>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</si>
  <si>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</si>
  <si>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</si>
  <si>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</si>
  <si>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</si>
  <si>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</si>
  <si>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</si>
  <si>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</si>
  <si>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</si>
  <si>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</si>
  <si>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</si>
  <si>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</si>
  <si>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</si>
  <si>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</si>
  <si>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</si>
  <si>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</si>
  <si>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</si>
  <si>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</si>
  <si>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</si>
  <si>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</si>
  <si>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</si>
  <si>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</si>
  <si>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</si>
  <si>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</si>
  <si>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</si>
  <si>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</si>
  <si>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</si>
  <si>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</si>
  <si>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</si>
  <si>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</si>
  <si>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</si>
  <si>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</si>
  <si>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</si>
  <si>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</si>
  <si>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</si>
  <si>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</si>
  <si>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</si>
  <si>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</si>
  <si>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</si>
  <si>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</si>
  <si>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</si>
  <si>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</si>
  <si>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</si>
  <si>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</si>
  <si>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</si>
  <si>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</si>
  <si>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</si>
  <si>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</si>
  <si>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</si>
  <si>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</si>
  <si>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</si>
  <si>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</si>
  <si>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</si>
  <si>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</si>
  <si>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</si>
  <si>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</si>
  <si>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</si>
  <si>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</si>
  <si>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</si>
  <si>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</si>
  <si>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</si>
  <si>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</si>
  <si>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</si>
  <si>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</si>
  <si>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</si>
  <si>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</si>
  <si>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</si>
  <si>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</si>
  <si>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</si>
  <si>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</si>
  <si>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</si>
  <si>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</si>
  <si>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</si>
  <si>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</si>
  <si>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</si>
  <si>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</si>
  <si>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</si>
  <si>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</si>
  <si>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</si>
  <si>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</si>
  <si>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</si>
  <si>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</si>
  <si>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</si>
  <si>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</si>
  <si>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</si>
  <si>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</si>
  <si>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</si>
  <si>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</si>
  <si>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</si>
  <si>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</si>
  <si>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</si>
  <si>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</si>
  <si>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</si>
  <si>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</si>
  <si>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</si>
  <si>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</si>
  <si>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</si>
  <si>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</si>
  <si>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</si>
  <si>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</si>
  <si>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</si>
  <si>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</si>
  <si>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</si>
  <si>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</si>
  <si>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</si>
  <si>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</si>
  <si>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</si>
  <si>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</si>
  <si>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</si>
  <si>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</si>
  <si>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</si>
  <si>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</si>
  <si>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</si>
  <si>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</si>
  <si>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</si>
  <si>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</si>
  <si>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</si>
  <si>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</si>
  <si>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</si>
  <si>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</si>
  <si>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</si>
  <si>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</si>
  <si>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</si>
  <si>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</si>
  <si>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</si>
  <si>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</si>
  <si>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</si>
  <si>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</si>
  <si>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</si>
  <si>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</si>
  <si>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</si>
  <si>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</si>
  <si>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</si>
  <si>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</si>
  <si>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</si>
  <si>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</si>
  <si>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</si>
  <si>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</si>
  <si>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</si>
  <si>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</si>
  <si>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</si>
  <si>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</si>
  <si>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</si>
  <si>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</si>
  <si>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</si>
  <si>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</si>
  <si>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</si>
  <si>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</si>
  <si>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</si>
  <si>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</si>
  <si>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</si>
  <si>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</si>
  <si>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</si>
  <si>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</si>
  <si>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</si>
  <si>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</si>
  <si>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</si>
  <si>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</si>
  <si>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</si>
  <si>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</si>
  <si>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</si>
  <si>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</si>
  <si>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</si>
  <si>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</si>
  <si>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</si>
  <si>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</si>
  <si>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</si>
  <si>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</si>
  <si>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</si>
  <si>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</si>
  <si>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</si>
  <si>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</si>
  <si>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</si>
  <si>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</si>
  <si>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</si>
  <si>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</si>
  <si>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</si>
  <si>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</si>
  <si>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</si>
  <si>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</si>
  <si>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</si>
  <si>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</si>
  <si>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</si>
  <si>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</si>
  <si>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</si>
  <si>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</si>
  <si>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</si>
  <si>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</si>
  <si>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</si>
  <si>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</si>
  <si>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</si>
  <si>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</si>
  <si>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</si>
  <si>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</si>
  <si>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</si>
  <si>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</si>
  <si>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</si>
  <si>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</si>
  <si>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</si>
  <si>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</si>
  <si>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</si>
  <si>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</si>
  <si>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</si>
  <si>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</si>
  <si>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</si>
  <si>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</si>
  <si>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</si>
  <si>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</si>
  <si>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</si>
  <si>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</si>
  <si>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</si>
  <si>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</si>
  <si>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</si>
  <si>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</si>
  <si>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</si>
  <si>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</si>
  <si>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</si>
  <si>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</si>
  <si>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</si>
  <si>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</si>
  <si>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</si>
  <si>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</si>
  <si>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</si>
  <si>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</si>
  <si>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</si>
  <si>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</si>
  <si>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</si>
  <si>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</si>
  <si>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</si>
  <si>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</si>
  <si>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</si>
  <si>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</si>
  <si>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</si>
  <si>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</si>
  <si>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</si>
  <si>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</si>
  <si>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</si>
  <si>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</si>
  <si>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</si>
  <si>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</si>
  <si>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</si>
  <si>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</si>
  <si>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</si>
  <si>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</si>
  <si>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</si>
  <si>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</si>
  <si>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</si>
  <si>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</si>
  <si>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</si>
  <si>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</si>
  <si>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</si>
  <si>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</si>
  <si>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</si>
  <si>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</si>
  <si>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</si>
  <si>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</si>
  <si>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</si>
  <si>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</si>
  <si>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</si>
  <si>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</si>
  <si>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</si>
  <si>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</si>
  <si>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</si>
  <si>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</si>
  <si>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</si>
  <si>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</si>
  <si>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</si>
  <si>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</si>
  <si>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</si>
  <si>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</si>
  <si>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</si>
  <si>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</si>
  <si>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</si>
  <si>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</si>
  <si>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</si>
  <si>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</si>
  <si>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</si>
  <si>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</si>
  <si>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</si>
  <si>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</si>
  <si>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</si>
  <si>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</si>
  <si>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</si>
  <si>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</si>
  <si>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</si>
  <si>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</si>
  <si>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</si>
  <si>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</si>
  <si>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</si>
  <si>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</si>
  <si>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</si>
  <si>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</si>
  <si>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</si>
  <si>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</si>
  <si>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</si>
  <si>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</si>
  <si>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</si>
  <si>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</si>
  <si>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</si>
  <si>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</si>
  <si>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</si>
  <si>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</si>
  <si>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</si>
  <si>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</si>
  <si>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</si>
  <si>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</si>
  <si>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</si>
  <si>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</si>
  <si>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</si>
  <si>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</si>
  <si>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</si>
  <si>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</si>
  <si>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</si>
  <si>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</si>
  <si>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</si>
  <si>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</si>
  <si>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</si>
  <si>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</si>
  <si>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</si>
  <si>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</si>
  <si>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</si>
  <si>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</si>
  <si>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</si>
  <si>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</si>
  <si>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</si>
  <si>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</si>
  <si>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</si>
  <si>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</si>
  <si>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</si>
  <si>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</si>
  <si>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</si>
  <si>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</si>
  <si>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</si>
  <si>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</si>
  <si>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</si>
  <si>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</si>
  <si>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</si>
  <si>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</si>
  <si>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</si>
  <si>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</si>
  <si>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</si>
  <si>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</si>
  <si>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</si>
  <si>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</si>
  <si>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</si>
  <si>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</si>
  <si>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</si>
  <si>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</si>
  <si>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</si>
  <si>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</si>
  <si>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</si>
  <si>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</si>
  <si>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</si>
  <si>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</si>
  <si>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</si>
  <si>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</si>
  <si>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</si>
  <si>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</si>
  <si>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</si>
  <si>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</si>
  <si>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</si>
  <si>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</si>
  <si>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</si>
  <si>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</si>
  <si>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</si>
  <si>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</si>
  <si>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</si>
  <si>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</si>
  <si>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</si>
  <si>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</si>
  <si>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</si>
  <si>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</si>
  <si>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</si>
  <si>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</si>
  <si>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</si>
  <si>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</si>
  <si>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</si>
  <si>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</si>
  <si>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</si>
  <si>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</si>
  <si>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</si>
  <si>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</si>
  <si>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</si>
  <si>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</si>
  <si>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</si>
  <si>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</si>
  <si>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</si>
  <si>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</si>
  <si>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</si>
  <si>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</si>
  <si>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</si>
  <si>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</si>
  <si>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</si>
  <si>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</si>
  <si>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</si>
  <si>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</si>
  <si>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</si>
  <si>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</si>
  <si>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</si>
  <si>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</si>
  <si>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</si>
  <si>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</si>
  <si>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</si>
  <si>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</si>
  <si>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</si>
  <si>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</si>
  <si>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</si>
  <si>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</si>
  <si>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</si>
  <si>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</si>
  <si>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</si>
  <si>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</si>
  <si>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</si>
  <si>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</si>
  <si>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</si>
  <si>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</si>
  <si>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</si>
  <si>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</si>
  <si>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</si>
  <si>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</si>
  <si>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</si>
  <si>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</si>
  <si>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</si>
  <si>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</si>
  <si>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</si>
  <si>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</si>
  <si>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</si>
  <si>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</si>
  <si>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</si>
  <si>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</si>
  <si>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</si>
  <si>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</si>
  <si>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</si>
  <si>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</si>
  <si>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</si>
  <si>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</si>
  <si>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</si>
  <si>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</si>
  <si>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</si>
  <si>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</si>
  <si>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</si>
  <si>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</si>
  <si>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</si>
  <si>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</si>
  <si>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</si>
  <si>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</si>
  <si>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</si>
  <si>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</si>
  <si>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</si>
  <si>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</si>
  <si>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</si>
  <si>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</si>
  <si>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</si>
  <si>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</si>
  <si>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</si>
  <si>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</si>
  <si>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</si>
  <si>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</si>
  <si>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</si>
  <si>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</si>
  <si>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</si>
  <si>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</si>
  <si>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</si>
  <si>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</si>
  <si>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</si>
  <si>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</si>
  <si>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</si>
  <si>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</si>
  <si>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</si>
  <si>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</si>
  <si>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</si>
  <si>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</si>
  <si>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</si>
  <si>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</si>
  <si>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</si>
  <si>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</si>
  <si>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</si>
  <si>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</si>
  <si>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</si>
  <si>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</si>
  <si>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</si>
  <si>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</si>
  <si>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</si>
  <si>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</si>
  <si>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</si>
  <si>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</si>
  <si>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</si>
  <si>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</si>
  <si>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</si>
  <si>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</si>
  <si>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</si>
  <si>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</si>
  <si>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</si>
  <si>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</si>
  <si>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</si>
  <si>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</si>
  <si>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</si>
  <si>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</si>
  <si>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</si>
  <si>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</si>
  <si>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</si>
  <si>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</si>
  <si>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</si>
  <si>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</si>
  <si>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</si>
  <si>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</si>
  <si>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</si>
  <si>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</si>
  <si>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</si>
  <si>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</si>
  <si>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</si>
  <si>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</si>
  <si>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</si>
  <si>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</si>
  <si>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</si>
  <si>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</si>
  <si>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</si>
  <si>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</si>
  <si>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</si>
  <si>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</si>
  <si>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</si>
  <si>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</si>
  <si>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</si>
  <si>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</si>
  <si>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</si>
  <si>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</si>
  <si>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</si>
  <si>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</si>
  <si>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</si>
  <si>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</si>
  <si>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</si>
  <si>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</si>
  <si>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</si>
  <si>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</si>
  <si>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</si>
  <si>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</si>
  <si>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</si>
  <si>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</si>
  <si>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</si>
  <si>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</si>
  <si>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</si>
  <si>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</si>
  <si>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</si>
  <si>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</si>
  <si>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</si>
  <si>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</si>
  <si>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</si>
  <si>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</si>
  <si>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</si>
  <si>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</si>
  <si>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</si>
  <si>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</si>
  <si>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</si>
  <si>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</si>
  <si>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</si>
  <si>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</si>
  <si>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</si>
  <si>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</si>
  <si>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</si>
  <si>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</si>
  <si>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</si>
  <si>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</si>
  <si>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</si>
  <si>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</si>
  <si>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</si>
  <si>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</si>
  <si>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</si>
  <si>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</si>
  <si>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</si>
  <si>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</si>
  <si>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</si>
  <si>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</si>
  <si>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</si>
  <si>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</si>
  <si>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</si>
  <si>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</si>
  <si>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</si>
  <si>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</si>
  <si>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</si>
  <si>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</si>
  <si>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</si>
  <si>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</si>
  <si>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</si>
  <si>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</si>
  <si>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</si>
  <si>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</si>
  <si>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</si>
  <si>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</si>
  <si>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</si>
  <si>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</si>
  <si>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</si>
  <si>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</si>
  <si>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</si>
  <si>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</si>
  <si>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</si>
  <si>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</si>
  <si>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</si>
  <si>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</si>
  <si>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</si>
  <si>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</si>
  <si>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</si>
  <si>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</si>
  <si>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</si>
  <si>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</si>
  <si>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</si>
  <si>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</si>
  <si>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</si>
  <si>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</si>
  <si>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</si>
  <si>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</si>
  <si>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</si>
  <si>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</si>
  <si>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</si>
  <si>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</si>
  <si>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</si>
  <si>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</si>
  <si>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</si>
  <si>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</si>
  <si>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</si>
  <si>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</si>
  <si>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</si>
  <si>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</si>
  <si>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</si>
  <si>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</si>
  <si>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</si>
  <si>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</si>
  <si>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</si>
  <si>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</si>
  <si>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</si>
  <si>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</si>
  <si>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</si>
  <si>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</si>
  <si>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</si>
  <si>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</si>
  <si>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</si>
  <si>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</si>
  <si>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</si>
  <si>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</si>
  <si>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</si>
  <si>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</si>
  <si>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</si>
  <si>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</si>
  <si>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</si>
  <si>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</si>
  <si>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</si>
  <si>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</si>
  <si>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</si>
  <si>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</si>
  <si>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</si>
  <si>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</si>
  <si>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</si>
  <si>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</si>
  <si>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</si>
  <si>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</si>
  <si>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</si>
  <si>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</si>
  <si>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</si>
  <si>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</si>
  <si>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</si>
  <si>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</si>
  <si>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</si>
  <si>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</si>
  <si>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</si>
  <si>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</si>
  <si>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</si>
  <si>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</si>
  <si>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</si>
  <si>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</si>
  <si>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</si>
  <si>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</si>
  <si>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</si>
  <si>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</si>
  <si>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</si>
  <si>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</si>
  <si>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</si>
  <si>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</si>
  <si>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</si>
  <si>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</si>
  <si>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</si>
  <si>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</si>
  <si>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</si>
  <si>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</si>
  <si>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</si>
  <si>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</si>
  <si>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</si>
  <si>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</si>
  <si>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</si>
  <si>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</si>
  <si>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</si>
  <si>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</si>
  <si>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</si>
  <si>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</si>
  <si>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</si>
  <si>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</si>
  <si>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</si>
  <si>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</si>
  <si>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</si>
  <si>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</si>
  <si>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</si>
  <si>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</si>
  <si>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</si>
  <si>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</si>
  <si>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</si>
  <si>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</si>
  <si>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</si>
  <si>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</si>
  <si>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</si>
  <si>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</si>
  <si>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</si>
  <si>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</si>
  <si>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</si>
  <si>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</si>
  <si>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</si>
  <si>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</si>
  <si>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</si>
  <si>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</si>
  <si>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</si>
  <si>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</si>
  <si>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</si>
  <si>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</si>
  <si>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</si>
  <si>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</si>
  <si>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</si>
  <si>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</si>
  <si>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</si>
  <si>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</si>
  <si>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</si>
  <si>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</si>
  <si>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</si>
  <si>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</si>
  <si>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</si>
  <si>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</si>
  <si>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</si>
  <si>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</si>
  <si>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</si>
  <si>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</si>
  <si>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</si>
  <si>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</si>
  <si>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</si>
  <si>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</si>
  <si>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</si>
  <si>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</si>
  <si>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</si>
  <si>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</si>
  <si>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</si>
  <si>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</si>
  <si>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</si>
  <si>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</si>
  <si>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</si>
  <si>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</si>
  <si>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</si>
  <si>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</si>
  <si>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</si>
  <si>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</si>
  <si>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</si>
  <si>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</si>
  <si>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</si>
  <si>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</si>
  <si>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</si>
  <si>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</si>
  <si>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</si>
  <si>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</si>
  <si>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</si>
  <si>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</si>
  <si>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</si>
  <si>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</si>
  <si>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</si>
  <si>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</si>
  <si>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</si>
  <si>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</si>
  <si>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</si>
  <si>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</si>
  <si>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</si>
  <si>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</si>
  <si>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</si>
  <si>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</si>
  <si>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</si>
  <si>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</si>
  <si>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</si>
  <si>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</si>
  <si>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</si>
  <si>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</si>
  <si>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</si>
  <si>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</si>
  <si>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</si>
  <si>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</si>
  <si>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</si>
  <si>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</si>
  <si>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</si>
  <si>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</si>
  <si>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</si>
  <si>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</si>
  <si>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</si>
  <si>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</si>
  <si>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</si>
  <si>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</si>
  <si>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</si>
  <si>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</si>
  <si>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</si>
  <si>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</si>
  <si>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</si>
  <si>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</si>
  <si>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</si>
  <si>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</si>
  <si>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</si>
  <si>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</si>
  <si>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</si>
  <si>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</si>
  <si>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</si>
  <si>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</si>
  <si>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</si>
  <si>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</si>
  <si>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</si>
  <si>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</si>
  <si>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</si>
  <si>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</si>
  <si>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</si>
  <si>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</si>
  <si>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</si>
  <si>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</si>
  <si>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</si>
  <si>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</si>
  <si>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</si>
  <si>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</si>
  <si>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</si>
  <si>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</si>
  <si>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</si>
  <si>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</si>
  <si>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</si>
  <si>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</si>
  <si>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</si>
  <si>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</si>
  <si>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</si>
  <si>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</si>
  <si>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</si>
  <si>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</si>
  <si>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</si>
  <si>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</si>
  <si>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</si>
  <si>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</si>
  <si>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</si>
  <si>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</si>
  <si>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</si>
  <si>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</si>
  <si>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</si>
  <si>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</si>
  <si>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</si>
  <si>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</si>
  <si>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</si>
  <si>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</si>
  <si>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</si>
  <si>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</si>
  <si>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</si>
  <si>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</si>
  <si>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</si>
  <si>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</si>
  <si>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</si>
  <si>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</si>
  <si>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</si>
  <si>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</si>
  <si>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</si>
  <si>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</si>
  <si>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</si>
  <si>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</si>
  <si>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</si>
  <si>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</si>
  <si>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</si>
  <si>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</si>
  <si>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</si>
  <si>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</si>
  <si>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</si>
  <si>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</si>
  <si>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</si>
  <si>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</si>
  <si>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</si>
  <si>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</si>
  <si>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</si>
  <si>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</si>
  <si>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</si>
  <si>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</si>
  <si>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</si>
  <si>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</si>
  <si>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</si>
  <si>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</si>
  <si>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</si>
  <si>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</si>
  <si>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</si>
  <si>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</si>
  <si>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</si>
  <si>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</si>
  <si>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</si>
  <si>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</si>
  <si>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</si>
  <si>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</si>
  <si>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</si>
  <si>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</si>
  <si>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</si>
  <si>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</si>
  <si>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</si>
  <si>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</si>
  <si>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</si>
  <si>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</si>
  <si>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</si>
  <si>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</si>
  <si>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</si>
  <si>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</si>
  <si>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</si>
  <si>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</si>
  <si>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</si>
  <si>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</si>
  <si>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</si>
  <si>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</si>
  <si>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</si>
  <si>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</si>
  <si>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</si>
  <si>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</si>
  <si>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</si>
  <si>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</si>
  <si>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</si>
  <si>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</si>
  <si>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</si>
  <si>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</si>
  <si>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</si>
  <si>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</si>
  <si>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</si>
  <si>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</si>
  <si>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</si>
  <si>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</si>
  <si>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</si>
  <si>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</si>
  <si>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</si>
  <si>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</si>
  <si>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</si>
  <si>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</si>
  <si>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</si>
  <si>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</si>
  <si>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</si>
  <si>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</si>
  <si>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</si>
  <si>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</si>
  <si>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</si>
  <si>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</si>
  <si>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</si>
  <si>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</si>
  <si>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</si>
  <si>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</si>
  <si>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</si>
  <si>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</si>
  <si>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</si>
  <si>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</si>
  <si>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</si>
  <si>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</si>
  <si>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</si>
  <si>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</si>
  <si>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</si>
  <si>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</si>
  <si>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</si>
  <si>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</si>
  <si>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</si>
  <si>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</si>
  <si>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</si>
  <si>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</si>
  <si>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</si>
  <si>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</si>
  <si>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</si>
  <si>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</si>
  <si>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</si>
  <si>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</si>
  <si>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</si>
  <si>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</si>
  <si>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</si>
  <si>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</si>
  <si>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</si>
  <si>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</si>
  <si>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</si>
  <si>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</si>
  <si>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</si>
  <si>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</si>
  <si>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</si>
  <si>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</si>
  <si>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</si>
  <si>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</si>
  <si>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</si>
  <si>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</si>
  <si>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</si>
  <si>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</si>
  <si>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</si>
  <si>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</si>
  <si>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</si>
  <si>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</si>
  <si>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</si>
  <si>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</si>
  <si>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</si>
  <si>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</si>
  <si>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</si>
  <si>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</si>
  <si>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</si>
  <si>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</si>
  <si>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</si>
  <si>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</si>
  <si>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</si>
  <si>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</si>
  <si>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</si>
  <si>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</si>
  <si>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</si>
  <si>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</si>
  <si>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</si>
  <si>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</si>
  <si>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</si>
  <si>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</si>
  <si>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</si>
  <si>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</si>
  <si>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</si>
  <si>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</si>
  <si>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</si>
  <si>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</si>
  <si>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</si>
  <si>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</si>
  <si>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</si>
  <si>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</si>
  <si>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</si>
  <si>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</si>
  <si>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</si>
  <si>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</si>
  <si>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</si>
  <si>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</si>
  <si>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</si>
  <si>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</si>
  <si>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</si>
  <si>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</si>
  <si>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</si>
  <si>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</si>
  <si>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</si>
  <si>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</si>
  <si>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</si>
  <si>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</si>
  <si>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</si>
  <si>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</si>
  <si>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</si>
  <si>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</si>
  <si>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</si>
  <si>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</si>
  <si>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</si>
  <si>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</si>
  <si>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</si>
  <si>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</si>
  <si>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</si>
  <si>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</si>
  <si>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</si>
  <si>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</si>
  <si>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</si>
  <si>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</si>
  <si>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</si>
  <si>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</si>
  <si>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</si>
  <si>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</si>
  <si>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</si>
  <si>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</si>
  <si>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</si>
  <si>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</si>
  <si>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</si>
  <si>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</si>
  <si>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</si>
  <si>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</si>
  <si>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</si>
  <si>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</si>
  <si>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</si>
  <si>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</si>
  <si>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</si>
  <si>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</si>
  <si>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</si>
  <si>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</si>
  <si>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</si>
  <si>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</si>
  <si>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</si>
  <si>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</si>
  <si>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</si>
  <si>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</si>
  <si>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</si>
  <si>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</si>
  <si>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</si>
  <si>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</si>
  <si>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</si>
  <si>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</si>
  <si>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</si>
  <si>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</si>
  <si>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</si>
  <si>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</si>
  <si>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</si>
  <si>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</si>
  <si>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</si>
  <si>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</si>
  <si>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</si>
  <si>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</si>
  <si>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</si>
  <si>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</si>
  <si>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</si>
  <si>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</si>
  <si>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</si>
  <si>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</si>
  <si>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</si>
  <si>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</si>
  <si>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</si>
  <si>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</si>
  <si>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</si>
  <si>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</si>
  <si>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</si>
  <si>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</si>
  <si>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</si>
  <si>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</si>
  <si>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</si>
  <si>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</si>
  <si>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</si>
  <si>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</si>
  <si>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</si>
  <si>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</si>
  <si>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</si>
  <si>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</si>
  <si>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</si>
  <si>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</si>
  <si>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</si>
  <si>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</si>
  <si>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</si>
  <si>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</si>
  <si>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</si>
  <si>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</si>
  <si>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</si>
  <si>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</si>
  <si>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</si>
  <si>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</si>
  <si>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</si>
  <si>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</si>
  <si>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</si>
  <si>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</si>
  <si>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</si>
  <si>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</si>
  <si>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</si>
  <si>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</si>
  <si>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</si>
  <si>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</si>
  <si>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</si>
  <si>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</si>
  <si>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</si>
  <si>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</si>
  <si>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</si>
  <si>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</si>
  <si>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</si>
  <si>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</si>
  <si>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</si>
  <si>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</si>
  <si>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</si>
  <si>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</si>
  <si>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</si>
  <si>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</si>
  <si>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</si>
  <si>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</si>
  <si>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</si>
  <si>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</si>
  <si>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</si>
  <si>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</si>
  <si>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</si>
  <si>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</si>
  <si>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</si>
  <si>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</si>
  <si>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</si>
  <si>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</si>
  <si>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</si>
  <si>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</si>
  <si>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</si>
  <si>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</si>
  <si>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</si>
  <si>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</si>
  <si>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</si>
  <si>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</si>
  <si>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</si>
  <si>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</si>
  <si>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</si>
  <si>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</si>
  <si>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</si>
  <si>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</si>
  <si>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</si>
  <si>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</si>
  <si>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</si>
  <si>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</si>
  <si>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</si>
  <si>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</si>
  <si>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</si>
  <si>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</si>
  <si>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</si>
  <si>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</si>
  <si>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</si>
  <si>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</si>
  <si>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</si>
  <si>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</si>
  <si>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</si>
  <si>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</si>
  <si>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</si>
  <si>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</si>
  <si>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</si>
  <si>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</si>
  <si>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</si>
  <si>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</si>
  <si>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</si>
  <si>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</si>
  <si>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</si>
  <si>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</si>
  <si>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</si>
  <si>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</si>
  <si>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</si>
  <si>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</si>
  <si>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</si>
  <si>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</si>
  <si>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</si>
  <si>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</si>
  <si>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</si>
  <si>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</si>
  <si>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</si>
  <si>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</si>
  <si>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</si>
  <si>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</si>
  <si>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</si>
  <si>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</si>
  <si>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</si>
  <si>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</si>
  <si>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</si>
  <si>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</si>
  <si>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</si>
  <si>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</si>
  <si>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</si>
  <si>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</si>
  <si>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</si>
  <si>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</si>
  <si>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</si>
  <si>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</si>
  <si>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</si>
  <si>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</si>
  <si>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</si>
  <si>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</si>
  <si>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</si>
  <si>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</si>
  <si>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</si>
  <si>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</si>
  <si>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</si>
  <si>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</si>
  <si>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</si>
  <si>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</si>
  <si>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</si>
  <si>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</si>
  <si>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</si>
  <si>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</si>
  <si>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</si>
  <si>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</si>
  <si>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</si>
  <si>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</si>
  <si>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</si>
  <si>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</si>
  <si>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</si>
  <si>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</si>
  <si>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</si>
  <si>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</si>
  <si>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</si>
  <si>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</si>
  <si>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</si>
  <si>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</si>
  <si>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</si>
  <si>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</si>
  <si>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</si>
  <si>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</si>
  <si>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</si>
  <si>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</si>
  <si>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</si>
  <si>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</si>
  <si>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</si>
  <si>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</si>
  <si>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</si>
  <si>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</si>
  <si>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</si>
  <si>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</si>
  <si>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</si>
  <si>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</si>
  <si>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</si>
  <si>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</si>
  <si>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</si>
  <si>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</si>
  <si>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</si>
  <si>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</si>
  <si>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</si>
  <si>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</si>
  <si>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</si>
  <si>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</si>
  <si>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</si>
  <si>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</si>
  <si>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</si>
  <si>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</si>
  <si>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</si>
  <si>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</si>
  <si>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</si>
  <si>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</si>
  <si>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</si>
  <si>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</si>
  <si>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</si>
  <si>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</si>
  <si>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</si>
  <si>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</si>
  <si>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</si>
  <si>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</si>
  <si>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</si>
  <si>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</si>
  <si>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</si>
  <si>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</si>
  <si>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</si>
  <si>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</si>
  <si>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</si>
  <si>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</si>
  <si>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</si>
  <si>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</si>
  <si>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</si>
  <si>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</si>
  <si>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</si>
  <si>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</si>
  <si>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</si>
  <si>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</si>
  <si>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</si>
  <si>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</si>
  <si>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</si>
  <si>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</si>
  <si>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</si>
  <si>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</si>
  <si>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</si>
  <si>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</si>
  <si>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</si>
  <si>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</si>
  <si>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</si>
  <si>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</si>
  <si>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</si>
  <si>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</si>
  <si>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</si>
  <si>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</si>
  <si>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</si>
  <si>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</si>
  <si>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</si>
  <si>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</si>
  <si>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</si>
  <si>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</si>
  <si>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</si>
  <si>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</si>
  <si>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</si>
  <si>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</si>
  <si>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</si>
  <si>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</si>
  <si>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</si>
  <si>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</si>
  <si>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</si>
  <si>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</si>
  <si>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</si>
  <si>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</si>
  <si>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</si>
  <si>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</si>
  <si>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</si>
  <si>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</si>
  <si>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</si>
  <si>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</si>
  <si>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</si>
  <si>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</si>
  <si>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</si>
  <si>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</si>
  <si>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</si>
  <si>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</si>
  <si>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</si>
  <si>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</si>
  <si>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</si>
  <si>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</si>
  <si>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</si>
  <si>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</si>
  <si>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</si>
  <si>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</si>
  <si>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</si>
  <si>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</si>
  <si>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</si>
  <si>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</si>
  <si>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</si>
  <si>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</si>
  <si>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</si>
  <si>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</si>
  <si>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</si>
  <si>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</si>
  <si>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</si>
  <si>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</si>
  <si>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</si>
  <si>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</si>
  <si>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</si>
  <si>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</si>
  <si>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</si>
  <si>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</si>
  <si>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</si>
  <si>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</si>
  <si>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</si>
  <si>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</si>
  <si>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</si>
  <si>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</si>
  <si>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</si>
  <si>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</si>
  <si>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</si>
  <si>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</si>
  <si>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</si>
  <si>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</si>
  <si>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</si>
  <si>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</si>
  <si>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</si>
  <si>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</si>
  <si>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</si>
  <si>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</si>
  <si>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</si>
  <si>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</si>
  <si>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</si>
  <si>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</si>
  <si>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</si>
  <si>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</si>
  <si>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</si>
  <si>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</si>
  <si>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</si>
  <si>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</si>
  <si>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</si>
  <si>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</si>
  <si>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</si>
  <si>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</si>
  <si>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</si>
  <si>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</si>
  <si>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</si>
  <si>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</si>
  <si>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</si>
  <si>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</si>
  <si>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</si>
  <si>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</si>
  <si>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</si>
  <si>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</si>
  <si>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</si>
  <si>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</si>
  <si>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</si>
  <si>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</si>
  <si>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</si>
  <si>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</si>
  <si>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</si>
  <si>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</si>
  <si>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</si>
  <si>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</si>
  <si>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</si>
  <si>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</si>
  <si>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</si>
  <si>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</si>
  <si>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</si>
  <si>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</si>
  <si>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</si>
  <si>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</si>
  <si>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</si>
  <si>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</si>
  <si>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</si>
  <si>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</si>
  <si>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</si>
  <si>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</si>
  <si>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</si>
  <si>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</si>
  <si>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</si>
  <si>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</si>
  <si>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</si>
  <si>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</si>
  <si>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</si>
  <si>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</si>
  <si>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</si>
  <si>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</si>
  <si>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</si>
  <si>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</si>
  <si>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</si>
  <si>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</si>
  <si>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</si>
  <si>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</si>
  <si>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</si>
  <si>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</si>
  <si>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</si>
  <si>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</si>
  <si>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</si>
  <si>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</si>
  <si>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</si>
  <si>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</si>
  <si>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</si>
  <si>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</si>
  <si>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</si>
  <si>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</si>
  <si>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</si>
  <si>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</si>
  <si>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</si>
  <si>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</si>
  <si>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</si>
  <si>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</si>
  <si>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</si>
  <si>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</si>
  <si>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</si>
  <si>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</si>
  <si>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</si>
  <si>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</si>
  <si>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</si>
  <si>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</si>
  <si>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</si>
  <si>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</si>
  <si>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</si>
  <si>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</si>
  <si>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</si>
  <si>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</si>
  <si>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</si>
  <si>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</si>
  <si>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</si>
  <si>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</si>
  <si>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</si>
  <si>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</si>
  <si>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</si>
  <si>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</si>
  <si>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</si>
  <si>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</si>
  <si>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</si>
  <si>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</si>
  <si>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</si>
  <si>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</si>
  <si>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</si>
  <si>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</si>
  <si>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</si>
  <si>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</si>
  <si>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</si>
  <si>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</si>
  <si>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</si>
  <si>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</si>
  <si>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</si>
  <si>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</si>
  <si>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</si>
  <si>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</si>
  <si>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</si>
  <si>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</si>
  <si>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</si>
  <si>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</si>
  <si>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</si>
  <si>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</si>
  <si>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</si>
  <si>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</si>
  <si>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</si>
  <si>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</si>
  <si>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</si>
  <si>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</si>
  <si>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</si>
  <si>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</si>
  <si>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</si>
  <si>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</si>
  <si>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</si>
  <si>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</si>
  <si>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</si>
  <si>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</si>
  <si>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</si>
  <si>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</si>
  <si>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</si>
  <si>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</si>
  <si>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</si>
  <si>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</si>
  <si>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</si>
  <si>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</si>
  <si>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</si>
  <si>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</si>
  <si>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</si>
  <si>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</si>
  <si>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</si>
  <si>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</si>
  <si>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</si>
  <si>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</si>
  <si>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</si>
  <si>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</si>
  <si>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</si>
  <si>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</si>
  <si>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</si>
  <si>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</si>
  <si>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</si>
  <si>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</si>
  <si>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</si>
  <si>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</si>
  <si>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</si>
  <si>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</si>
  <si>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</si>
  <si>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</si>
  <si>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</si>
  <si>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</si>
  <si>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</si>
  <si>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</si>
  <si>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</si>
  <si>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</si>
  <si>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</si>
  <si>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</si>
  <si>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</si>
  <si>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</si>
  <si>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</si>
  <si>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</si>
  <si>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</si>
  <si>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</si>
  <si>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</si>
  <si>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</si>
  <si>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</si>
  <si>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</si>
  <si>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</si>
  <si>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</si>
  <si>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</si>
  <si>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</si>
  <si>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</si>
  <si>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</si>
  <si>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</si>
  <si>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</si>
  <si>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</si>
  <si>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</si>
  <si>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</si>
  <si>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</si>
  <si>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</si>
  <si>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</si>
  <si>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</si>
  <si>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</si>
  <si>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</si>
  <si>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</si>
  <si>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</si>
  <si>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</si>
  <si>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</si>
  <si>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</si>
  <si>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</si>
  <si>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</si>
  <si>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</si>
  <si>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</si>
  <si>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</si>
  <si>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</si>
  <si>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</si>
  <si>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</si>
  <si>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</si>
  <si>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</si>
  <si>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</si>
  <si>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</si>
  <si>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</si>
  <si>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</si>
  <si>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</si>
  <si>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</si>
  <si>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</si>
  <si>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</si>
  <si>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</si>
  <si>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</si>
  <si>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</si>
  <si>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</si>
  <si>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</si>
  <si>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</si>
  <si>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</si>
  <si>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</si>
  <si>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</si>
  <si>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</si>
  <si>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</si>
  <si>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</si>
  <si>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</si>
  <si>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</si>
  <si>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</si>
  <si>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</si>
  <si>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</si>
  <si>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</si>
  <si>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</si>
  <si>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</si>
  <si>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</si>
  <si>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</si>
  <si>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</si>
  <si>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</si>
  <si>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</si>
  <si>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</si>
  <si>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</si>
  <si>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</si>
  <si>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</si>
  <si>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</si>
  <si>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</si>
  <si>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</si>
  <si>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</si>
  <si>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</si>
  <si>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</si>
  <si>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</si>
  <si>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</si>
  <si>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</si>
  <si>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</si>
  <si>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</si>
  <si>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</si>
  <si>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</si>
  <si>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</si>
  <si>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</si>
  <si>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</si>
  <si>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</si>
  <si>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</si>
  <si>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</si>
  <si>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</si>
  <si>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</si>
  <si>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</si>
  <si>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</si>
  <si>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</si>
  <si>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</si>
  <si>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</si>
  <si>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</si>
  <si>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</si>
  <si>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</si>
  <si>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</si>
  <si>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</si>
  <si>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</si>
  <si>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</si>
  <si>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</si>
  <si>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</si>
  <si>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</si>
  <si>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</si>
  <si>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</si>
  <si>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</si>
  <si>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</si>
  <si>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</si>
  <si>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</si>
  <si>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</si>
  <si>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</si>
  <si>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</si>
  <si>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</si>
  <si>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</si>
  <si>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</si>
  <si>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</si>
  <si>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</si>
  <si>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</si>
  <si>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</si>
  <si>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</si>
  <si>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</si>
  <si>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</si>
  <si>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</si>
  <si>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</si>
  <si>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</si>
  <si>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</si>
  <si>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</si>
  <si>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</si>
  <si>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</si>
  <si>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</si>
  <si>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</si>
  <si>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</si>
  <si>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</si>
  <si>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</si>
  <si>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</si>
  <si>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</si>
  <si>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</si>
  <si>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</si>
  <si>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</si>
  <si>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</si>
  <si>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</si>
  <si>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</si>
  <si>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</si>
  <si>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</si>
  <si>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</si>
  <si>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</si>
  <si>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</si>
  <si>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</si>
  <si>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</si>
  <si>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</si>
  <si>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</si>
  <si>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</si>
  <si>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</si>
  <si>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</si>
  <si>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</si>
  <si>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</si>
  <si>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</si>
  <si>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</si>
  <si>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</si>
  <si>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</si>
  <si>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</si>
  <si>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</si>
  <si>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</si>
  <si>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</si>
  <si>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</si>
  <si>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</si>
  <si>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</si>
  <si>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</si>
  <si>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</si>
  <si>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</si>
  <si>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</si>
  <si>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</si>
  <si>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</si>
  <si>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</si>
  <si>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</si>
  <si>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</si>
  <si>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</si>
  <si>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</si>
  <si>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</si>
  <si>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</si>
  <si>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</si>
  <si>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</si>
  <si>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</si>
  <si>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</si>
  <si>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</si>
  <si>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</si>
  <si>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</si>
  <si>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</si>
  <si>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</si>
  <si>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</si>
  <si>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</si>
  <si>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</si>
  <si>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</si>
  <si>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</si>
  <si>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</si>
  <si>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</si>
  <si>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</si>
  <si>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</si>
  <si>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</si>
  <si>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</si>
  <si>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</si>
  <si>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</si>
  <si>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</si>
  <si>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</si>
  <si>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</si>
  <si>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</si>
  <si>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</si>
  <si>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</si>
  <si>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</si>
  <si>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</si>
  <si>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</si>
  <si>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</si>
  <si>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</si>
  <si>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</si>
  <si>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</si>
  <si>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</si>
  <si>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</si>
  <si>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</si>
  <si>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</si>
  <si>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</si>
  <si>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</si>
  <si>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</si>
  <si>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</si>
  <si>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</si>
  <si>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</si>
  <si>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</si>
  <si>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</si>
  <si>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</si>
  <si>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</si>
  <si>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</si>
  <si>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</si>
  <si>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</si>
  <si>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</si>
  <si>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</si>
  <si>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</si>
  <si>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</si>
  <si>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</si>
  <si>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</si>
  <si>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</si>
  <si>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</si>
  <si>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</si>
  <si>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</si>
  <si>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</si>
  <si>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</si>
  <si>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</si>
  <si>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</si>
  <si>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</si>
  <si>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</si>
  <si>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</si>
  <si>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</si>
  <si>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</si>
  <si>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</si>
  <si>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</si>
  <si>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</si>
  <si>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</si>
  <si>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</si>
  <si>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</si>
  <si>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</si>
  <si>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</si>
  <si>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</si>
  <si>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</si>
  <si>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</si>
  <si>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</si>
  <si>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</si>
  <si>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</si>
  <si>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</si>
  <si>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</si>
  <si>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</si>
  <si>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</si>
  <si>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</si>
  <si>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</si>
  <si>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</si>
  <si>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</si>
  <si>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</si>
  <si>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</si>
  <si>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</si>
  <si>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</si>
  <si>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</si>
  <si>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</si>
  <si>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</si>
  <si>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</si>
  <si>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</si>
  <si>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</si>
  <si>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</si>
  <si>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</si>
  <si>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</si>
  <si>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</si>
  <si>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</si>
  <si>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</si>
  <si>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</si>
  <si>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</si>
  <si>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</si>
  <si>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</si>
  <si>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</si>
  <si>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</si>
  <si>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</si>
  <si>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</si>
  <si>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</si>
  <si>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</si>
  <si>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</si>
  <si>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</si>
  <si>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</si>
  <si>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</si>
  <si>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</si>
  <si>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</si>
  <si>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</si>
  <si>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</si>
  <si>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</si>
  <si>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</si>
  <si>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</si>
  <si>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</si>
  <si>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</si>
  <si>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</si>
  <si>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</si>
  <si>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</si>
  <si>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</si>
  <si>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</si>
  <si>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</si>
  <si>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</si>
  <si>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</si>
  <si>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</si>
  <si>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</si>
  <si>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</si>
  <si>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</si>
  <si>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</si>
  <si>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</si>
  <si>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</si>
  <si>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</si>
  <si>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</si>
  <si>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</si>
  <si>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</si>
  <si>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</si>
  <si>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</si>
  <si>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</si>
  <si>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</si>
  <si>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</si>
  <si>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</si>
  <si>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</si>
  <si>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</si>
  <si>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</si>
  <si>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</si>
  <si>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</si>
  <si>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</si>
  <si>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</si>
  <si>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</si>
  <si>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</si>
  <si>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</si>
  <si>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</si>
  <si>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</si>
  <si>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</si>
  <si>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</si>
  <si>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</si>
  <si>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</si>
  <si>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</si>
  <si>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</si>
  <si>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</si>
  <si>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</si>
  <si>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</si>
  <si>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</si>
  <si>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</si>
  <si>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</si>
  <si>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</si>
  <si>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</si>
  <si>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</si>
  <si>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</si>
  <si>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</si>
  <si>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</si>
  <si>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</si>
  <si>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</si>
  <si>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</si>
  <si>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</si>
  <si>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</si>
  <si>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</si>
  <si>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</si>
  <si>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</si>
  <si>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</si>
  <si>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</si>
  <si>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</si>
  <si>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</si>
  <si>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</si>
  <si>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</si>
  <si>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</si>
  <si>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</si>
  <si>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</si>
  <si>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</si>
  <si>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</si>
  <si>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</si>
  <si>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</si>
  <si>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</si>
  <si>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</si>
  <si>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</si>
  <si>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</si>
  <si>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</si>
  <si>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</si>
  <si>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</si>
  <si>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</si>
  <si>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</si>
  <si>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</si>
  <si>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</si>
  <si>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</si>
  <si>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</si>
  <si>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</si>
  <si>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</si>
  <si>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</si>
  <si>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</si>
  <si>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</si>
  <si>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</si>
  <si>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</si>
  <si>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</si>
  <si>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</si>
  <si>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</si>
  <si>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</si>
  <si>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</si>
  <si>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</si>
  <si>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</si>
  <si>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</si>
  <si>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</si>
  <si>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</si>
  <si>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</si>
  <si>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</si>
  <si>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</si>
  <si>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</si>
  <si>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</si>
  <si>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</si>
  <si>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</si>
  <si>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</si>
  <si>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</si>
  <si>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</si>
  <si>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</si>
  <si>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</si>
  <si>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</si>
  <si>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</si>
  <si>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</si>
  <si>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</si>
  <si>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</si>
  <si>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</si>
  <si>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</si>
  <si>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</si>
  <si>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</si>
  <si>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</si>
  <si>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</si>
  <si>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</si>
  <si>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</si>
  <si>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</si>
  <si>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</si>
  <si>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</si>
  <si>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</si>
  <si>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</si>
  <si>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</si>
  <si>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INCIIAL EN EL MARCO DE LA ATENCIÓN INTEGRAL EN DESARROLLO INFANTIL EN MEDIO FAMILIAR - DIMF , DE CONFORMIDAD CON EL MANUAL OPERATIVO DE LA MODALIDAD FAMILIAR , EL LINEAMIENTO TÉCNICO PARA LA ATENCIÓN A LA PRIMERA INFANCIA Y LAS DORECTRICES ESTABLECIDOS POR EL ICBF, EN ARMONIA CON LA POLITICA DE ESTADO PARA EL DESARROLLO INTEGRAL DE LA PRIMERA INFANCIA DE CERO A SIEMPRE. </t>
  </si>
  <si>
    <t xml:space="preserve">ICBF </t>
  </si>
  <si>
    <t>68-1030-18-97-87</t>
  </si>
  <si>
    <t xml:space="preserve">BRINDAR ATENCIÓN INTEGRAL A NIÑOS MENORES DE SEIS AÑOS EN 90 CUPOS </t>
  </si>
  <si>
    <t xml:space="preserve">PROVEER RECURSOS DEL ICBF PARA QUE EL CONTRATISTA ADMINISTRE EL HOGAR INFANTIL Y A TRAVES DEL MISMO, BRINDE ATENCIÓN A NIÑOS MENORES DE 5 AÑOS INVOLUCRANDO EN SU CONTEXTO FAMILIAR </t>
  </si>
  <si>
    <t xml:space="preserve">BRINDAR ATENCIÓN INTEGRAL A NIÑOS MENORES DE SEIS AÑOS EN 95 CUPOS </t>
  </si>
  <si>
    <t xml:space="preserve">BRINDAR ATENCIÓN INTEGRAL A 95 NIÑOS Y NIÑAS MENORES DE CINCO AÑOS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</si>
  <si>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</si>
  <si>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CON LA PARTICIPACIÓN ACTIVA, ORGANIZADA Y CORRESPONSABLE DE LA FAMILIA, LA COMUNIDAD, LOS ENTES TERRITORIALES, ORGANIZACIONES COMUNITARIAS PERTENECIENTES A LOS NIVELES I Y II DEL SISBEN HIJOS DE PADRES TRABAJADORES, DANDO PRIORIDAD A LOS NIÑOS Y NIÑAS PERTENECIENTES A FAMILIAS EN SITUACIÓN DE DESPLAZAMIENTO. </t>
  </si>
  <si>
    <t xml:space="preserve">BRINDAR ATENCIÓN INTEGRAL A NIÑOS Y NIÑAS ENTRE LOS 6 MESES Y HASTA MENORES DE LOS CINCO AÑOS DE EDAD, CON CULNERABILIDAD ECONOMICA Y SOCIAL, PRIORITARIAMENTE A QUIENES POR RAZONES DE TRABAJO DE SUS PADRES O ADULTO RESPONSABLES DE SU CUIDADO PERMENECEN SOLOS TEMPORALMENTE Y A LOS HIJOS DE FAMILIA EN SITUACIÓN DE DESPLAZAMIENTO. </t>
  </si>
  <si>
    <t xml:space="preserve">BRINDAR A TRAVÉS DEL HOGAR INFANTIL PILATUNAS, ATENCIÓN INTEGRAL A NIÑOS Y NIÑAS ENTRE LOS 6 MESES Y MENORES DE LOS CINCO AÑOS DE EDAD, CON VULNERABILIDAD ECONOMICA Y SOCIAL, PRIORITARIAMENTE A QUIENES POR RAZONES DE TRABAJO DE SUS PADRES O ADULTO RESPONSABLE DE SU CUIDADO PERMANECEN SOLOS TEMPORALMENTE Y A LOS HIJOS DE FAMILIAS EN SITUACIÓN DE DESPLAZAMIENTO. </t>
  </si>
  <si>
    <t xml:space="preserve">ATENDER A LA PRIMERA INFANCIA EN EL MARCO DE LA ESTRATEGIA DE CERO A SIEMPRE , DE CONFORMIDAD CON LAS DIRECTRICES , LINEAMIENTOS Y PARAMETROS ESTABLECIDOS POR EL ICBF, ASI COMO REGULAR LAS RELACIONES ENTRE LAS PARTES DERIVADAS DE LA ENTREGA DE APORTES DEL ICBF A EL CONTRATISTA, PARA QUE ASUMA CON SU PERSONAL Y BAJO SU EXCLUSIVA RESPONSABILIDAD DICHA ATENCIÓN. </t>
  </si>
  <si>
    <t xml:space="preserve">PRESTAR EL SERVICIO DE ATENCIÓN EDUCACIÓN INICIAL Y CUIDADO A NIÑOS Y NIÑAS MENORES DE CINCO AÑOS O HASTA SU INGRESO AL GRADO DE TRANSICIÓN , CON EL FIN DE PROMOVER EL DESARROLLO INTEGRAL DE LA PRIMERA INFANCIA CON CALIDAD, DE CONFORMIDAD CON LOS LINEAMIENTOS , MANUAL OPERATIVO, LAS DIRECTRICES , PARAMETROS Y ESTANDARES ESTABLECIDOS POR EL ICBF , EN EL MARCO DE LA ESTRATEGIA DE ATENCIÓN INTEGRAL DE CERO A SIEMPRE , ASI COMO REGULAR LAS RELACIONES ENTRE LAS PARTES DERIVADAS DE LA ENTREGA DE APORTES DEL ICNF A LA ENTIDAD ADMINISTRADORA DE SERVICIO, PARA QUE ESTE ASUMA CON SU PERSONAL Y BAJO EXCLUSIVA RESPONSABILIDAD DICHA ATENCIÓN. </t>
  </si>
  <si>
    <t xml:space="preserve">PRESTAR EL SERVICIO DE ATENCIÓN , EDUCACIÓN INCIAL Y CUIDADO A NIÑOS Y NIÑAS MENORES DE CINCO AÑOS O HASTA SU INGRESO AL GRADO TRANSICIÓN , CON EL FIN DE PROMOVER EL DESARROLLO INTEGRAL DE LA PRIMERA INFANCIA CON CALIDAD, DE CONFORMIDAD CON LOS LINEAMIENTOS , MANUAL OPERATIVO , LAS DIRECTRICES , PARAMETROS Y ESTANDARES ESTABLECIDOS POR EL ICBF, PARA EL SERVICIO DE HOGARES INFANTILES , EN EL MARCO DE LA ESTRATEGIA DE ATENCIÓN INTEGRAL DE CERO A SIEMPRE. </t>
  </si>
  <si>
    <t xml:space="preserve">PRESTAR EL SERVICIO DE ATENCIÓN INTEGRAL  A NIÑOS Y NIÑAS MENORES DE CINCO AÑOS O HASTA SU INGRESO AL GRADO TRANSICIÓN , CON EL FIN DE PROMOVER EL DESARROLLO INTEGRAL DE LA PRIMERA INFANCIA , DE CONFORMIDAD CON LOS MANUAL OPERATIVO DE LA MODALIDAD INSTITUCIONAL Y  LAS DIRECTRICES ESTABLECIDOS POR EL ICBF , EN EL MARCO DE LAPOLITICA DE ESTADO PARA EL DESARROLLO INTEGRAL DE LA PRIMERA INFANCIA DE CERO A SIEMPRE, EN EL SERVICIO DE HOGARES INFANTILES </t>
  </si>
  <si>
    <t>PRESTAR EL SERVICIO HOGARES INFANTILES - HI, DE CONFORMIDAD CON EL MANUAL OPERATIVO DE LA MODALIDAD INSTITUCIONAL Y LAS DIRECTRICES ESTABLECIDAS POR EL ICBF, EN ARMONIA CON LA POLITICA DE ESTADO PARA EL DESARROLLO INTEGRAL DE LA PRIMERA INFANCIA DE CERO A SIEMPRE</t>
  </si>
  <si>
    <t>68-214-2020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</si>
  <si>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</si>
  <si>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NO</t>
  </si>
  <si>
    <t xml:space="preserve">ANDREA GONZÁLEZ TIRADO </t>
  </si>
  <si>
    <t xml:space="preserve">ANDREA GONZALEZ TIRADO </t>
  </si>
  <si>
    <t xml:space="preserve">CALLE 58 # 16 -39 </t>
  </si>
  <si>
    <t>6413912</t>
  </si>
  <si>
    <t>CALLE 58 # 16-39</t>
  </si>
  <si>
    <t>GERENCIA@CRECERYVIVIR.ORG</t>
  </si>
  <si>
    <t>68-18-98-333</t>
  </si>
  <si>
    <t>68-18-2000-043</t>
  </si>
  <si>
    <t xml:space="preserve">68-26-2002-290 </t>
  </si>
  <si>
    <t>68-26-2003-322</t>
  </si>
  <si>
    <t>68-26-2004-0034</t>
  </si>
  <si>
    <t>68-26-2005-029</t>
  </si>
  <si>
    <t>68-26-2006-029</t>
  </si>
  <si>
    <t>68-26-2007-029</t>
  </si>
  <si>
    <t>68-26-2008-27</t>
  </si>
  <si>
    <t>68-26-2009-025</t>
  </si>
  <si>
    <t>68-26-2010-025</t>
  </si>
  <si>
    <t xml:space="preserve">68-26-2011-210 </t>
  </si>
  <si>
    <t xml:space="preserve">68-26-2012-220 </t>
  </si>
  <si>
    <t xml:space="preserve">68-26-2012-409 </t>
  </si>
  <si>
    <t>68-26-2012-541</t>
  </si>
  <si>
    <t>68-26-2015-068</t>
  </si>
  <si>
    <t xml:space="preserve">68-26-2016-275 </t>
  </si>
  <si>
    <t>673-2016</t>
  </si>
  <si>
    <t>68-0561-2017</t>
  </si>
  <si>
    <t>68-397-2018</t>
  </si>
  <si>
    <t xml:space="preserve">68-189-2019 </t>
  </si>
  <si>
    <t>2021-68-90000011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</si>
</sst>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85" sqref="C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2722</v>
      </c>
      <c r="D15" s="35"/>
      <c r="E15" s="35"/>
      <c r="F15" s="5"/>
      <c r="G15" s="32" t="s">
        <v>1168</v>
      </c>
      <c r="H15" s="102" t="s">
        <v>887</v>
      </c>
      <c r="I15" s="32" t="s">
        <v>2624</v>
      </c>
      <c r="J15" s="107" t="s">
        <v>2626</v>
      </c>
      <c r="L15" s="217" t="s">
        <v>8</v>
      </c>
      <c r="M15" s="217"/>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804002245</v>
      </c>
      <c r="C20" s="5"/>
      <c r="D20" s="73"/>
      <c r="E20" s="5"/>
      <c r="F20" s="5"/>
      <c r="G20" s="5"/>
      <c r="H20" s="236"/>
      <c r="I20" s="141" t="s">
        <v>887</v>
      </c>
      <c r="J20" s="142" t="s">
        <v>913</v>
      </c>
      <c r="K20" s="143">
        <v>482727870</v>
      </c>
      <c r="L20" s="144"/>
      <c r="M20" s="144">
        <v>44561</v>
      </c>
      <c r="N20" s="127">
        <f>+(M20-L20)/30</f>
        <v>1485.3666666666666</v>
      </c>
      <c r="O20" s="130"/>
      <c r="U20" s="126"/>
      <c r="V20" s="104">
        <f ca="1">NOW()</f>
        <v>44222.547645254628</v>
      </c>
      <c r="W20" s="104">
        <f ca="1">NOW()</f>
        <v>44222.547645254628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ASOCIACIÓN CRECER Y VIVIR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37">
        <v>35432</v>
      </c>
      <c r="F48" s="137">
        <v>35795</v>
      </c>
      <c r="G48" s="152">
        <f>IF(AND(E48&lt;&gt;"",F48&lt;&gt;""),((F48-E48)/30),"")</f>
        <v>12.1</v>
      </c>
      <c r="H48" s="114" t="s">
        <v>2679</v>
      </c>
      <c r="I48" s="113" t="s">
        <v>887</v>
      </c>
      <c r="J48" s="113" t="s">
        <v>913</v>
      </c>
      <c r="K48" s="115">
        <v>25485009</v>
      </c>
      <c r="L48" s="109" t="s">
        <v>1148</v>
      </c>
      <c r="M48" s="110">
        <v>1</v>
      </c>
      <c r="N48" s="109" t="s">
        <v>27</v>
      </c>
      <c r="O48" s="109" t="s">
        <v>1148</v>
      </c>
      <c r="P48" s="78"/>
    </row>
    <row r="49" spans="1:16" s="6" customFormat="1" ht="24.75" customHeight="1" x14ac:dyDescent="0.25">
      <c r="A49" s="135">
        <v>2</v>
      </c>
      <c r="B49" s="114" t="s">
        <v>2677</v>
      </c>
      <c r="C49" s="116" t="s">
        <v>31</v>
      </c>
      <c r="D49" s="113" t="s">
        <v>2701</v>
      </c>
      <c r="E49" s="137">
        <v>35797</v>
      </c>
      <c r="F49" s="137">
        <v>36160</v>
      </c>
      <c r="G49" s="152">
        <f t="shared" ref="G49:G50" si="2">IF(AND(E49&lt;&gt;"",F49&lt;&gt;""),((F49-E49)/30),"")</f>
        <v>12.1</v>
      </c>
      <c r="H49" s="114" t="s">
        <v>2680</v>
      </c>
      <c r="I49" s="113" t="s">
        <v>887</v>
      </c>
      <c r="J49" s="113" t="s">
        <v>913</v>
      </c>
      <c r="K49" s="115">
        <v>30327000</v>
      </c>
      <c r="L49" s="109" t="s">
        <v>1148</v>
      </c>
      <c r="M49" s="110">
        <v>1</v>
      </c>
      <c r="N49" s="109" t="s">
        <v>27</v>
      </c>
      <c r="O49" s="109" t="s">
        <v>1148</v>
      </c>
      <c r="P49" s="78"/>
    </row>
    <row r="50" spans="1:16" s="6" customFormat="1" ht="24.75" customHeight="1" x14ac:dyDescent="0.25">
      <c r="A50" s="135">
        <v>3</v>
      </c>
      <c r="B50" s="114" t="s">
        <v>2677</v>
      </c>
      <c r="C50" s="116" t="s">
        <v>31</v>
      </c>
      <c r="D50" s="113" t="s">
        <v>2702</v>
      </c>
      <c r="E50" s="137">
        <v>36527</v>
      </c>
      <c r="F50" s="137">
        <v>36891</v>
      </c>
      <c r="G50" s="152">
        <f t="shared" si="2"/>
        <v>12.133333333333333</v>
      </c>
      <c r="H50" s="112" t="s">
        <v>2681</v>
      </c>
      <c r="I50" s="113" t="s">
        <v>887</v>
      </c>
      <c r="J50" s="113" t="s">
        <v>913</v>
      </c>
      <c r="K50" s="115">
        <v>45587990</v>
      </c>
      <c r="L50" s="109" t="s">
        <v>1148</v>
      </c>
      <c r="M50" s="110">
        <v>1</v>
      </c>
      <c r="N50" s="109" t="s">
        <v>27</v>
      </c>
      <c r="O50" s="109" t="s">
        <v>1148</v>
      </c>
      <c r="P50" s="78"/>
    </row>
    <row r="51" spans="1:16" s="6" customFormat="1" ht="24.75" customHeight="1" outlineLevel="1" x14ac:dyDescent="0.25">
      <c r="A51" s="135">
        <v>4</v>
      </c>
      <c r="B51" s="114" t="s">
        <v>2677</v>
      </c>
      <c r="C51" s="116" t="s">
        <v>31</v>
      </c>
      <c r="D51" s="113" t="s">
        <v>2703</v>
      </c>
      <c r="E51" s="137">
        <v>37258</v>
      </c>
      <c r="F51" s="137">
        <v>37711</v>
      </c>
      <c r="G51" s="152">
        <f t="shared" ref="G51:G107" si="3">IF(AND(E51&lt;&gt;"",F51&lt;&gt;""),((F51-E51)/30),"")</f>
        <v>15.1</v>
      </c>
      <c r="H51" s="114" t="s">
        <v>2682</v>
      </c>
      <c r="I51" s="113" t="s">
        <v>887</v>
      </c>
      <c r="J51" s="113" t="s">
        <v>913</v>
      </c>
      <c r="K51" s="115">
        <v>56055099</v>
      </c>
      <c r="L51" s="109" t="s">
        <v>1148</v>
      </c>
      <c r="M51" s="110">
        <v>1</v>
      </c>
      <c r="N51" s="109" t="s">
        <v>27</v>
      </c>
      <c r="O51" s="109" t="s">
        <v>1148</v>
      </c>
      <c r="P51" s="78"/>
    </row>
    <row r="52" spans="1:16" s="7" customFormat="1" ht="24.75" customHeight="1" outlineLevel="1" x14ac:dyDescent="0.25">
      <c r="A52" s="136">
        <v>5</v>
      </c>
      <c r="B52" s="114" t="s">
        <v>2677</v>
      </c>
      <c r="C52" s="116" t="s">
        <v>31</v>
      </c>
      <c r="D52" s="113" t="s">
        <v>2704</v>
      </c>
      <c r="E52" s="137">
        <v>37623</v>
      </c>
      <c r="F52" s="137">
        <v>37986</v>
      </c>
      <c r="G52" s="152">
        <f t="shared" si="3"/>
        <v>12.1</v>
      </c>
      <c r="H52" s="112" t="s">
        <v>2682</v>
      </c>
      <c r="I52" s="113" t="s">
        <v>887</v>
      </c>
      <c r="J52" s="113" t="s">
        <v>913</v>
      </c>
      <c r="K52" s="115">
        <v>36251567</v>
      </c>
      <c r="L52" s="109" t="s">
        <v>1148</v>
      </c>
      <c r="M52" s="110">
        <v>1</v>
      </c>
      <c r="N52" s="109" t="s">
        <v>27</v>
      </c>
      <c r="O52" s="109" t="s">
        <v>1148</v>
      </c>
      <c r="P52" s="79"/>
    </row>
    <row r="53" spans="1:16" s="7" customFormat="1" ht="24.75" customHeight="1" outlineLevel="1" x14ac:dyDescent="0.25">
      <c r="A53" s="136">
        <v>6</v>
      </c>
      <c r="B53" s="114" t="s">
        <v>2677</v>
      </c>
      <c r="C53" s="116" t="s">
        <v>31</v>
      </c>
      <c r="D53" s="113" t="s">
        <v>2705</v>
      </c>
      <c r="E53" s="137">
        <v>37988</v>
      </c>
      <c r="F53" s="137">
        <v>38352</v>
      </c>
      <c r="G53" s="152">
        <f t="shared" si="3"/>
        <v>12.133333333333333</v>
      </c>
      <c r="H53" s="112" t="s">
        <v>2682</v>
      </c>
      <c r="I53" s="113" t="s">
        <v>887</v>
      </c>
      <c r="J53" s="113" t="s">
        <v>913</v>
      </c>
      <c r="K53" s="115">
        <v>52954902</v>
      </c>
      <c r="L53" s="109" t="s">
        <v>1148</v>
      </c>
      <c r="M53" s="110">
        <v>1</v>
      </c>
      <c r="N53" s="109" t="s">
        <v>27</v>
      </c>
      <c r="O53" s="109" t="s">
        <v>1148</v>
      </c>
      <c r="P53" s="79"/>
    </row>
    <row r="54" spans="1:16" s="7" customFormat="1" ht="24.75" customHeight="1" outlineLevel="1" x14ac:dyDescent="0.25">
      <c r="A54" s="136">
        <v>7</v>
      </c>
      <c r="B54" s="114" t="s">
        <v>2677</v>
      </c>
      <c r="C54" s="116" t="s">
        <v>31</v>
      </c>
      <c r="D54" s="113" t="s">
        <v>2706</v>
      </c>
      <c r="E54" s="137">
        <v>38353</v>
      </c>
      <c r="F54" s="137">
        <v>38717</v>
      </c>
      <c r="G54" s="152">
        <f t="shared" si="3"/>
        <v>12.133333333333333</v>
      </c>
      <c r="H54" s="112" t="s">
        <v>2682</v>
      </c>
      <c r="I54" s="113" t="s">
        <v>887</v>
      </c>
      <c r="J54" s="113" t="s">
        <v>913</v>
      </c>
      <c r="K54" s="111">
        <v>56321090</v>
      </c>
      <c r="L54" s="109" t="s">
        <v>1148</v>
      </c>
      <c r="M54" s="110">
        <v>1</v>
      </c>
      <c r="N54" s="109" t="s">
        <v>27</v>
      </c>
      <c r="O54" s="109" t="s">
        <v>1148</v>
      </c>
      <c r="P54" s="79"/>
    </row>
    <row r="55" spans="1:16" s="7" customFormat="1" ht="24.75" customHeight="1" outlineLevel="1" x14ac:dyDescent="0.25">
      <c r="A55" s="136">
        <v>8</v>
      </c>
      <c r="B55" s="114" t="s">
        <v>2677</v>
      </c>
      <c r="C55" s="116" t="s">
        <v>31</v>
      </c>
      <c r="D55" s="113" t="s">
        <v>2707</v>
      </c>
      <c r="E55" s="137">
        <v>38718</v>
      </c>
      <c r="F55" s="137">
        <v>39082</v>
      </c>
      <c r="G55" s="152">
        <f t="shared" si="3"/>
        <v>12.133333333333333</v>
      </c>
      <c r="H55" s="112" t="s">
        <v>2682</v>
      </c>
      <c r="I55" s="113" t="s">
        <v>887</v>
      </c>
      <c r="J55" s="113" t="s">
        <v>913</v>
      </c>
      <c r="K55" s="111">
        <v>59137145</v>
      </c>
      <c r="L55" s="109" t="s">
        <v>1148</v>
      </c>
      <c r="M55" s="110">
        <v>1</v>
      </c>
      <c r="N55" s="109" t="s">
        <v>27</v>
      </c>
      <c r="O55" s="109" t="s">
        <v>1148</v>
      </c>
      <c r="P55" s="79"/>
    </row>
    <row r="56" spans="1:16" s="7" customFormat="1" ht="24.75" customHeight="1" outlineLevel="1" x14ac:dyDescent="0.25">
      <c r="A56" s="136">
        <v>9</v>
      </c>
      <c r="B56" s="114" t="s">
        <v>2677</v>
      </c>
      <c r="C56" s="116" t="s">
        <v>31</v>
      </c>
      <c r="D56" s="113" t="s">
        <v>2708</v>
      </c>
      <c r="E56" s="137">
        <v>39083</v>
      </c>
      <c r="F56" s="137">
        <v>39447</v>
      </c>
      <c r="G56" s="152">
        <f t="shared" si="3"/>
        <v>12.133333333333333</v>
      </c>
      <c r="H56" s="112" t="s">
        <v>2682</v>
      </c>
      <c r="I56" s="113" t="s">
        <v>887</v>
      </c>
      <c r="J56" s="113" t="s">
        <v>913</v>
      </c>
      <c r="K56" s="111">
        <v>61502630</v>
      </c>
      <c r="L56" s="109" t="s">
        <v>1148</v>
      </c>
      <c r="M56" s="110">
        <v>1</v>
      </c>
      <c r="N56" s="109" t="s">
        <v>27</v>
      </c>
      <c r="O56" s="109" t="s">
        <v>1148</v>
      </c>
      <c r="P56" s="79"/>
    </row>
    <row r="57" spans="1:16" s="7" customFormat="1" ht="24.75" customHeight="1" outlineLevel="1" x14ac:dyDescent="0.25">
      <c r="A57" s="136">
        <v>10</v>
      </c>
      <c r="B57" s="114" t="s">
        <v>2677</v>
      </c>
      <c r="C57" s="116" t="s">
        <v>31</v>
      </c>
      <c r="D57" s="113" t="s">
        <v>2709</v>
      </c>
      <c r="E57" s="137">
        <v>39449</v>
      </c>
      <c r="F57" s="137">
        <v>39813</v>
      </c>
      <c r="G57" s="152">
        <f t="shared" si="3"/>
        <v>12.133333333333333</v>
      </c>
      <c r="H57" s="114" t="s">
        <v>2683</v>
      </c>
      <c r="I57" s="113" t="s">
        <v>887</v>
      </c>
      <c r="J57" s="113" t="s">
        <v>913</v>
      </c>
      <c r="K57" s="115">
        <v>70112998</v>
      </c>
      <c r="L57" s="65" t="s">
        <v>1148</v>
      </c>
      <c r="M57" s="67">
        <v>1</v>
      </c>
      <c r="N57" s="65" t="s">
        <v>27</v>
      </c>
      <c r="O57" s="65" t="s">
        <v>1148</v>
      </c>
      <c r="P57" s="79"/>
    </row>
    <row r="58" spans="1:16" s="7" customFormat="1" ht="24.75" customHeight="1" outlineLevel="1" x14ac:dyDescent="0.25">
      <c r="A58" s="136">
        <v>11</v>
      </c>
      <c r="B58" s="114" t="s">
        <v>2677</v>
      </c>
      <c r="C58" s="116" t="s">
        <v>31</v>
      </c>
      <c r="D58" s="113" t="s">
        <v>2710</v>
      </c>
      <c r="E58" s="137">
        <v>39815</v>
      </c>
      <c r="F58" s="137">
        <v>40178</v>
      </c>
      <c r="G58" s="152">
        <f t="shared" si="3"/>
        <v>12.1</v>
      </c>
      <c r="H58" s="114" t="s">
        <v>2684</v>
      </c>
      <c r="I58" s="113" t="s">
        <v>887</v>
      </c>
      <c r="J58" s="113" t="s">
        <v>913</v>
      </c>
      <c r="K58" s="115">
        <v>73356986</v>
      </c>
      <c r="L58" s="65" t="s">
        <v>1148</v>
      </c>
      <c r="M58" s="67">
        <v>1</v>
      </c>
      <c r="N58" s="65" t="s">
        <v>27</v>
      </c>
      <c r="O58" s="65" t="s">
        <v>1148</v>
      </c>
      <c r="P58" s="79"/>
    </row>
    <row r="59" spans="1:16" s="7" customFormat="1" ht="24.75" customHeight="1" outlineLevel="1" x14ac:dyDescent="0.25">
      <c r="A59" s="136">
        <v>12</v>
      </c>
      <c r="B59" s="114" t="s">
        <v>2677</v>
      </c>
      <c r="C59" s="116" t="s">
        <v>31</v>
      </c>
      <c r="D59" s="113" t="s">
        <v>2711</v>
      </c>
      <c r="E59" s="137">
        <v>40180</v>
      </c>
      <c r="F59" s="137">
        <v>40543</v>
      </c>
      <c r="G59" s="152">
        <f t="shared" si="3"/>
        <v>12.1</v>
      </c>
      <c r="H59" s="114" t="s">
        <v>2685</v>
      </c>
      <c r="I59" s="113" t="s">
        <v>887</v>
      </c>
      <c r="J59" s="113" t="s">
        <v>913</v>
      </c>
      <c r="K59" s="115">
        <v>78834308</v>
      </c>
      <c r="L59" s="65" t="s">
        <v>1148</v>
      </c>
      <c r="M59" s="67">
        <v>1</v>
      </c>
      <c r="N59" s="65" t="s">
        <v>27</v>
      </c>
      <c r="O59" s="65" t="s">
        <v>1148</v>
      </c>
      <c r="P59" s="79"/>
    </row>
    <row r="60" spans="1:16" s="7" customFormat="1" ht="24.75" customHeight="1" outlineLevel="1" x14ac:dyDescent="0.25">
      <c r="A60" s="136">
        <v>13</v>
      </c>
      <c r="B60" s="114" t="s">
        <v>2677</v>
      </c>
      <c r="C60" s="116" t="s">
        <v>31</v>
      </c>
      <c r="D60" s="113" t="s">
        <v>2712</v>
      </c>
      <c r="E60" s="137">
        <v>40546</v>
      </c>
      <c r="F60" s="137">
        <v>40908</v>
      </c>
      <c r="G60" s="152">
        <f t="shared" si="3"/>
        <v>12.066666666666666</v>
      </c>
      <c r="H60" s="114" t="s">
        <v>2686</v>
      </c>
      <c r="I60" s="113" t="s">
        <v>887</v>
      </c>
      <c r="J60" s="113" t="s">
        <v>913</v>
      </c>
      <c r="K60" s="115">
        <v>84519899</v>
      </c>
      <c r="L60" s="65" t="s">
        <v>1148</v>
      </c>
      <c r="M60" s="67">
        <v>1</v>
      </c>
      <c r="N60" s="65" t="s">
        <v>27</v>
      </c>
      <c r="O60" s="65" t="s">
        <v>1148</v>
      </c>
      <c r="P60" s="79"/>
    </row>
    <row r="61" spans="1:16" s="7" customFormat="1" ht="24.75" customHeight="1" outlineLevel="1" x14ac:dyDescent="0.25">
      <c r="A61" s="136">
        <v>14</v>
      </c>
      <c r="B61" s="114" t="s">
        <v>2677</v>
      </c>
      <c r="C61" s="116" t="s">
        <v>31</v>
      </c>
      <c r="D61" s="113" t="s">
        <v>2713</v>
      </c>
      <c r="E61" s="137">
        <v>40920</v>
      </c>
      <c r="F61" s="137">
        <v>41090</v>
      </c>
      <c r="G61" s="152">
        <f t="shared" si="3"/>
        <v>5.666666666666667</v>
      </c>
      <c r="H61" s="114" t="s">
        <v>2686</v>
      </c>
      <c r="I61" s="113" t="s">
        <v>887</v>
      </c>
      <c r="J61" s="113" t="s">
        <v>913</v>
      </c>
      <c r="K61" s="115">
        <v>71041233</v>
      </c>
      <c r="L61" s="65" t="s">
        <v>1148</v>
      </c>
      <c r="M61" s="67">
        <v>1</v>
      </c>
      <c r="N61" s="65" t="s">
        <v>27</v>
      </c>
      <c r="O61" s="65" t="s">
        <v>1148</v>
      </c>
      <c r="P61" s="79"/>
    </row>
    <row r="62" spans="1:16" s="7" customFormat="1" ht="24.75" customHeight="1" outlineLevel="1" x14ac:dyDescent="0.25">
      <c r="A62" s="136">
        <v>15</v>
      </c>
      <c r="B62" s="114" t="s">
        <v>2677</v>
      </c>
      <c r="C62" s="116" t="s">
        <v>31</v>
      </c>
      <c r="D62" s="113" t="s">
        <v>2714</v>
      </c>
      <c r="E62" s="137">
        <v>41093</v>
      </c>
      <c r="F62" s="137">
        <v>41273</v>
      </c>
      <c r="G62" s="152">
        <f t="shared" si="3"/>
        <v>6</v>
      </c>
      <c r="H62" s="114" t="s">
        <v>2686</v>
      </c>
      <c r="I62" s="113" t="s">
        <v>887</v>
      </c>
      <c r="J62" s="113" t="s">
        <v>913</v>
      </c>
      <c r="K62" s="115">
        <v>73172470</v>
      </c>
      <c r="L62" s="65" t="s">
        <v>1148</v>
      </c>
      <c r="M62" s="67">
        <v>1</v>
      </c>
      <c r="N62" s="65" t="s">
        <v>27</v>
      </c>
      <c r="O62" s="65" t="s">
        <v>1148</v>
      </c>
      <c r="P62" s="79"/>
    </row>
    <row r="63" spans="1:16" s="7" customFormat="1" ht="24.75" customHeight="1" outlineLevel="1" x14ac:dyDescent="0.25">
      <c r="A63" s="136">
        <v>16</v>
      </c>
      <c r="B63" s="114" t="s">
        <v>2677</v>
      </c>
      <c r="C63" s="116" t="s">
        <v>31</v>
      </c>
      <c r="D63" s="113" t="s">
        <v>2715</v>
      </c>
      <c r="E63" s="137">
        <v>41250</v>
      </c>
      <c r="F63" s="137">
        <v>42004</v>
      </c>
      <c r="G63" s="152">
        <f t="shared" si="3"/>
        <v>25.133333333333333</v>
      </c>
      <c r="H63" s="114" t="s">
        <v>2687</v>
      </c>
      <c r="I63" s="113" t="s">
        <v>887</v>
      </c>
      <c r="J63" s="113" t="s">
        <v>913</v>
      </c>
      <c r="K63" s="115">
        <v>390993319</v>
      </c>
      <c r="L63" s="65" t="s">
        <v>1148</v>
      </c>
      <c r="M63" s="67">
        <v>1</v>
      </c>
      <c r="N63" s="65" t="s">
        <v>27</v>
      </c>
      <c r="O63" s="65" t="s">
        <v>1148</v>
      </c>
      <c r="P63" s="79"/>
    </row>
    <row r="64" spans="1:16" s="7" customFormat="1" ht="24.75" customHeight="1" outlineLevel="1" x14ac:dyDescent="0.25">
      <c r="A64" s="136">
        <v>17</v>
      </c>
      <c r="B64" s="114" t="s">
        <v>2677</v>
      </c>
      <c r="C64" s="116" t="s">
        <v>31</v>
      </c>
      <c r="D64" s="113" t="s">
        <v>2716</v>
      </c>
      <c r="E64" s="137">
        <v>42037</v>
      </c>
      <c r="F64" s="137">
        <v>42369</v>
      </c>
      <c r="G64" s="152">
        <f t="shared" si="3"/>
        <v>11.066666666666666</v>
      </c>
      <c r="H64" s="114" t="s">
        <v>2687</v>
      </c>
      <c r="I64" s="113" t="s">
        <v>887</v>
      </c>
      <c r="J64" s="113" t="s">
        <v>913</v>
      </c>
      <c r="K64" s="115">
        <v>295300197</v>
      </c>
      <c r="L64" s="65" t="s">
        <v>1148</v>
      </c>
      <c r="M64" s="67">
        <v>1</v>
      </c>
      <c r="N64" s="65" t="s">
        <v>27</v>
      </c>
      <c r="O64" s="65" t="s">
        <v>1148</v>
      </c>
      <c r="P64" s="79"/>
    </row>
    <row r="65" spans="1:16" s="7" customFormat="1" ht="24.75" customHeight="1" outlineLevel="1" x14ac:dyDescent="0.25">
      <c r="A65" s="136">
        <v>18</v>
      </c>
      <c r="B65" s="114" t="s">
        <v>2677</v>
      </c>
      <c r="C65" s="116" t="s">
        <v>31</v>
      </c>
      <c r="D65" s="113" t="s">
        <v>2717</v>
      </c>
      <c r="E65" s="137">
        <v>42399</v>
      </c>
      <c r="F65" s="137">
        <v>42674</v>
      </c>
      <c r="G65" s="152">
        <f t="shared" si="3"/>
        <v>9.1666666666666661</v>
      </c>
      <c r="H65" s="114" t="s">
        <v>2688</v>
      </c>
      <c r="I65" s="113" t="s">
        <v>887</v>
      </c>
      <c r="J65" s="113" t="s">
        <v>913</v>
      </c>
      <c r="K65" s="115">
        <v>258625953</v>
      </c>
      <c r="L65" s="65" t="s">
        <v>1148</v>
      </c>
      <c r="M65" s="67">
        <v>1</v>
      </c>
      <c r="N65" s="65" t="s">
        <v>27</v>
      </c>
      <c r="O65" s="65" t="s">
        <v>1148</v>
      </c>
      <c r="P65" s="79"/>
    </row>
    <row r="66" spans="1:16" s="7" customFormat="1" ht="24.75" customHeight="1" outlineLevel="1" x14ac:dyDescent="0.25">
      <c r="A66" s="136">
        <v>19</v>
      </c>
      <c r="B66" s="114" t="s">
        <v>2677</v>
      </c>
      <c r="C66" s="116" t="s">
        <v>31</v>
      </c>
      <c r="D66" s="113" t="s">
        <v>2718</v>
      </c>
      <c r="E66" s="137">
        <v>42674</v>
      </c>
      <c r="F66" s="137">
        <v>43084</v>
      </c>
      <c r="G66" s="152">
        <f t="shared" si="3"/>
        <v>13.666666666666666</v>
      </c>
      <c r="H66" s="114" t="s">
        <v>2689</v>
      </c>
      <c r="I66" s="113" t="s">
        <v>887</v>
      </c>
      <c r="J66" s="113" t="s">
        <v>913</v>
      </c>
      <c r="K66" s="115">
        <v>353373765</v>
      </c>
      <c r="L66" s="65" t="s">
        <v>1148</v>
      </c>
      <c r="M66" s="67">
        <v>1</v>
      </c>
      <c r="N66" s="65" t="s">
        <v>27</v>
      </c>
      <c r="O66" s="65" t="s">
        <v>1148</v>
      </c>
      <c r="P66" s="79"/>
    </row>
    <row r="67" spans="1:16" s="7" customFormat="1" ht="24.75" customHeight="1" outlineLevel="1" x14ac:dyDescent="0.25">
      <c r="A67" s="136">
        <v>20</v>
      </c>
      <c r="B67" s="114" t="s">
        <v>2677</v>
      </c>
      <c r="C67" s="116" t="s">
        <v>31</v>
      </c>
      <c r="D67" s="113" t="s">
        <v>2719</v>
      </c>
      <c r="E67" s="137">
        <v>43040</v>
      </c>
      <c r="F67" s="137">
        <v>43404</v>
      </c>
      <c r="G67" s="152">
        <f t="shared" si="3"/>
        <v>12.133333333333333</v>
      </c>
      <c r="H67" s="114" t="s">
        <v>2690</v>
      </c>
      <c r="I67" s="113" t="s">
        <v>887</v>
      </c>
      <c r="J67" s="113" t="s">
        <v>913</v>
      </c>
      <c r="K67" s="115">
        <v>447887978</v>
      </c>
      <c r="L67" s="65" t="s">
        <v>1148</v>
      </c>
      <c r="M67" s="67">
        <v>1</v>
      </c>
      <c r="N67" s="65" t="s">
        <v>27</v>
      </c>
      <c r="O67" s="65" t="s">
        <v>1148</v>
      </c>
      <c r="P67" s="79"/>
    </row>
    <row r="68" spans="1:16" s="7" customFormat="1" ht="24.75" customHeight="1" outlineLevel="1" x14ac:dyDescent="0.25">
      <c r="A68" s="136">
        <v>21</v>
      </c>
      <c r="B68" s="114" t="s">
        <v>2677</v>
      </c>
      <c r="C68" s="116" t="s">
        <v>31</v>
      </c>
      <c r="D68" s="113" t="s">
        <v>2720</v>
      </c>
      <c r="E68" s="137">
        <v>43405</v>
      </c>
      <c r="F68" s="137">
        <v>43434</v>
      </c>
      <c r="G68" s="152">
        <f t="shared" si="3"/>
        <v>0.96666666666666667</v>
      </c>
      <c r="H68" s="114" t="s">
        <v>2690</v>
      </c>
      <c r="I68" s="113" t="s">
        <v>887</v>
      </c>
      <c r="J68" s="113" t="s">
        <v>913</v>
      </c>
      <c r="K68" s="115">
        <v>46517493</v>
      </c>
      <c r="L68" s="65" t="s">
        <v>1148</v>
      </c>
      <c r="M68" s="67">
        <v>1</v>
      </c>
      <c r="N68" s="65" t="s">
        <v>27</v>
      </c>
      <c r="O68" s="65" t="s">
        <v>1148</v>
      </c>
      <c r="P68" s="79"/>
    </row>
    <row r="69" spans="1:16" s="7" customFormat="1" ht="24.75" customHeight="1" outlineLevel="1" x14ac:dyDescent="0.25">
      <c r="A69" s="136">
        <v>22</v>
      </c>
      <c r="B69" s="114" t="s">
        <v>2677</v>
      </c>
      <c r="C69" s="116" t="s">
        <v>31</v>
      </c>
      <c r="D69" s="113" t="s">
        <v>2721</v>
      </c>
      <c r="E69" s="137">
        <v>43486</v>
      </c>
      <c r="F69" s="137">
        <v>43819</v>
      </c>
      <c r="G69" s="152">
        <f t="shared" si="3"/>
        <v>11.1</v>
      </c>
      <c r="H69" s="114" t="s">
        <v>2691</v>
      </c>
      <c r="I69" s="113" t="s">
        <v>887</v>
      </c>
      <c r="J69" s="113" t="s">
        <v>913</v>
      </c>
      <c r="K69" s="115">
        <v>427469315</v>
      </c>
      <c r="L69" s="65" t="s">
        <v>1148</v>
      </c>
      <c r="M69" s="67">
        <v>1</v>
      </c>
      <c r="N69" s="65" t="s">
        <v>27</v>
      </c>
      <c r="O69" s="65" t="s">
        <v>1148</v>
      </c>
      <c r="P69" s="79"/>
    </row>
    <row r="70" spans="1:16" s="7" customFormat="1" ht="24.75" customHeight="1" outlineLevel="1" x14ac:dyDescent="0.25">
      <c r="A70" s="136">
        <v>23</v>
      </c>
      <c r="B70" s="114" t="s">
        <v>2677</v>
      </c>
      <c r="C70" s="116" t="s">
        <v>31</v>
      </c>
      <c r="D70" s="63" t="s">
        <v>2692</v>
      </c>
      <c r="E70" s="137">
        <v>43882</v>
      </c>
      <c r="F70" s="137">
        <v>44196</v>
      </c>
      <c r="G70" s="152">
        <f t="shared" si="3"/>
        <v>10.466666666666667</v>
      </c>
      <c r="H70" s="114" t="s">
        <v>2693</v>
      </c>
      <c r="I70" s="113" t="s">
        <v>887</v>
      </c>
      <c r="J70" s="113" t="s">
        <v>913</v>
      </c>
      <c r="K70" s="68">
        <v>960321740.50810122</v>
      </c>
      <c r="L70" s="116" t="s">
        <v>1148</v>
      </c>
      <c r="M70" s="110">
        <v>1</v>
      </c>
      <c r="N70" s="116" t="s">
        <v>1151</v>
      </c>
      <c r="O70" s="65" t="s">
        <v>1148</v>
      </c>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c r="E114" s="169"/>
      <c r="F114" s="169"/>
      <c r="G114" s="152" t="str">
        <f>IF(AND(E114&lt;&gt;"",F114&lt;&gt;""),((F114-E114)/30),"")</f>
        <v/>
      </c>
      <c r="H114" s="114"/>
      <c r="I114" s="113"/>
      <c r="J114" s="113"/>
      <c r="K114" s="68"/>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25">
      <c r="A115" s="135">
        <v>2</v>
      </c>
      <c r="B115" s="153" t="s">
        <v>2665</v>
      </c>
      <c r="C115" s="155" t="s">
        <v>31</v>
      </c>
      <c r="D115" s="113"/>
      <c r="E115" s="169"/>
      <c r="F115" s="169"/>
      <c r="G115" s="152" t="str">
        <f t="shared" ref="G115:G116" si="4">IF(AND(E115&lt;&gt;"",F115&lt;&gt;""),((F115-E115)/30),"")</f>
        <v/>
      </c>
      <c r="H115" s="114"/>
      <c r="I115" s="113"/>
      <c r="J115" s="11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113"/>
      <c r="E116" s="169"/>
      <c r="F116" s="169"/>
      <c r="G116" s="152" t="str">
        <f t="shared" si="4"/>
        <v/>
      </c>
      <c r="H116" s="114"/>
      <c r="I116" s="113"/>
      <c r="J116" s="11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113"/>
      <c r="E117" s="169"/>
      <c r="F117" s="169"/>
      <c r="G117" s="152" t="str">
        <f t="shared" ref="G117:G159" si="5">IF(AND(E117&lt;&gt;"",F117&lt;&gt;""),((F117-E117)/30),"")</f>
        <v/>
      </c>
      <c r="H117" s="114"/>
      <c r="I117" s="113"/>
      <c r="J117" s="11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113"/>
      <c r="E118" s="113"/>
      <c r="F118" s="113"/>
      <c r="G118" s="152" t="str">
        <f t="shared" si="5"/>
        <v/>
      </c>
      <c r="H118" s="114"/>
      <c r="I118" s="113"/>
      <c r="J118" s="11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113"/>
      <c r="E119" s="113"/>
      <c r="F119" s="113"/>
      <c r="G119" s="152" t="str">
        <f t="shared" si="5"/>
        <v/>
      </c>
      <c r="H119" s="114"/>
      <c r="I119" s="113"/>
      <c r="J119" s="11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113"/>
      <c r="E120" s="113"/>
      <c r="F120" s="113"/>
      <c r="G120" s="152" t="str">
        <f t="shared" si="5"/>
        <v/>
      </c>
      <c r="H120" s="114"/>
      <c r="I120" s="113"/>
      <c r="J120" s="11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113"/>
      <c r="E121" s="113"/>
      <c r="F121" s="113"/>
      <c r="G121" s="152" t="str">
        <f t="shared" si="5"/>
        <v/>
      </c>
      <c r="H121" s="114"/>
      <c r="I121" s="113"/>
      <c r="J121" s="11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113"/>
      <c r="E122" s="113"/>
      <c r="F122" s="113"/>
      <c r="G122" s="152" t="str">
        <f t="shared" si="5"/>
        <v/>
      </c>
      <c r="H122" s="114"/>
      <c r="I122" s="113"/>
      <c r="J122" s="11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2694</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2669</v>
      </c>
      <c r="C179" s="184"/>
      <c r="D179" s="184"/>
      <c r="E179" s="163">
        <v>0.02</v>
      </c>
      <c r="F179" s="162"/>
      <c r="G179" s="157" t="str">
        <f>IF(F179&gt;0,SUM(E179+F179),"")</f>
        <v/>
      </c>
      <c r="H179" s="5"/>
      <c r="I179" s="184" t="s">
        <v>2671</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29" t="s">
        <v>2628</v>
      </c>
      <c r="L185" s="229"/>
      <c r="M185" s="94">
        <f>+J185*(SUM(K20:K35))</f>
        <v>9654557.4000000004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35268</v>
      </c>
      <c r="D193" s="5"/>
      <c r="E193" s="118">
        <v>3435</v>
      </c>
      <c r="F193" s="5"/>
      <c r="G193" s="5"/>
      <c r="H193" s="139" t="s">
        <v>2695</v>
      </c>
      <c r="J193" s="5"/>
      <c r="K193" s="119">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2697</v>
      </c>
      <c r="J211" s="27" t="s">
        <v>2622</v>
      </c>
      <c r="K211" s="140" t="s">
        <v>2699</v>
      </c>
      <c r="L211" s="21"/>
      <c r="M211" s="21"/>
      <c r="N211" s="21"/>
      <c r="O211" s="8"/>
    </row>
    <row r="212" spans="1:15" x14ac:dyDescent="0.25">
      <c r="A212" s="9"/>
      <c r="B212" s="27" t="s">
        <v>2619</v>
      </c>
      <c r="C212" s="139" t="s">
        <v>2696</v>
      </c>
      <c r="D212" s="21"/>
      <c r="G212" s="27" t="s">
        <v>2621</v>
      </c>
      <c r="H212" s="140" t="s">
        <v>2698</v>
      </c>
      <c r="J212" s="27" t="s">
        <v>2623</v>
      </c>
      <c r="K212" s="139"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verticalCentered="1"/>
  <pageMargins left="0" right="0" top="0" bottom="0" header="0" footer="0"/>
  <pageSetup paperSize="128" scale="30" fitToHeight="0" orientation="landscape" r:id="rId1"/>
  <rowBreaks count="2" manualBreakCount="2">
    <brk id="107" max="16383" man="1"/>
    <brk id="186" max="14" man="1"/>
  </rowBreaks>
  <colBreaks count="1" manualBreakCount="1">
    <brk id="15" max="1048575" man="1"/>
  </colBreaks>
  <ignoredErrors>
    <ignoredError sqref="B106:B107 D123:D160 M123:M160 G114:G121 L106:L107 G124:J160 L83:L90 G48:G90 B83:B90 G122 G123:I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a65d333d-5b59-4810-bc94-b80d9325abbc"/>
    <ds:schemaRef ds:uri="http://purl.org/dc/elements/1.1/"/>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2021-01-26T17:58:25Z</cp:lastPrinted>
  <dcterms:created xsi:type="dcterms:W3CDTF">2020-10-14T21:57:42Z</dcterms:created>
  <dcterms:modified xsi:type="dcterms:W3CDTF">2021-01-26T18:10:53Z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